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SALES &amp; OPERATION PLANNING\RM Cons. &amp; FG Prod. Data\Year wise Compiled Data\"/>
    </mc:Choice>
  </mc:AlternateContent>
  <xr:revisionPtr revIDLastSave="0" documentId="13_ncr:1_{AE28955D-7C2C-4CEA-B4BD-CA5129B05079}" xr6:coauthVersionLast="36" xr6:coauthVersionMax="47" xr10:uidLastSave="{00000000-0000-0000-0000-000000000000}"/>
  <bookViews>
    <workbookView xWindow="-110" yWindow="-110" windowWidth="19420" windowHeight="10300" tabRatio="887" activeTab="1" xr2:uid="{00000000-000D-0000-FFFF-FFFF00000000}"/>
  </bookViews>
  <sheets>
    <sheet name="FG Production" sheetId="3" r:id="rId1"/>
    <sheet name="RM Consumption" sheetId="4" r:id="rId2"/>
  </sheets>
  <externalReferences>
    <externalReference r:id="rId3"/>
  </externalReferences>
  <definedNames>
    <definedName name="_xlnm._FilterDatabase" localSheetId="0" hidden="1">'FG Production'!$B$3:$BX$99</definedName>
    <definedName name="_xlnm._FilterDatabase" localSheetId="1" hidden="1">'RM Consumption'!$B$4:$BS$153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" i="4" l="1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N6" i="4"/>
  <c r="BN7" i="4"/>
  <c r="BR7" i="4" s="1"/>
  <c r="BN8" i="4"/>
  <c r="BR8" i="4" s="1"/>
  <c r="BN9" i="4"/>
  <c r="BN10" i="4"/>
  <c r="BR10" i="4" s="1"/>
  <c r="BN11" i="4"/>
  <c r="BN12" i="4"/>
  <c r="BN13" i="4"/>
  <c r="BN14" i="4"/>
  <c r="BR14" i="4" s="1"/>
  <c r="BN15" i="4"/>
  <c r="BR15" i="4" s="1"/>
  <c r="BN16" i="4"/>
  <c r="BR16" i="4" s="1"/>
  <c r="BN17" i="4"/>
  <c r="BR17" i="4" s="1"/>
  <c r="BN18" i="4"/>
  <c r="BN19" i="4"/>
  <c r="BR19" i="4" s="1"/>
  <c r="BN20" i="4"/>
  <c r="BR20" i="4" s="1"/>
  <c r="BN21" i="4"/>
  <c r="BN22" i="4"/>
  <c r="BR22" i="4" s="1"/>
  <c r="BN23" i="4"/>
  <c r="BN24" i="4"/>
  <c r="BN25" i="4"/>
  <c r="BN26" i="4"/>
  <c r="BR26" i="4" s="1"/>
  <c r="BN27" i="4"/>
  <c r="BR27" i="4" s="1"/>
  <c r="BN28" i="4"/>
  <c r="BR28" i="4" s="1"/>
  <c r="BN29" i="4"/>
  <c r="BR29" i="4" s="1"/>
  <c r="BN30" i="4"/>
  <c r="BN31" i="4"/>
  <c r="BR31" i="4" s="1"/>
  <c r="BN32" i="4"/>
  <c r="BR32" i="4" s="1"/>
  <c r="BN33" i="4"/>
  <c r="BN34" i="4"/>
  <c r="BR34" i="4" s="1"/>
  <c r="BN35" i="4"/>
  <c r="BN36" i="4"/>
  <c r="BN37" i="4"/>
  <c r="BN38" i="4"/>
  <c r="BR38" i="4" s="1"/>
  <c r="BN39" i="4"/>
  <c r="BR39" i="4" s="1"/>
  <c r="BN40" i="4"/>
  <c r="BR40" i="4" s="1"/>
  <c r="BN41" i="4"/>
  <c r="BR41" i="4" s="1"/>
  <c r="BN42" i="4"/>
  <c r="BN43" i="4"/>
  <c r="BR43" i="4" s="1"/>
  <c r="BN44" i="4"/>
  <c r="BR44" i="4" s="1"/>
  <c r="BN45" i="4"/>
  <c r="BN46" i="4"/>
  <c r="BR46" i="4" s="1"/>
  <c r="BN47" i="4"/>
  <c r="BN48" i="4"/>
  <c r="BN49" i="4"/>
  <c r="BN50" i="4"/>
  <c r="BR50" i="4" s="1"/>
  <c r="BN51" i="4"/>
  <c r="BR51" i="4" s="1"/>
  <c r="BN52" i="4"/>
  <c r="BR52" i="4" s="1"/>
  <c r="BN53" i="4"/>
  <c r="BR53" i="4" s="1"/>
  <c r="BN54" i="4"/>
  <c r="BN55" i="4"/>
  <c r="BR55" i="4" s="1"/>
  <c r="BN56" i="4"/>
  <c r="BR56" i="4" s="1"/>
  <c r="BN57" i="4"/>
  <c r="BN58" i="4"/>
  <c r="BR58" i="4" s="1"/>
  <c r="BN59" i="4"/>
  <c r="BN60" i="4"/>
  <c r="BN61" i="4"/>
  <c r="BN62" i="4"/>
  <c r="BR62" i="4" s="1"/>
  <c r="BN63" i="4"/>
  <c r="BR63" i="4" s="1"/>
  <c r="BN64" i="4"/>
  <c r="BR64" i="4" s="1"/>
  <c r="BN65" i="4"/>
  <c r="BR65" i="4" s="1"/>
  <c r="BN66" i="4"/>
  <c r="BN67" i="4"/>
  <c r="BR67" i="4" s="1"/>
  <c r="BN68" i="4"/>
  <c r="BR68" i="4" s="1"/>
  <c r="BN69" i="4"/>
  <c r="BN70" i="4"/>
  <c r="BR70" i="4" s="1"/>
  <c r="BN71" i="4"/>
  <c r="BN72" i="4"/>
  <c r="BN73" i="4"/>
  <c r="BN74" i="4"/>
  <c r="BR74" i="4" s="1"/>
  <c r="BN75" i="4"/>
  <c r="BR75" i="4" s="1"/>
  <c r="BN76" i="4"/>
  <c r="BR76" i="4" s="1"/>
  <c r="BN77" i="4"/>
  <c r="BR77" i="4" s="1"/>
  <c r="BN78" i="4"/>
  <c r="BN79" i="4"/>
  <c r="BR79" i="4" s="1"/>
  <c r="BN80" i="4"/>
  <c r="BR80" i="4" s="1"/>
  <c r="BN81" i="4"/>
  <c r="BN82" i="4"/>
  <c r="BR82" i="4" s="1"/>
  <c r="BN83" i="4"/>
  <c r="BN84" i="4"/>
  <c r="BN85" i="4"/>
  <c r="BN86" i="4"/>
  <c r="BR86" i="4" s="1"/>
  <c r="BN87" i="4"/>
  <c r="BR87" i="4" s="1"/>
  <c r="BN88" i="4"/>
  <c r="BR88" i="4" s="1"/>
  <c r="BN89" i="4"/>
  <c r="BR89" i="4" s="1"/>
  <c r="BN90" i="4"/>
  <c r="BN91" i="4"/>
  <c r="BR91" i="4" s="1"/>
  <c r="BN92" i="4"/>
  <c r="BR92" i="4" s="1"/>
  <c r="BN93" i="4"/>
  <c r="BN94" i="4"/>
  <c r="BR94" i="4" s="1"/>
  <c r="BN95" i="4"/>
  <c r="BN96" i="4"/>
  <c r="BN97" i="4"/>
  <c r="BN98" i="4"/>
  <c r="BR98" i="4" s="1"/>
  <c r="BN99" i="4"/>
  <c r="BR99" i="4" s="1"/>
  <c r="BN100" i="4"/>
  <c r="BR100" i="4" s="1"/>
  <c r="BN101" i="4"/>
  <c r="BR101" i="4" s="1"/>
  <c r="BN102" i="4"/>
  <c r="BN103" i="4"/>
  <c r="BR103" i="4" s="1"/>
  <c r="BN104" i="4"/>
  <c r="BR104" i="4" s="1"/>
  <c r="BN105" i="4"/>
  <c r="BN106" i="4"/>
  <c r="BR106" i="4" s="1"/>
  <c r="BN107" i="4"/>
  <c r="BN108" i="4"/>
  <c r="BN109" i="4"/>
  <c r="BN110" i="4"/>
  <c r="BR110" i="4" s="1"/>
  <c r="BN111" i="4"/>
  <c r="BR111" i="4" s="1"/>
  <c r="BN112" i="4"/>
  <c r="BR112" i="4" s="1"/>
  <c r="BN113" i="4"/>
  <c r="BR113" i="4" s="1"/>
  <c r="BN114" i="4"/>
  <c r="BN115" i="4"/>
  <c r="BR115" i="4" s="1"/>
  <c r="BN116" i="4"/>
  <c r="BR116" i="4" s="1"/>
  <c r="BN117" i="4"/>
  <c r="BR117" i="4" s="1"/>
  <c r="BN118" i="4"/>
  <c r="BR118" i="4" s="1"/>
  <c r="BN119" i="4"/>
  <c r="BN120" i="4"/>
  <c r="BN121" i="4"/>
  <c r="BN122" i="4"/>
  <c r="BR122" i="4" s="1"/>
  <c r="BN123" i="4"/>
  <c r="BR123" i="4" s="1"/>
  <c r="BN124" i="4"/>
  <c r="BR124" i="4" s="1"/>
  <c r="BN125" i="4"/>
  <c r="BR125" i="4" s="1"/>
  <c r="BN126" i="4"/>
  <c r="BN127" i="4"/>
  <c r="BR127" i="4" s="1"/>
  <c r="BN128" i="4"/>
  <c r="BR128" i="4" s="1"/>
  <c r="BN129" i="4"/>
  <c r="BR129" i="4" s="1"/>
  <c r="BN130" i="4"/>
  <c r="BR130" i="4" s="1"/>
  <c r="BN131" i="4"/>
  <c r="BN132" i="4"/>
  <c r="BN133" i="4"/>
  <c r="BN134" i="4"/>
  <c r="BR134" i="4" s="1"/>
  <c r="BN135" i="4"/>
  <c r="BR135" i="4" s="1"/>
  <c r="BN136" i="4"/>
  <c r="BR136" i="4" s="1"/>
  <c r="BN137" i="4"/>
  <c r="BR137" i="4" s="1"/>
  <c r="BN138" i="4"/>
  <c r="BN139" i="4"/>
  <c r="BR139" i="4" s="1"/>
  <c r="BN140" i="4"/>
  <c r="BR140" i="4" s="1"/>
  <c r="BN141" i="4"/>
  <c r="BR141" i="4" s="1"/>
  <c r="BN142" i="4"/>
  <c r="BR142" i="4" s="1"/>
  <c r="BN143" i="4"/>
  <c r="BN144" i="4"/>
  <c r="BN145" i="4"/>
  <c r="BN146" i="4"/>
  <c r="BR146" i="4" s="1"/>
  <c r="BN147" i="4"/>
  <c r="BR147" i="4" s="1"/>
  <c r="BN148" i="4"/>
  <c r="BR148" i="4" s="1"/>
  <c r="BN149" i="4"/>
  <c r="BR149" i="4" s="1"/>
  <c r="BN150" i="4"/>
  <c r="BN151" i="4"/>
  <c r="BR151" i="4" s="1"/>
  <c r="BN152" i="4"/>
  <c r="BR152" i="4" s="1"/>
  <c r="BN153" i="4"/>
  <c r="BR153" i="4" s="1"/>
  <c r="BR6" i="4"/>
  <c r="BR9" i="4"/>
  <c r="BR11" i="4"/>
  <c r="BR12" i="4"/>
  <c r="BR13" i="4"/>
  <c r="BR18" i="4"/>
  <c r="BR21" i="4"/>
  <c r="BR23" i="4"/>
  <c r="BR24" i="4"/>
  <c r="BR25" i="4"/>
  <c r="BR30" i="4"/>
  <c r="BR33" i="4"/>
  <c r="BR35" i="4"/>
  <c r="BR36" i="4"/>
  <c r="BR37" i="4"/>
  <c r="BR42" i="4"/>
  <c r="BR45" i="4"/>
  <c r="BR47" i="4"/>
  <c r="BR48" i="4"/>
  <c r="BR49" i="4"/>
  <c r="BR54" i="4"/>
  <c r="BR57" i="4"/>
  <c r="BR59" i="4"/>
  <c r="BR60" i="4"/>
  <c r="BR61" i="4"/>
  <c r="BR66" i="4"/>
  <c r="BR69" i="4"/>
  <c r="BR71" i="4"/>
  <c r="BR72" i="4"/>
  <c r="BR73" i="4"/>
  <c r="BR78" i="4"/>
  <c r="BR81" i="4"/>
  <c r="BR83" i="4"/>
  <c r="BR84" i="4"/>
  <c r="BR85" i="4"/>
  <c r="BR90" i="4"/>
  <c r="BR93" i="4"/>
  <c r="BR95" i="4"/>
  <c r="BR96" i="4"/>
  <c r="BR97" i="4"/>
  <c r="BR102" i="4"/>
  <c r="BR105" i="4"/>
  <c r="BR107" i="4"/>
  <c r="BR108" i="4"/>
  <c r="BR109" i="4"/>
  <c r="BR114" i="4"/>
  <c r="BR119" i="4"/>
  <c r="BR120" i="4"/>
  <c r="BR121" i="4"/>
  <c r="BR126" i="4"/>
  <c r="BR131" i="4"/>
  <c r="BR132" i="4"/>
  <c r="BR133" i="4"/>
  <c r="BR138" i="4"/>
  <c r="BR143" i="4"/>
  <c r="BR144" i="4"/>
  <c r="BR145" i="4"/>
  <c r="BR150" i="4"/>
  <c r="BR5" i="4"/>
  <c r="BO6" i="4"/>
  <c r="BP6" i="4"/>
  <c r="BQ6" i="4"/>
  <c r="BO7" i="4"/>
  <c r="BP7" i="4"/>
  <c r="BQ7" i="4"/>
  <c r="BO8" i="4"/>
  <c r="BP8" i="4"/>
  <c r="BQ8" i="4"/>
  <c r="BO9" i="4"/>
  <c r="BP9" i="4"/>
  <c r="BQ9" i="4"/>
  <c r="BO10" i="4"/>
  <c r="BP10" i="4"/>
  <c r="BQ10" i="4"/>
  <c r="BO11" i="4"/>
  <c r="BP11" i="4"/>
  <c r="BQ11" i="4"/>
  <c r="BO12" i="4"/>
  <c r="BP12" i="4"/>
  <c r="BQ12" i="4"/>
  <c r="BO13" i="4"/>
  <c r="BP13" i="4"/>
  <c r="BQ13" i="4"/>
  <c r="BO14" i="4"/>
  <c r="BP14" i="4"/>
  <c r="BQ14" i="4"/>
  <c r="BO15" i="4"/>
  <c r="BP15" i="4"/>
  <c r="BQ15" i="4"/>
  <c r="BO16" i="4"/>
  <c r="BP16" i="4"/>
  <c r="BQ16" i="4"/>
  <c r="BO17" i="4"/>
  <c r="BP17" i="4"/>
  <c r="BQ17" i="4"/>
  <c r="BO18" i="4"/>
  <c r="BP18" i="4"/>
  <c r="BQ18" i="4"/>
  <c r="BO19" i="4"/>
  <c r="BP19" i="4"/>
  <c r="BQ19" i="4"/>
  <c r="BO20" i="4"/>
  <c r="BP20" i="4"/>
  <c r="BQ20" i="4"/>
  <c r="BO21" i="4"/>
  <c r="BP21" i="4"/>
  <c r="BQ21" i="4"/>
  <c r="BO22" i="4"/>
  <c r="BP22" i="4"/>
  <c r="BQ22" i="4"/>
  <c r="BO23" i="4"/>
  <c r="BP23" i="4"/>
  <c r="BQ23" i="4"/>
  <c r="BO24" i="4"/>
  <c r="BP24" i="4"/>
  <c r="BQ24" i="4"/>
  <c r="BO25" i="4"/>
  <c r="BP25" i="4"/>
  <c r="BQ25" i="4"/>
  <c r="BO26" i="4"/>
  <c r="BP26" i="4"/>
  <c r="BQ26" i="4"/>
  <c r="BO27" i="4"/>
  <c r="BP27" i="4"/>
  <c r="BQ27" i="4"/>
  <c r="BO28" i="4"/>
  <c r="BP28" i="4"/>
  <c r="BQ28" i="4"/>
  <c r="BO29" i="4"/>
  <c r="BP29" i="4"/>
  <c r="BQ29" i="4"/>
  <c r="BO30" i="4"/>
  <c r="BP30" i="4"/>
  <c r="BQ30" i="4"/>
  <c r="BO31" i="4"/>
  <c r="BP31" i="4"/>
  <c r="BQ31" i="4"/>
  <c r="BO32" i="4"/>
  <c r="BP32" i="4"/>
  <c r="BQ32" i="4"/>
  <c r="BO33" i="4"/>
  <c r="BP33" i="4"/>
  <c r="BQ33" i="4"/>
  <c r="BO34" i="4"/>
  <c r="BP34" i="4"/>
  <c r="BQ34" i="4"/>
  <c r="BO35" i="4"/>
  <c r="BP35" i="4"/>
  <c r="BQ35" i="4"/>
  <c r="BO36" i="4"/>
  <c r="BP36" i="4"/>
  <c r="BQ36" i="4"/>
  <c r="BO37" i="4"/>
  <c r="BP37" i="4"/>
  <c r="BQ37" i="4"/>
  <c r="BO38" i="4"/>
  <c r="BP38" i="4"/>
  <c r="BQ38" i="4"/>
  <c r="BO39" i="4"/>
  <c r="BP39" i="4"/>
  <c r="BQ39" i="4"/>
  <c r="BO40" i="4"/>
  <c r="BP40" i="4"/>
  <c r="BQ40" i="4"/>
  <c r="BO41" i="4"/>
  <c r="BP41" i="4"/>
  <c r="BQ41" i="4"/>
  <c r="BO42" i="4"/>
  <c r="BP42" i="4"/>
  <c r="BQ42" i="4"/>
  <c r="BO43" i="4"/>
  <c r="BP43" i="4"/>
  <c r="BQ43" i="4"/>
  <c r="BO44" i="4"/>
  <c r="BP44" i="4"/>
  <c r="BQ44" i="4"/>
  <c r="BO45" i="4"/>
  <c r="BP45" i="4"/>
  <c r="BQ45" i="4"/>
  <c r="BO46" i="4"/>
  <c r="BP46" i="4"/>
  <c r="BQ46" i="4"/>
  <c r="BO47" i="4"/>
  <c r="BP47" i="4"/>
  <c r="BQ47" i="4"/>
  <c r="BO48" i="4"/>
  <c r="BP48" i="4"/>
  <c r="BQ48" i="4"/>
  <c r="BO49" i="4"/>
  <c r="BP49" i="4"/>
  <c r="BQ49" i="4"/>
  <c r="BO50" i="4"/>
  <c r="BP50" i="4"/>
  <c r="BQ50" i="4"/>
  <c r="BO51" i="4"/>
  <c r="BP51" i="4"/>
  <c r="BQ51" i="4"/>
  <c r="BO52" i="4"/>
  <c r="BP52" i="4"/>
  <c r="BQ52" i="4"/>
  <c r="BO53" i="4"/>
  <c r="BP53" i="4"/>
  <c r="BQ53" i="4"/>
  <c r="BO54" i="4"/>
  <c r="BP54" i="4"/>
  <c r="BQ54" i="4"/>
  <c r="BO55" i="4"/>
  <c r="BP55" i="4"/>
  <c r="BQ55" i="4"/>
  <c r="BO56" i="4"/>
  <c r="BP56" i="4"/>
  <c r="BQ56" i="4"/>
  <c r="BO57" i="4"/>
  <c r="BP57" i="4"/>
  <c r="BQ57" i="4"/>
  <c r="BO58" i="4"/>
  <c r="BP58" i="4"/>
  <c r="BQ58" i="4"/>
  <c r="BO59" i="4"/>
  <c r="BP59" i="4"/>
  <c r="BQ59" i="4"/>
  <c r="BO60" i="4"/>
  <c r="BP60" i="4"/>
  <c r="BQ60" i="4"/>
  <c r="BO61" i="4"/>
  <c r="BP61" i="4"/>
  <c r="BQ61" i="4"/>
  <c r="BO62" i="4"/>
  <c r="BP62" i="4"/>
  <c r="BQ62" i="4"/>
  <c r="BO63" i="4"/>
  <c r="BP63" i="4"/>
  <c r="BQ63" i="4"/>
  <c r="BO64" i="4"/>
  <c r="BP64" i="4"/>
  <c r="BQ64" i="4"/>
  <c r="BO65" i="4"/>
  <c r="BP65" i="4"/>
  <c r="BQ65" i="4"/>
  <c r="BO66" i="4"/>
  <c r="BP66" i="4"/>
  <c r="BQ66" i="4"/>
  <c r="BO67" i="4"/>
  <c r="BP67" i="4"/>
  <c r="BQ67" i="4"/>
  <c r="BO68" i="4"/>
  <c r="BP68" i="4"/>
  <c r="BQ68" i="4"/>
  <c r="BO69" i="4"/>
  <c r="BP69" i="4"/>
  <c r="BQ69" i="4"/>
  <c r="BO70" i="4"/>
  <c r="BP70" i="4"/>
  <c r="BQ70" i="4"/>
  <c r="BO71" i="4"/>
  <c r="BP71" i="4"/>
  <c r="BQ71" i="4"/>
  <c r="BO72" i="4"/>
  <c r="BP72" i="4"/>
  <c r="BQ72" i="4"/>
  <c r="BO73" i="4"/>
  <c r="BP73" i="4"/>
  <c r="BQ73" i="4"/>
  <c r="BO74" i="4"/>
  <c r="BP74" i="4"/>
  <c r="BQ74" i="4"/>
  <c r="BO75" i="4"/>
  <c r="BP75" i="4"/>
  <c r="BQ75" i="4"/>
  <c r="BO76" i="4"/>
  <c r="BP76" i="4"/>
  <c r="BQ76" i="4"/>
  <c r="BO77" i="4"/>
  <c r="BP77" i="4"/>
  <c r="BQ77" i="4"/>
  <c r="BO78" i="4"/>
  <c r="BP78" i="4"/>
  <c r="BQ78" i="4"/>
  <c r="BO79" i="4"/>
  <c r="BP79" i="4"/>
  <c r="BQ79" i="4"/>
  <c r="BO80" i="4"/>
  <c r="BP80" i="4"/>
  <c r="BQ80" i="4"/>
  <c r="BO81" i="4"/>
  <c r="BP81" i="4"/>
  <c r="BQ81" i="4"/>
  <c r="BO82" i="4"/>
  <c r="BP82" i="4"/>
  <c r="BQ82" i="4"/>
  <c r="BO83" i="4"/>
  <c r="BP83" i="4"/>
  <c r="BQ83" i="4"/>
  <c r="BO84" i="4"/>
  <c r="BP84" i="4"/>
  <c r="BQ84" i="4"/>
  <c r="BO85" i="4"/>
  <c r="BP85" i="4"/>
  <c r="BQ85" i="4"/>
  <c r="BO86" i="4"/>
  <c r="BP86" i="4"/>
  <c r="BQ86" i="4"/>
  <c r="BO87" i="4"/>
  <c r="BP87" i="4"/>
  <c r="BQ87" i="4"/>
  <c r="BO88" i="4"/>
  <c r="BP88" i="4"/>
  <c r="BQ88" i="4"/>
  <c r="BO89" i="4"/>
  <c r="BP89" i="4"/>
  <c r="BQ89" i="4"/>
  <c r="BO90" i="4"/>
  <c r="BP90" i="4"/>
  <c r="BQ90" i="4"/>
  <c r="BO91" i="4"/>
  <c r="BP91" i="4"/>
  <c r="BQ91" i="4"/>
  <c r="BO92" i="4"/>
  <c r="BP92" i="4"/>
  <c r="BQ92" i="4"/>
  <c r="BO93" i="4"/>
  <c r="BP93" i="4"/>
  <c r="BQ93" i="4"/>
  <c r="BO94" i="4"/>
  <c r="BP94" i="4"/>
  <c r="BQ94" i="4"/>
  <c r="BO95" i="4"/>
  <c r="BP95" i="4"/>
  <c r="BQ95" i="4"/>
  <c r="BO96" i="4"/>
  <c r="BP96" i="4"/>
  <c r="BQ96" i="4"/>
  <c r="BO97" i="4"/>
  <c r="BP97" i="4"/>
  <c r="BQ97" i="4"/>
  <c r="BO98" i="4"/>
  <c r="BP98" i="4"/>
  <c r="BQ98" i="4"/>
  <c r="BO99" i="4"/>
  <c r="BP99" i="4"/>
  <c r="BQ99" i="4"/>
  <c r="BO100" i="4"/>
  <c r="BP100" i="4"/>
  <c r="BQ100" i="4"/>
  <c r="BO101" i="4"/>
  <c r="BP101" i="4"/>
  <c r="BQ101" i="4"/>
  <c r="BO102" i="4"/>
  <c r="BP102" i="4"/>
  <c r="BQ102" i="4"/>
  <c r="BO103" i="4"/>
  <c r="BP103" i="4"/>
  <c r="BQ103" i="4"/>
  <c r="BO104" i="4"/>
  <c r="BP104" i="4"/>
  <c r="BQ104" i="4"/>
  <c r="BO105" i="4"/>
  <c r="BP105" i="4"/>
  <c r="BQ105" i="4"/>
  <c r="BO106" i="4"/>
  <c r="BP106" i="4"/>
  <c r="BQ106" i="4"/>
  <c r="BO107" i="4"/>
  <c r="BP107" i="4"/>
  <c r="BQ107" i="4"/>
  <c r="BO108" i="4"/>
  <c r="BP108" i="4"/>
  <c r="BQ108" i="4"/>
  <c r="BO109" i="4"/>
  <c r="BP109" i="4"/>
  <c r="BQ109" i="4"/>
  <c r="BO110" i="4"/>
  <c r="BP110" i="4"/>
  <c r="BQ110" i="4"/>
  <c r="BO111" i="4"/>
  <c r="BP111" i="4"/>
  <c r="BQ111" i="4"/>
  <c r="BO112" i="4"/>
  <c r="BP112" i="4"/>
  <c r="BQ112" i="4"/>
  <c r="BO113" i="4"/>
  <c r="BP113" i="4"/>
  <c r="BQ113" i="4"/>
  <c r="BO114" i="4"/>
  <c r="BP114" i="4"/>
  <c r="BQ114" i="4"/>
  <c r="BO115" i="4"/>
  <c r="BP115" i="4"/>
  <c r="BQ115" i="4"/>
  <c r="BO116" i="4"/>
  <c r="BP116" i="4"/>
  <c r="BQ116" i="4"/>
  <c r="BO117" i="4"/>
  <c r="BP117" i="4"/>
  <c r="BQ117" i="4"/>
  <c r="BO118" i="4"/>
  <c r="BP118" i="4"/>
  <c r="BQ118" i="4"/>
  <c r="BO119" i="4"/>
  <c r="BP119" i="4"/>
  <c r="BQ119" i="4"/>
  <c r="BO120" i="4"/>
  <c r="BP120" i="4"/>
  <c r="BQ120" i="4"/>
  <c r="BO121" i="4"/>
  <c r="BP121" i="4"/>
  <c r="BQ121" i="4"/>
  <c r="BO122" i="4"/>
  <c r="BP122" i="4"/>
  <c r="BQ122" i="4"/>
  <c r="BO123" i="4"/>
  <c r="BP123" i="4"/>
  <c r="BQ123" i="4"/>
  <c r="BO124" i="4"/>
  <c r="BP124" i="4"/>
  <c r="BQ124" i="4"/>
  <c r="BO125" i="4"/>
  <c r="BP125" i="4"/>
  <c r="BQ125" i="4"/>
  <c r="BO126" i="4"/>
  <c r="BP126" i="4"/>
  <c r="BQ126" i="4"/>
  <c r="BO127" i="4"/>
  <c r="BP127" i="4"/>
  <c r="BQ127" i="4"/>
  <c r="BO128" i="4"/>
  <c r="BP128" i="4"/>
  <c r="BQ128" i="4"/>
  <c r="BO129" i="4"/>
  <c r="BP129" i="4"/>
  <c r="BQ129" i="4"/>
  <c r="BO130" i="4"/>
  <c r="BP130" i="4"/>
  <c r="BQ130" i="4"/>
  <c r="BO131" i="4"/>
  <c r="BP131" i="4"/>
  <c r="BQ131" i="4"/>
  <c r="BO132" i="4"/>
  <c r="BP132" i="4"/>
  <c r="BQ132" i="4"/>
  <c r="BO133" i="4"/>
  <c r="BP133" i="4"/>
  <c r="BQ133" i="4"/>
  <c r="BO134" i="4"/>
  <c r="BP134" i="4"/>
  <c r="BQ134" i="4"/>
  <c r="BO135" i="4"/>
  <c r="BP135" i="4"/>
  <c r="BQ135" i="4"/>
  <c r="BO136" i="4"/>
  <c r="BP136" i="4"/>
  <c r="BQ136" i="4"/>
  <c r="BO137" i="4"/>
  <c r="BP137" i="4"/>
  <c r="BQ137" i="4"/>
  <c r="BO138" i="4"/>
  <c r="BP138" i="4"/>
  <c r="BQ138" i="4"/>
  <c r="BO139" i="4"/>
  <c r="BP139" i="4"/>
  <c r="BQ139" i="4"/>
  <c r="BO140" i="4"/>
  <c r="BP140" i="4"/>
  <c r="BQ140" i="4"/>
  <c r="BO141" i="4"/>
  <c r="BP141" i="4"/>
  <c r="BQ141" i="4"/>
  <c r="BO142" i="4"/>
  <c r="BP142" i="4"/>
  <c r="BQ142" i="4"/>
  <c r="BO143" i="4"/>
  <c r="BP143" i="4"/>
  <c r="BQ143" i="4"/>
  <c r="BO144" i="4"/>
  <c r="BP144" i="4"/>
  <c r="BQ144" i="4"/>
  <c r="BO145" i="4"/>
  <c r="BP145" i="4"/>
  <c r="BQ145" i="4"/>
  <c r="BO146" i="4"/>
  <c r="BP146" i="4"/>
  <c r="BQ146" i="4"/>
  <c r="BO147" i="4"/>
  <c r="BP147" i="4"/>
  <c r="BQ147" i="4"/>
  <c r="BO148" i="4"/>
  <c r="BP148" i="4"/>
  <c r="BQ148" i="4"/>
  <c r="BO149" i="4"/>
  <c r="BP149" i="4"/>
  <c r="BQ149" i="4"/>
  <c r="BO150" i="4"/>
  <c r="BP150" i="4"/>
  <c r="BQ150" i="4"/>
  <c r="BO151" i="4"/>
  <c r="BP151" i="4"/>
  <c r="BQ151" i="4"/>
  <c r="BO152" i="4"/>
  <c r="BP152" i="4"/>
  <c r="BQ152" i="4"/>
  <c r="BO153" i="4"/>
  <c r="BP153" i="4"/>
  <c r="BQ153" i="4"/>
  <c r="BQ5" i="4"/>
  <c r="BP5" i="4"/>
  <c r="BO5" i="4"/>
  <c r="BN5" i="4"/>
  <c r="BM5" i="4"/>
  <c r="BH5" i="4"/>
  <c r="BC5" i="4"/>
  <c r="AX5" i="4"/>
  <c r="AS5" i="4"/>
  <c r="AN5" i="4"/>
  <c r="AI5" i="4"/>
  <c r="AD5" i="4"/>
  <c r="Y5" i="4"/>
  <c r="T5" i="4"/>
  <c r="O5" i="4"/>
  <c r="J5" i="4"/>
  <c r="AT4" i="3" l="1"/>
  <c r="BD111" i="3" l="1"/>
  <c r="BC111" i="3"/>
  <c r="BB5" i="3" l="1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32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H81" i="3" s="1"/>
  <c r="BB82" i="3"/>
  <c r="BI82" i="3" s="1"/>
  <c r="BB83" i="3"/>
  <c r="BH83" i="3" s="1"/>
  <c r="BB84" i="3"/>
  <c r="BB85" i="3"/>
  <c r="BB86" i="3"/>
  <c r="BH86" i="3" s="1"/>
  <c r="BB87" i="3"/>
  <c r="BB88" i="3"/>
  <c r="BB89" i="3"/>
  <c r="BB90" i="3"/>
  <c r="BB91" i="3"/>
  <c r="BB92" i="3"/>
  <c r="BB93" i="3"/>
  <c r="BH93" i="3" s="1"/>
  <c r="BB94" i="3"/>
  <c r="BB95" i="3"/>
  <c r="BB96" i="3"/>
  <c r="BH96" i="3" s="1"/>
  <c r="BB97" i="3"/>
  <c r="BB98" i="3"/>
  <c r="BB4" i="3"/>
  <c r="AV1" i="3"/>
  <c r="AU1" i="3"/>
  <c r="AT1" i="3"/>
  <c r="AS1" i="3"/>
  <c r="BH11" i="3" l="1"/>
  <c r="BC11" i="3"/>
  <c r="BC21" i="3"/>
  <c r="BH12" i="3"/>
  <c r="BC12" i="3"/>
  <c r="BC23" i="3"/>
  <c r="BC22" i="3"/>
  <c r="BC32" i="3"/>
  <c r="BC19" i="3"/>
  <c r="BC29" i="3"/>
  <c r="BC34" i="3"/>
  <c r="BC33" i="3"/>
  <c r="BC20" i="3"/>
  <c r="BC31" i="3"/>
  <c r="BC30" i="3"/>
  <c r="BC28" i="3"/>
  <c r="BC26" i="3"/>
  <c r="BC27" i="3"/>
  <c r="BC25" i="3"/>
  <c r="BC24" i="3"/>
  <c r="BH22" i="3"/>
  <c r="BH20" i="3"/>
  <c r="BH32" i="3"/>
  <c r="BH31" i="3"/>
  <c r="BH23" i="3"/>
  <c r="BH28" i="3"/>
  <c r="BI27" i="3"/>
  <c r="BJ26" i="3"/>
  <c r="BH24" i="3"/>
  <c r="BI18" i="3"/>
  <c r="BC18" i="3"/>
  <c r="BH17" i="3"/>
  <c r="BC17" i="3"/>
  <c r="BH16" i="3"/>
  <c r="BC16" i="3"/>
  <c r="BC15" i="3"/>
  <c r="BH14" i="3"/>
  <c r="BC14" i="3"/>
  <c r="BH13" i="3"/>
  <c r="BC13" i="3"/>
  <c r="BH36" i="3"/>
  <c r="BC36" i="3"/>
  <c r="BC71" i="3"/>
  <c r="BH48" i="3"/>
  <c r="BC48" i="3"/>
  <c r="BH47" i="3"/>
  <c r="BC47" i="3"/>
  <c r="BH35" i="3"/>
  <c r="BC35" i="3"/>
  <c r="BH34" i="3"/>
  <c r="BC45" i="3"/>
  <c r="BC43" i="3"/>
  <c r="BC54" i="3"/>
  <c r="BC42" i="3"/>
  <c r="BH53" i="3"/>
  <c r="BC53" i="3"/>
  <c r="BC41" i="3"/>
  <c r="BH44" i="3"/>
  <c r="BC44" i="3"/>
  <c r="BC52" i="3"/>
  <c r="BC40" i="3"/>
  <c r="BC39" i="3"/>
  <c r="BC50" i="3"/>
  <c r="BC38" i="3"/>
  <c r="BH49" i="3"/>
  <c r="BC49" i="3"/>
  <c r="BH37" i="3"/>
  <c r="BC37" i="3"/>
  <c r="BH10" i="3"/>
  <c r="BC10" i="3"/>
  <c r="BH9" i="3"/>
  <c r="BC9" i="3"/>
  <c r="BJ8" i="3"/>
  <c r="BC8" i="3"/>
  <c r="BC7" i="3"/>
  <c r="BJ6" i="3"/>
  <c r="BC6" i="3"/>
  <c r="BH5" i="3"/>
  <c r="BC5" i="3"/>
  <c r="BJ4" i="3"/>
  <c r="BC4" i="3"/>
  <c r="BO4" i="3" s="1"/>
  <c r="BC70" i="3"/>
  <c r="BC101" i="3"/>
  <c r="BC69" i="3"/>
  <c r="BJ72" i="3"/>
  <c r="BC72" i="3"/>
  <c r="BH4" i="3"/>
  <c r="BH6" i="3"/>
  <c r="BJ5" i="3"/>
  <c r="BH82" i="3"/>
  <c r="BH52" i="3"/>
  <c r="BJ81" i="3"/>
  <c r="BH18" i="3"/>
  <c r="BH45" i="3"/>
  <c r="BJ17" i="3"/>
  <c r="BH40" i="3"/>
  <c r="BI17" i="3"/>
  <c r="BI8" i="3"/>
  <c r="BH8" i="3"/>
  <c r="BH27" i="3"/>
  <c r="BI6" i="3"/>
  <c r="BJ12" i="3"/>
  <c r="BI72" i="3"/>
  <c r="BJ24" i="3"/>
  <c r="BI12" i="3"/>
  <c r="BI24" i="3"/>
  <c r="BJ10" i="3"/>
  <c r="BJ96" i="3"/>
  <c r="BJ71" i="3"/>
  <c r="BI10" i="3"/>
  <c r="BJ93" i="3"/>
  <c r="BI71" i="3"/>
  <c r="BJ23" i="3"/>
  <c r="BJ83" i="3"/>
  <c r="BI23" i="3"/>
  <c r="BJ9" i="3"/>
  <c r="BI83" i="3"/>
  <c r="BJ70" i="3"/>
  <c r="BJ20" i="3"/>
  <c r="BI9" i="3"/>
  <c r="BI70" i="3"/>
  <c r="BJ22" i="3"/>
  <c r="BI20" i="3"/>
  <c r="BJ82" i="3"/>
  <c r="BI22" i="3"/>
  <c r="BJ69" i="3"/>
  <c r="BH19" i="3"/>
  <c r="BI19" i="3"/>
  <c r="BJ19" i="3"/>
  <c r="BH7" i="3"/>
  <c r="BI7" i="3"/>
  <c r="BJ7" i="3"/>
  <c r="BJ32" i="3"/>
  <c r="BH89" i="3"/>
  <c r="BI89" i="3"/>
  <c r="BJ89" i="3"/>
  <c r="BH54" i="3"/>
  <c r="BH42" i="3"/>
  <c r="BI5" i="3"/>
  <c r="BI32" i="3"/>
  <c r="BJ31" i="3"/>
  <c r="BJ16" i="3"/>
  <c r="BI31" i="3"/>
  <c r="BH15" i="3"/>
  <c r="BI15" i="3"/>
  <c r="BJ15" i="3"/>
  <c r="BI4" i="3"/>
  <c r="BI16" i="3"/>
  <c r="BH39" i="3"/>
  <c r="BH26" i="3"/>
  <c r="BI26" i="3"/>
  <c r="BJ14" i="3"/>
  <c r="BH50" i="3"/>
  <c r="BH38" i="3"/>
  <c r="BH25" i="3"/>
  <c r="BI25" i="3"/>
  <c r="BJ25" i="3"/>
  <c r="BI14" i="3"/>
  <c r="BJ86" i="3"/>
  <c r="BJ28" i="3"/>
  <c r="BI96" i="3"/>
  <c r="BI86" i="3"/>
  <c r="BI28" i="3"/>
  <c r="BJ13" i="3"/>
  <c r="BJ18" i="3"/>
  <c r="BI13" i="3"/>
  <c r="BJ27" i="3"/>
  <c r="BJ11" i="3"/>
  <c r="BI11" i="3"/>
  <c r="BI93" i="3"/>
  <c r="BI81" i="3"/>
  <c r="BI69" i="3"/>
  <c r="BC99" i="3" l="1"/>
  <c r="AR1" i="3" l="1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BV1" i="3" l="1"/>
  <c r="BX1" i="3"/>
  <c r="BW1" i="3"/>
  <c r="BU1" i="3"/>
  <c r="BN31" i="3" l="1"/>
  <c r="BN28" i="3"/>
  <c r="BN27" i="3"/>
  <c r="BN26" i="3"/>
  <c r="BN25" i="3"/>
  <c r="BN24" i="3"/>
  <c r="BN23" i="3"/>
  <c r="BN22" i="3"/>
  <c r="BN20" i="3"/>
  <c r="BN19" i="3"/>
  <c r="BN54" i="3"/>
  <c r="BN53" i="3"/>
  <c r="BN52" i="3"/>
  <c r="BN50" i="3"/>
  <c r="BN49" i="3"/>
  <c r="BN48" i="3"/>
  <c r="BN47" i="3"/>
  <c r="BN45" i="3"/>
  <c r="BN44" i="3"/>
  <c r="BN43" i="3"/>
  <c r="BN42" i="3"/>
  <c r="BN41" i="3"/>
  <c r="BN40" i="3"/>
  <c r="BN39" i="3"/>
  <c r="BN38" i="3"/>
  <c r="BN37" i="3"/>
  <c r="BN36" i="3"/>
  <c r="BN35" i="3"/>
  <c r="BN34" i="3"/>
  <c r="BN72" i="3"/>
  <c r="BN71" i="3"/>
  <c r="BN70" i="3"/>
  <c r="BN69" i="3"/>
  <c r="BN12" i="3"/>
  <c r="BN11" i="3"/>
  <c r="BN100" i="3"/>
  <c r="BN74" i="3"/>
  <c r="BN18" i="3"/>
  <c r="BN17" i="3"/>
  <c r="BN16" i="3"/>
  <c r="BN15" i="3"/>
  <c r="BN14" i="3"/>
  <c r="BN13" i="3"/>
  <c r="BN9" i="3"/>
  <c r="BN8" i="3"/>
  <c r="BN7" i="3"/>
  <c r="BN6" i="3"/>
  <c r="BN5" i="3"/>
  <c r="BN4" i="3"/>
  <c r="BN10" i="3"/>
  <c r="BP4" i="3" l="1"/>
  <c r="BB99" i="3"/>
  <c r="BQ4" i="3"/>
  <c r="BQ40" i="3"/>
  <c r="BO40" i="3"/>
  <c r="BP40" i="3"/>
  <c r="BO26" i="3"/>
  <c r="BQ26" i="3"/>
  <c r="BP26" i="3"/>
  <c r="BO9" i="3"/>
  <c r="BP9" i="3"/>
  <c r="BQ9" i="3"/>
  <c r="BQ52" i="3"/>
  <c r="BO52" i="3"/>
  <c r="BP52" i="3"/>
  <c r="BQ27" i="3"/>
  <c r="BO27" i="3"/>
  <c r="BQ15" i="3"/>
  <c r="BO15" i="3"/>
  <c r="BP15" i="3"/>
  <c r="BO39" i="3"/>
  <c r="BP39" i="3"/>
  <c r="BQ39" i="3"/>
  <c r="BO14" i="3"/>
  <c r="BP14" i="3"/>
  <c r="BQ14" i="3"/>
  <c r="BO50" i="3"/>
  <c r="BP50" i="3"/>
  <c r="BQ50" i="3"/>
  <c r="BO38" i="3"/>
  <c r="BP38" i="3"/>
  <c r="BQ38" i="3"/>
  <c r="BO25" i="3"/>
  <c r="BP25" i="3"/>
  <c r="BQ25" i="3"/>
  <c r="BO13" i="3"/>
  <c r="BP13" i="3"/>
  <c r="BQ13" i="3"/>
  <c r="BO72" i="3"/>
  <c r="BP72" i="3"/>
  <c r="BQ72" i="3"/>
  <c r="BO49" i="3"/>
  <c r="BP49" i="3"/>
  <c r="BQ49" i="3"/>
  <c r="BO37" i="3"/>
  <c r="BP37" i="3"/>
  <c r="BQ37" i="3"/>
  <c r="BQ24" i="3"/>
  <c r="BO24" i="3"/>
  <c r="BP24" i="3"/>
  <c r="BP12" i="3"/>
  <c r="BQ12" i="3"/>
  <c r="BO12" i="3"/>
  <c r="BQ71" i="3"/>
  <c r="BO71" i="3"/>
  <c r="BP71" i="3"/>
  <c r="BQ48" i="3"/>
  <c r="BO48" i="3"/>
  <c r="BP48" i="3"/>
  <c r="BQ36" i="3"/>
  <c r="BO36" i="3"/>
  <c r="BP36" i="3"/>
  <c r="BQ23" i="3"/>
  <c r="BO23" i="3"/>
  <c r="BP23" i="3"/>
  <c r="BQ11" i="3"/>
  <c r="BP11" i="3"/>
  <c r="BO11" i="3"/>
  <c r="BO70" i="3"/>
  <c r="BP70" i="3"/>
  <c r="BQ70" i="3"/>
  <c r="BO47" i="3"/>
  <c r="BP47" i="3"/>
  <c r="BQ47" i="3"/>
  <c r="BO35" i="3"/>
  <c r="BP35" i="3"/>
  <c r="BQ35" i="3"/>
  <c r="BO22" i="3"/>
  <c r="BP22" i="3"/>
  <c r="BQ22" i="3"/>
  <c r="BO10" i="3"/>
  <c r="BP10" i="3"/>
  <c r="BQ10" i="3"/>
  <c r="BO69" i="3"/>
  <c r="BP69" i="3"/>
  <c r="BQ69" i="3"/>
  <c r="BO46" i="3"/>
  <c r="BO34" i="3"/>
  <c r="BP34" i="3"/>
  <c r="BQ34" i="3"/>
  <c r="BO45" i="3"/>
  <c r="BP45" i="3"/>
  <c r="BQ45" i="3"/>
  <c r="BO20" i="3"/>
  <c r="BP20" i="3"/>
  <c r="BQ20" i="3"/>
  <c r="BO8" i="3"/>
  <c r="BP8" i="3"/>
  <c r="BQ8" i="3"/>
  <c r="BQ32" i="3"/>
  <c r="BP32" i="3"/>
  <c r="BQ44" i="3"/>
  <c r="BO44" i="3"/>
  <c r="BP44" i="3"/>
  <c r="BQ31" i="3"/>
  <c r="BO31" i="3"/>
  <c r="BP31" i="3"/>
  <c r="BQ19" i="3"/>
  <c r="BP19" i="3"/>
  <c r="BO19" i="3"/>
  <c r="BQ7" i="3"/>
  <c r="BO7" i="3"/>
  <c r="BP7" i="3"/>
  <c r="BO43" i="3"/>
  <c r="BP43" i="3"/>
  <c r="BQ43" i="3"/>
  <c r="BO18" i="3"/>
  <c r="BP18" i="3"/>
  <c r="BQ18" i="3"/>
  <c r="BO6" i="3"/>
  <c r="BP6" i="3"/>
  <c r="BO54" i="3"/>
  <c r="BP54" i="3"/>
  <c r="BQ54" i="3"/>
  <c r="BO42" i="3"/>
  <c r="BP42" i="3"/>
  <c r="BQ42" i="3"/>
  <c r="BO17" i="3"/>
  <c r="BP17" i="3"/>
  <c r="BQ17" i="3"/>
  <c r="BO5" i="3"/>
  <c r="BP5" i="3"/>
  <c r="BQ5" i="3"/>
  <c r="BQ53" i="3"/>
  <c r="BO53" i="3"/>
  <c r="BP53" i="3"/>
  <c r="BP41" i="3"/>
  <c r="BQ41" i="3"/>
  <c r="BO28" i="3"/>
  <c r="BP28" i="3"/>
  <c r="BQ28" i="3"/>
  <c r="BO16" i="3"/>
  <c r="BP16" i="3"/>
  <c r="BQ16" i="3"/>
  <c r="BP27" i="3"/>
  <c r="BQ6" i="3"/>
  <c r="BR32" i="3" l="1"/>
  <c r="BR24" i="3"/>
  <c r="BO33" i="3"/>
  <c r="BO100" i="3" s="1"/>
  <c r="BR12" i="3"/>
  <c r="BR19" i="3"/>
  <c r="BR11" i="3"/>
  <c r="BR71" i="3"/>
  <c r="BR53" i="3"/>
  <c r="BR15" i="3"/>
  <c r="BR23" i="3"/>
  <c r="BR70" i="3"/>
  <c r="BR16" i="3"/>
  <c r="BR54" i="3"/>
  <c r="BR22" i="3"/>
  <c r="BR72" i="3"/>
  <c r="BR25" i="3"/>
  <c r="BR26" i="3"/>
  <c r="BR36" i="3"/>
  <c r="BR34" i="3"/>
  <c r="BR35" i="3"/>
  <c r="BR37" i="3"/>
  <c r="BR31" i="3"/>
  <c r="BR48" i="3"/>
  <c r="BR28" i="3"/>
  <c r="BR47" i="3"/>
  <c r="BR49" i="3"/>
  <c r="BR50" i="3"/>
  <c r="BR44" i="3"/>
  <c r="BR41" i="3"/>
  <c r="BR43" i="3"/>
  <c r="BR45" i="3"/>
  <c r="BR13" i="3"/>
  <c r="BR39" i="3"/>
  <c r="BR69" i="3"/>
  <c r="BR17" i="3"/>
  <c r="BR20" i="3"/>
  <c r="BR52" i="3"/>
  <c r="BR8" i="3"/>
  <c r="BR38" i="3"/>
  <c r="BR14" i="3"/>
  <c r="BR9" i="3"/>
  <c r="BR6" i="3"/>
  <c r="BR10" i="3"/>
  <c r="BR5" i="3"/>
  <c r="BQ100" i="3"/>
  <c r="BR4" i="3"/>
  <c r="BR27" i="3"/>
  <c r="BP100" i="3"/>
  <c r="BR7" i="3"/>
  <c r="BR40" i="3"/>
  <c r="BR42" i="3"/>
  <c r="BR18" i="3"/>
  <c r="BR100" i="3" l="1"/>
  <c r="F154" i="4"/>
  <c r="BA5" i="3" l="1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32" i="3"/>
  <c r="BA56" i="3"/>
  <c r="BA57" i="3"/>
  <c r="BA58" i="3"/>
  <c r="BA59" i="3"/>
  <c r="BV8" i="3" s="1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V9" i="3" s="1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4" i="3"/>
  <c r="BV4" i="3" s="1"/>
  <c r="BV7" i="3" l="1"/>
  <c r="BV5" i="3"/>
  <c r="BV6" i="3"/>
  <c r="BS149" i="4"/>
  <c r="BS150" i="4"/>
  <c r="BS148" i="4"/>
  <c r="BS144" i="4"/>
  <c r="BS146" i="4"/>
  <c r="BS153" i="4"/>
  <c r="BS141" i="4"/>
  <c r="BS151" i="4"/>
  <c r="BS143" i="4"/>
  <c r="BS147" i="4"/>
  <c r="BS93" i="4"/>
  <c r="BS145" i="4"/>
  <c r="BS152" i="4"/>
  <c r="BS118" i="4"/>
  <c r="BS24" i="4"/>
  <c r="BS128" i="4"/>
  <c r="BS138" i="4"/>
  <c r="BS90" i="4"/>
  <c r="BS103" i="4"/>
  <c r="BS116" i="4"/>
  <c r="BS104" i="4"/>
  <c r="BS136" i="4"/>
  <c r="BS130" i="4"/>
  <c r="BS105" i="4"/>
  <c r="BS65" i="4"/>
  <c r="BS110" i="4"/>
  <c r="BS114" i="4"/>
  <c r="BS108" i="4"/>
  <c r="BS119" i="4"/>
  <c r="BS44" i="4"/>
  <c r="BS135" i="4"/>
  <c r="BS133" i="4"/>
  <c r="BS95" i="4"/>
  <c r="BS40" i="4"/>
  <c r="BS94" i="4"/>
  <c r="BS9" i="4"/>
  <c r="BS134" i="4"/>
  <c r="BS81" i="4"/>
  <c r="BS83" i="4"/>
  <c r="BS75" i="4"/>
  <c r="BS55" i="4"/>
  <c r="BS64" i="4"/>
  <c r="BS88" i="4"/>
  <c r="BS96" i="4"/>
  <c r="BS127" i="4"/>
  <c r="BS30" i="4"/>
  <c r="BS26" i="4"/>
  <c r="BS5" i="4"/>
  <c r="BS12" i="4"/>
  <c r="BS15" i="4"/>
  <c r="BS45" i="4"/>
  <c r="BS41" i="4"/>
  <c r="BS80" i="4"/>
  <c r="BS92" i="4"/>
  <c r="BS56" i="4"/>
  <c r="BS13" i="4"/>
  <c r="BS6" i="4"/>
  <c r="BS54" i="4"/>
  <c r="BS140" i="4"/>
  <c r="BS38" i="4"/>
  <c r="BS109" i="4"/>
  <c r="BS111" i="4"/>
  <c r="BS63" i="4"/>
  <c r="BS18" i="4"/>
  <c r="BS99" i="4"/>
  <c r="BS76" i="4"/>
  <c r="BS61" i="4"/>
  <c r="BS77" i="4"/>
  <c r="BS68" i="4"/>
  <c r="BS43" i="4"/>
  <c r="BS29" i="4"/>
  <c r="BS42" i="4"/>
  <c r="BS8" i="4"/>
  <c r="BS122" i="4"/>
  <c r="BS57" i="4"/>
  <c r="BS51" i="4"/>
  <c r="BS142" i="4"/>
  <c r="BS137" i="4"/>
  <c r="BS46" i="4"/>
  <c r="BS87" i="4"/>
  <c r="BS36" i="4"/>
  <c r="BS85" i="4"/>
  <c r="BS52" i="4"/>
  <c r="BS78" i="4"/>
  <c r="BS113" i="4"/>
  <c r="BS31" i="4"/>
  <c r="BS20" i="4"/>
  <c r="BS71" i="4"/>
  <c r="BS131" i="4"/>
  <c r="BS101" i="4"/>
  <c r="BS117" i="4"/>
  <c r="BS48" i="4"/>
  <c r="BS32" i="4"/>
  <c r="BS58" i="4"/>
  <c r="BS10" i="4"/>
  <c r="BS69" i="4"/>
  <c r="BS91" i="4"/>
  <c r="BS79" i="4"/>
  <c r="BS98" i="4"/>
  <c r="BS84" i="4"/>
  <c r="BS17" i="4"/>
  <c r="BS59" i="4"/>
  <c r="BS89" i="4"/>
  <c r="BS34" i="4"/>
  <c r="BS70" i="4"/>
  <c r="BS66" i="4"/>
  <c r="BS67" i="4"/>
  <c r="BS125" i="4"/>
  <c r="BS129" i="4"/>
  <c r="BS21" i="4"/>
  <c r="BS100" i="4"/>
  <c r="BS72" i="4"/>
  <c r="BS132" i="4"/>
  <c r="BS19" i="4"/>
  <c r="BS73" i="4"/>
  <c r="BS123" i="4"/>
  <c r="BS74" i="4"/>
  <c r="BS16" i="4"/>
  <c r="BS33" i="4"/>
  <c r="BS37" i="4"/>
  <c r="BS11" i="4"/>
  <c r="BS124" i="4"/>
  <c r="BS49" i="4"/>
  <c r="BS97" i="4"/>
  <c r="BS35" i="4"/>
  <c r="BS139" i="4"/>
  <c r="BS28" i="4"/>
  <c r="BS120" i="4"/>
  <c r="BS102" i="4"/>
  <c r="BS14" i="4"/>
  <c r="BS7" i="4"/>
  <c r="BS53" i="4"/>
  <c r="BS60" i="4"/>
  <c r="BS25" i="4"/>
  <c r="BS82" i="4"/>
  <c r="BS107" i="4"/>
  <c r="BS27" i="4"/>
  <c r="BS115" i="4"/>
  <c r="BS22" i="4"/>
  <c r="BS50" i="4"/>
  <c r="BS86" i="4"/>
  <c r="BS23" i="4"/>
  <c r="BS121" i="4"/>
  <c r="BS106" i="4"/>
  <c r="BS39" i="4"/>
  <c r="BS47" i="4"/>
  <c r="BS62" i="4"/>
  <c r="BS112" i="4"/>
  <c r="BS126" i="4"/>
  <c r="AK99" i="3"/>
  <c r="AG99" i="3"/>
  <c r="AC99" i="3"/>
  <c r="Y99" i="3"/>
  <c r="N99" i="3"/>
  <c r="O99" i="3"/>
  <c r="P99" i="3"/>
  <c r="Q99" i="3"/>
  <c r="R99" i="3"/>
  <c r="S99" i="3"/>
  <c r="T99" i="3"/>
  <c r="V99" i="3"/>
  <c r="W99" i="3"/>
  <c r="X99" i="3"/>
  <c r="Z99" i="3"/>
  <c r="AA99" i="3"/>
  <c r="AB99" i="3"/>
  <c r="AD99" i="3"/>
  <c r="AE99" i="3"/>
  <c r="AF99" i="3"/>
  <c r="AH99" i="3"/>
  <c r="AI99" i="3"/>
  <c r="AJ99" i="3"/>
  <c r="AL99" i="3"/>
  <c r="AM99" i="3"/>
  <c r="AN99" i="3"/>
  <c r="AO99" i="3"/>
  <c r="AP99" i="3"/>
  <c r="AQ99" i="3"/>
  <c r="AR99" i="3"/>
  <c r="AS99" i="3"/>
  <c r="AT99" i="3"/>
  <c r="AU99" i="3"/>
  <c r="AV99" i="3"/>
  <c r="U99" i="3" l="1"/>
  <c r="M99" i="3" l="1"/>
  <c r="L99" i="3"/>
  <c r="K99" i="3"/>
  <c r="J99" i="3"/>
  <c r="I99" i="3"/>
  <c r="H99" i="3"/>
  <c r="G99" i="3"/>
  <c r="F99" i="3"/>
  <c r="E99" i="3" l="1"/>
  <c r="BA99" i="3" s="1"/>
</calcChain>
</file>

<file path=xl/sharedStrings.xml><?xml version="1.0" encoding="utf-8"?>
<sst xmlns="http://schemas.openxmlformats.org/spreadsheetml/2006/main" count="1196" uniqueCount="649">
  <si>
    <t>Item Code</t>
  </si>
  <si>
    <t>FG Name</t>
  </si>
  <si>
    <t>FG-510001</t>
  </si>
  <si>
    <t>Broiler Starter-Crumble-Shofol (New)</t>
  </si>
  <si>
    <t>FG-510002</t>
  </si>
  <si>
    <t>Broiler Booster-Crumble-Magic</t>
  </si>
  <si>
    <t>FG-510004</t>
  </si>
  <si>
    <t>Broiler Grower-Pellet-Shofol (New)</t>
  </si>
  <si>
    <t>FG-510005</t>
  </si>
  <si>
    <t>Broiler Grower-Pellet-Magic</t>
  </si>
  <si>
    <t>FG-510006</t>
  </si>
  <si>
    <t>Broiler Finisher-Pellet-Shofol (New)</t>
  </si>
  <si>
    <t>FG-510007</t>
  </si>
  <si>
    <t>Broiler Finisher-Pellet-Magic</t>
  </si>
  <si>
    <t>FG-510008</t>
  </si>
  <si>
    <t>Broiler House Feed-Pellet-Shofol</t>
  </si>
  <si>
    <t>FG-520001</t>
  </si>
  <si>
    <t>Sonali Starter-Crumble-Magic</t>
  </si>
  <si>
    <t>FG-520002</t>
  </si>
  <si>
    <t>Sonali Grower-Pellet-Magic</t>
  </si>
  <si>
    <t>FG-530001</t>
  </si>
  <si>
    <t>Layer Starter-Crumble-Shofol</t>
  </si>
  <si>
    <t>FG-530002</t>
  </si>
  <si>
    <t>Layer Grower-Mash-Shofol</t>
  </si>
  <si>
    <t>FG-530003</t>
  </si>
  <si>
    <t>Layer Layer 1-Mash-Shofol</t>
  </si>
  <si>
    <t>FG-530005</t>
  </si>
  <si>
    <t>Layer Grower-Coarse-Crumble-Magic</t>
  </si>
  <si>
    <t>FG-530006</t>
  </si>
  <si>
    <t>Layer Layer 1-Pellet-Magic</t>
  </si>
  <si>
    <t>FG-530007</t>
  </si>
  <si>
    <t>Layer Layer Premix</t>
  </si>
  <si>
    <t>FG-550002</t>
  </si>
  <si>
    <t>Aftab Sukhi Sinking Fish Feed (3 mm)</t>
  </si>
  <si>
    <t>FG-550003</t>
  </si>
  <si>
    <t>Hatchery Sinking-Magic</t>
  </si>
  <si>
    <t>FG-550004</t>
  </si>
  <si>
    <t>Nursery Sinking-Shofol</t>
  </si>
  <si>
    <t>FG-550005</t>
  </si>
  <si>
    <t>Pangus Finisher Sinking-Shofol</t>
  </si>
  <si>
    <t>FG-550006</t>
  </si>
  <si>
    <t>Pangus Grower Sinking-Shofol</t>
  </si>
  <si>
    <t>FG-550007</t>
  </si>
  <si>
    <t>Tilapia Grower Sinking-Shofol</t>
  </si>
  <si>
    <t>FG-550009</t>
  </si>
  <si>
    <t>Carp Grower Sinking-Shofol</t>
  </si>
  <si>
    <t>FG-550010</t>
  </si>
  <si>
    <t>Carp Finisher Sinking-Shofol</t>
  </si>
  <si>
    <t>FG-550011</t>
  </si>
  <si>
    <t>Mixed Culture Grower Sinking-Shofol</t>
  </si>
  <si>
    <t>FG-550012</t>
  </si>
  <si>
    <t>Mixed Culture Finisher Sinking-Shofol</t>
  </si>
  <si>
    <t>FG-550013</t>
  </si>
  <si>
    <t>Mixed Culture Sinking Mash-Shofol</t>
  </si>
  <si>
    <t>FG-550014</t>
  </si>
  <si>
    <t>Shrimp Starter Sinking-Shofol</t>
  </si>
  <si>
    <t>FG-550015</t>
  </si>
  <si>
    <t>Shrimp Grower Sinking-Shofol</t>
  </si>
  <si>
    <t>FG-560001</t>
  </si>
  <si>
    <t>Tilapia Brood Finisher-Floating</t>
  </si>
  <si>
    <t>FG-560003</t>
  </si>
  <si>
    <t>Pangus Grower Floating-Shofol</t>
  </si>
  <si>
    <t>FG-560004</t>
  </si>
  <si>
    <t>Pangus Finisher Floating-Shofol</t>
  </si>
  <si>
    <t>FG-560005</t>
  </si>
  <si>
    <t>Tilapia Grower Floating-Shofol</t>
  </si>
  <si>
    <t>FG-560006</t>
  </si>
  <si>
    <t>Tilapia Finisher Floating-Shofol</t>
  </si>
  <si>
    <t>FG-560007</t>
  </si>
  <si>
    <t>Tilapia Starter Floating-Magic</t>
  </si>
  <si>
    <t>FG-560008</t>
  </si>
  <si>
    <t>Tilapia Grower Floating-Magic</t>
  </si>
  <si>
    <t>FG-560009</t>
  </si>
  <si>
    <t>Tilapia Finisher Floating-Magic</t>
  </si>
  <si>
    <t>FG-560010</t>
  </si>
  <si>
    <t>Koi Starter Floating-Magic</t>
  </si>
  <si>
    <t>FG-560011</t>
  </si>
  <si>
    <t>Pabda/Gulsha/Shing/Magur Pre-Starter Floating-Mag-1.2 mm</t>
  </si>
  <si>
    <t>FG-560012</t>
  </si>
  <si>
    <t>Koi Grower Floating-Magic</t>
  </si>
  <si>
    <t>FG-560013</t>
  </si>
  <si>
    <t>Pabda/Gulsha/Shing/Magur Starter Floating-Magic-1.5 mm</t>
  </si>
  <si>
    <t>FG-560014</t>
  </si>
  <si>
    <t>Pabda/Gulsha/Shing/Magur Nursery-Floating-Magic</t>
  </si>
  <si>
    <t>FG-560015</t>
  </si>
  <si>
    <t>Carp Starter Floating-Shofol</t>
  </si>
  <si>
    <t>FG-560016</t>
  </si>
  <si>
    <t>Carp Grower Floating-Shofol</t>
  </si>
  <si>
    <t>FG-560017</t>
  </si>
  <si>
    <t>Carp Finisher Floating-Shofol</t>
  </si>
  <si>
    <t>FG-560018</t>
  </si>
  <si>
    <t>Common Starter-Floating (Shofol)</t>
  </si>
  <si>
    <t>FG-570001</t>
  </si>
  <si>
    <t>Sukhi Poultry Feed (Crumble)</t>
  </si>
  <si>
    <t>FG-570002</t>
  </si>
  <si>
    <t>Sukhi Mix Bhasaman (2 mm)</t>
  </si>
  <si>
    <t>FG-570003</t>
  </si>
  <si>
    <t>Sukhi Mix Bhasaman (3 mm)</t>
  </si>
  <si>
    <t>FG-570004</t>
  </si>
  <si>
    <t>Sukhi Mix Bhasaman (4 mm)</t>
  </si>
  <si>
    <t>FG-510030</t>
  </si>
  <si>
    <t>Sukhi House Feed (Pellet)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</si>
  <si>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</si>
  <si>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</si>
  <si>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</si>
  <si>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</si>
  <si>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</si>
  <si>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</si>
  <si>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</si>
  <si>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</si>
  <si>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</si>
  <si>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</si>
  <si>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</si>
  <si>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</si>
  <si>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SL</t>
  </si>
  <si>
    <t>RM Name</t>
  </si>
  <si>
    <t>RM-100001</t>
  </si>
  <si>
    <t>Citrinal Powder</t>
  </si>
  <si>
    <t>RM-100004</t>
  </si>
  <si>
    <t>Sulcarb</t>
  </si>
  <si>
    <t>RM-100017</t>
  </si>
  <si>
    <t>Adicox</t>
  </si>
  <si>
    <t>RM-100024</t>
  </si>
  <si>
    <t>Lysoforte</t>
  </si>
  <si>
    <t>RM-100029</t>
  </si>
  <si>
    <t>Quantum Blue</t>
  </si>
  <si>
    <t>RM-100035</t>
  </si>
  <si>
    <t>Hostazym</t>
  </si>
  <si>
    <t>RM-100036</t>
  </si>
  <si>
    <t>Kemzyme</t>
  </si>
  <si>
    <t>RM-100039</t>
  </si>
  <si>
    <t>Nutrikem 5.0</t>
  </si>
  <si>
    <t>RM-100045</t>
  </si>
  <si>
    <t>MCP</t>
  </si>
  <si>
    <t>RM-100046</t>
  </si>
  <si>
    <t>Sodium Bi Carbonate</t>
  </si>
  <si>
    <t>RM-100051</t>
  </si>
  <si>
    <t>Kemtrace Supreme Dry</t>
  </si>
  <si>
    <t>RM-100053</t>
  </si>
  <si>
    <t>Fish Mineral</t>
  </si>
  <si>
    <t>RM-100055</t>
  </si>
  <si>
    <t>Alquermold</t>
  </si>
  <si>
    <t>RM-100056</t>
  </si>
  <si>
    <t>Pros Acid MQ</t>
  </si>
  <si>
    <t>RM-100058</t>
  </si>
  <si>
    <t>Mycocurb Liquid</t>
  </si>
  <si>
    <t>RM-100059</t>
  </si>
  <si>
    <t>Hal Q Ds</t>
  </si>
  <si>
    <t>RM-100064</t>
  </si>
  <si>
    <t>Presan FY</t>
  </si>
  <si>
    <t>RM-100071</t>
  </si>
  <si>
    <t>Sunny Binder</t>
  </si>
  <si>
    <t>RM-100075</t>
  </si>
  <si>
    <t>Bio Strong</t>
  </si>
  <si>
    <t>RM-100076</t>
  </si>
  <si>
    <t>Turmeric Local</t>
  </si>
  <si>
    <t>RM-100077</t>
  </si>
  <si>
    <t>Alliam Plus</t>
  </si>
  <si>
    <t>RM-100079</t>
  </si>
  <si>
    <t>Immunowall</t>
  </si>
  <si>
    <t>RM-100085</t>
  </si>
  <si>
    <t>Technocare</t>
  </si>
  <si>
    <t>RM-100091</t>
  </si>
  <si>
    <t>DL-Methionine</t>
  </si>
  <si>
    <t>RM-100092</t>
  </si>
  <si>
    <t>L-Lysine</t>
  </si>
  <si>
    <t>RM-100093</t>
  </si>
  <si>
    <t>L-Thrionine</t>
  </si>
  <si>
    <t>RM-100094</t>
  </si>
  <si>
    <t>L-Valine</t>
  </si>
  <si>
    <t>RM-100096</t>
  </si>
  <si>
    <t>Bio Tox</t>
  </si>
  <si>
    <t>RM-100110</t>
  </si>
  <si>
    <t>Layer Vitamin</t>
  </si>
  <si>
    <t>RM-100112</t>
  </si>
  <si>
    <t>Herbal C</t>
  </si>
  <si>
    <t>RM-100113</t>
  </si>
  <si>
    <t>Fish Vitamin</t>
  </si>
  <si>
    <t>RM-100115</t>
  </si>
  <si>
    <t>Broiler Vitamin</t>
  </si>
  <si>
    <t>RM-100116</t>
  </si>
  <si>
    <t>Choline Chloride</t>
  </si>
  <si>
    <t>RM-100126</t>
  </si>
  <si>
    <t>Nicmix Pro</t>
  </si>
  <si>
    <t>RM-100137</t>
  </si>
  <si>
    <t>Orego Stim Powder</t>
  </si>
  <si>
    <t>RM-100143</t>
  </si>
  <si>
    <t>Kemtrace Layer SPL Dry</t>
  </si>
  <si>
    <t>RM-100152</t>
  </si>
  <si>
    <t>Poultry Meal</t>
  </si>
  <si>
    <t>RM-100153</t>
  </si>
  <si>
    <t>Dry Fish Crushing</t>
  </si>
  <si>
    <t>RM-100154</t>
  </si>
  <si>
    <t>Fish Meal - A Grade</t>
  </si>
  <si>
    <t>RM-100155</t>
  </si>
  <si>
    <t>Fish Meal - B Grade</t>
  </si>
  <si>
    <t>RM-100158</t>
  </si>
  <si>
    <t>Maize M-13 (Max)</t>
  </si>
  <si>
    <t>RM-100162</t>
  </si>
  <si>
    <t>Rice Polish-Atop</t>
  </si>
  <si>
    <t>RM-100163</t>
  </si>
  <si>
    <t>Rice Polish-Boiled</t>
  </si>
  <si>
    <t>RM-100166</t>
  </si>
  <si>
    <t>Soya Grain-Extruded</t>
  </si>
  <si>
    <t>RM-100168</t>
  </si>
  <si>
    <t>Flour</t>
  </si>
  <si>
    <t>RM-100169</t>
  </si>
  <si>
    <t>Broken Rice</t>
  </si>
  <si>
    <t>RM-100171</t>
  </si>
  <si>
    <t>DDGS</t>
  </si>
  <si>
    <t>RM-100173</t>
  </si>
  <si>
    <t>DORB</t>
  </si>
  <si>
    <t>RM-100177</t>
  </si>
  <si>
    <t>Rice Bran Oil-Crude</t>
  </si>
  <si>
    <t>RM-100182</t>
  </si>
  <si>
    <t>Lime Stone 2-3mm</t>
  </si>
  <si>
    <t>RM-100184</t>
  </si>
  <si>
    <t>Salt-Normal</t>
  </si>
  <si>
    <t>RM-100185</t>
  </si>
  <si>
    <t>Lime Stone-Sujee</t>
  </si>
  <si>
    <t>RM-100189</t>
  </si>
  <si>
    <t>Rapeseed Meal</t>
  </si>
  <si>
    <t>RM-100191</t>
  </si>
  <si>
    <t>Soyabean Meal-43%</t>
  </si>
  <si>
    <t>RM-100192</t>
  </si>
  <si>
    <t>Soyabean Meal-45%</t>
  </si>
  <si>
    <t>RM-100193</t>
  </si>
  <si>
    <t>Soyabean Meal-46%</t>
  </si>
  <si>
    <t>RM-100196</t>
  </si>
  <si>
    <t>Corn Gluten Meal-CGM</t>
  </si>
  <si>
    <t>RM-100203</t>
  </si>
  <si>
    <t>DCP Powder</t>
  </si>
  <si>
    <t>RM-100205</t>
  </si>
  <si>
    <t>Intellibond c pre/TBCC</t>
  </si>
  <si>
    <t>RM-100206</t>
  </si>
  <si>
    <t>KDN Pellet Binder</t>
  </si>
  <si>
    <t>RM-100210</t>
  </si>
  <si>
    <t>BetaFix</t>
  </si>
  <si>
    <t>RM-100213</t>
  </si>
  <si>
    <t>Diclapex Diclazuril 0.5%</t>
  </si>
  <si>
    <t>RM-100215</t>
  </si>
  <si>
    <t>MoldCid Propionic Acid</t>
  </si>
  <si>
    <t>RM-100220</t>
  </si>
  <si>
    <t>ProBe-Bac 1</t>
  </si>
  <si>
    <t>FG-560025</t>
  </si>
  <si>
    <t>Pabda/Gulsha/Sing/Magur Grower (Magic) - 2 mm</t>
  </si>
  <si>
    <t>RM-100019</t>
  </si>
  <si>
    <t>Aviax Plus</t>
  </si>
  <si>
    <t>RM-100042</t>
  </si>
  <si>
    <t>Butipearl</t>
  </si>
  <si>
    <t>RM-100090</t>
  </si>
  <si>
    <t>Beta Key</t>
  </si>
  <si>
    <t>RM-100147</t>
  </si>
  <si>
    <t>Broiler Feed (Re-process)</t>
  </si>
  <si>
    <t>RM-100149</t>
  </si>
  <si>
    <t>Sinking Feed - (Re-process)</t>
  </si>
  <si>
    <t>RM-100175</t>
  </si>
  <si>
    <t>Turmeric Oil Local Moisture-2(Max),FFA-10(Max)</t>
  </si>
  <si>
    <t>RM-100225</t>
  </si>
  <si>
    <t>Hinter Fish Premix</t>
  </si>
  <si>
    <t>RM-100226</t>
  </si>
  <si>
    <t>Calcid Promax</t>
  </si>
  <si>
    <t>RM-100228</t>
  </si>
  <si>
    <t>Alquerfeed Antitox</t>
  </si>
  <si>
    <t>FG-550001</t>
  </si>
  <si>
    <t>Common Starter-Sinking (Shofol)</t>
  </si>
  <si>
    <t>RM-100021</t>
  </si>
  <si>
    <t>Maxiban</t>
  </si>
  <si>
    <t>RM-100097</t>
  </si>
  <si>
    <t>Toxi Adsorber</t>
  </si>
  <si>
    <t>RM-100146</t>
  </si>
  <si>
    <t>Layer Feed (Re-process)</t>
  </si>
  <si>
    <t>RM-100199</t>
  </si>
  <si>
    <t>Floating Feed (2-4mm) (Re-process)</t>
  </si>
  <si>
    <t>FG-550008</t>
  </si>
  <si>
    <t>Tilapia Finisher Sinking-Shofol</t>
  </si>
  <si>
    <t>FG-560002</t>
  </si>
  <si>
    <t>Pabda/Gulsha/Shing/Magur Grower-Floating (Magic)</t>
  </si>
  <si>
    <t>RM-100170</t>
  </si>
  <si>
    <t>Cotton Seed Hull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</si>
  <si>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</si>
  <si>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</si>
  <si>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</si>
  <si>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</si>
  <si>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</si>
  <si>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</si>
  <si>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</si>
  <si>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</si>
  <si>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</si>
  <si>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</si>
  <si>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</si>
  <si>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</si>
  <si>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</si>
  <si>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</si>
  <si>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</si>
  <si>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</si>
  <si>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</si>
  <si>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</si>
  <si>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</si>
  <si>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</si>
  <si>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</si>
  <si>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</si>
  <si>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</si>
  <si>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</si>
  <si>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</si>
  <si>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</si>
  <si>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</si>
  <si>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</si>
  <si>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</si>
  <si>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</si>
  <si>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</si>
  <si>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</si>
  <si>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</si>
  <si>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</si>
  <si>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</si>
  <si>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</si>
  <si>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</si>
  <si>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</si>
  <si>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</si>
  <si>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</si>
  <si>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</si>
  <si>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</si>
  <si>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</si>
  <si>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</si>
  <si>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</si>
  <si>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</si>
  <si>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</si>
  <si>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</si>
  <si>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</si>
  <si>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</si>
  <si>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</si>
  <si>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</si>
  <si>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</si>
  <si>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</si>
  <si>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</si>
  <si>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</si>
  <si>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</si>
  <si>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</si>
  <si>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</si>
  <si>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</si>
  <si>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</si>
  <si>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</si>
  <si>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</si>
  <si>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</si>
  <si>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</si>
  <si>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</si>
  <si>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</si>
  <si>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</si>
  <si>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</si>
  <si>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</si>
  <si>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</si>
  <si>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</si>
  <si>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</si>
  <si>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</si>
  <si>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</si>
  <si>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</si>
  <si>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</si>
  <si>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</si>
  <si>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</si>
  <si>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</si>
  <si>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RM-100073</t>
  </si>
  <si>
    <t>Activo Powder</t>
  </si>
  <si>
    <t>RM-100214</t>
  </si>
  <si>
    <t>Coxistac Salinomycin 12%</t>
  </si>
  <si>
    <t>RM-100198</t>
  </si>
  <si>
    <t>Maize M (14-16 )(Max)</t>
  </si>
  <si>
    <t>81</t>
  </si>
  <si>
    <t>FG-540001</t>
  </si>
  <si>
    <t>Duck/Quail Layer Pellet Shofol</t>
  </si>
  <si>
    <t>RM-100118</t>
  </si>
  <si>
    <t>Aquatic Compound Premix</t>
  </si>
  <si>
    <t>82</t>
  </si>
  <si>
    <t>Total</t>
  </si>
  <si>
    <t>Feed Type</t>
  </si>
  <si>
    <t>Broiler</t>
  </si>
  <si>
    <t>Sonali</t>
  </si>
  <si>
    <t>Layer</t>
  </si>
  <si>
    <t>Sinking</t>
  </si>
  <si>
    <t>Floating</t>
  </si>
  <si>
    <t xml:space="preserve">Bonpara </t>
  </si>
  <si>
    <t>Ramdi-C</t>
  </si>
  <si>
    <t>Ramdi-B</t>
  </si>
  <si>
    <t>Rupshi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</si>
  <si>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</si>
  <si>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</si>
  <si>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</si>
  <si>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</si>
  <si>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</si>
  <si>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</si>
  <si>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</si>
  <si>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</si>
  <si>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</si>
  <si>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</si>
  <si>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Finish Goods Production Raw Data - 2024</t>
  </si>
  <si>
    <t>FG-580006</t>
  </si>
  <si>
    <t>Dairy Pellet-Magic-25 Kg Bag</t>
  </si>
  <si>
    <t>FG-580007</t>
  </si>
  <si>
    <t>Dairy Pellet-Shofol-25 Kg Bag</t>
  </si>
  <si>
    <t>FG-580003</t>
  </si>
  <si>
    <t>Meat Pellet-Magic-25 Kg Bag</t>
  </si>
  <si>
    <t>FG-580002</t>
  </si>
  <si>
    <t>Meat Pellet-Shofol-25 Kg Bag</t>
  </si>
  <si>
    <t>FG-580001</t>
  </si>
  <si>
    <t>Cattle Feed (Pellet)-SVP</t>
  </si>
  <si>
    <t>FG-580010</t>
  </si>
  <si>
    <t>Meat Pellet Magic Plus-25 Kg</t>
  </si>
  <si>
    <t>FG-580011</t>
  </si>
  <si>
    <t>Dairy Pellet Magic Plus-25 kg</t>
  </si>
  <si>
    <t>FG-500059</t>
  </si>
  <si>
    <t>Dairy Cattle Feed-SVP</t>
  </si>
  <si>
    <t>FG-500060</t>
  </si>
  <si>
    <t>Beef Cattle feed - SVP</t>
  </si>
  <si>
    <t>FG-580004</t>
  </si>
  <si>
    <t>Aftab Bhushi Gold-Magic</t>
  </si>
  <si>
    <t>FG-580012</t>
  </si>
  <si>
    <t>FG-580013</t>
  </si>
  <si>
    <t>FG-580014</t>
  </si>
  <si>
    <t>Magic Meat +</t>
  </si>
  <si>
    <t>FG-580015</t>
  </si>
  <si>
    <t>Shofol Meat +</t>
  </si>
  <si>
    <t>Cattle</t>
  </si>
  <si>
    <t>FG-540003</t>
  </si>
  <si>
    <t>Duck/Quil Grower Coarse Crumble-Shofol</t>
  </si>
  <si>
    <t>FG-530004</t>
  </si>
  <si>
    <t>Layer Layer 2-Mash-Shofol</t>
  </si>
  <si>
    <t>FG-510017</t>
  </si>
  <si>
    <t>Broiler Parent Grower Crumble-2-Dominant</t>
  </si>
  <si>
    <t>FG-510018</t>
  </si>
  <si>
    <t>Broiler Parent Grower-Crumble-Trial</t>
  </si>
  <si>
    <t>FG-510021</t>
  </si>
  <si>
    <t>Broiler Parent Starter 1-Crumble-Trial</t>
  </si>
  <si>
    <t>FG-510022</t>
  </si>
  <si>
    <t>Broiler Parent Starter 2-Crumble-Trial</t>
  </si>
  <si>
    <t>FG-510024</t>
  </si>
  <si>
    <t>Broiler Parent Starter-Crumble-Dominent</t>
  </si>
  <si>
    <t>FG-510025</t>
  </si>
  <si>
    <t>Broiler Parent-Breder 1-Pellet-Trial</t>
  </si>
  <si>
    <t>FG-510026</t>
  </si>
  <si>
    <t>Broiler Parent-Breeder 2-Pellet-Trial</t>
  </si>
  <si>
    <t>FG-510027</t>
  </si>
  <si>
    <t>Broiler Parent-Layer-1-Dominent</t>
  </si>
  <si>
    <t>FG-510029</t>
  </si>
  <si>
    <t>Broiler Parent-Male-Crumble-Trial</t>
  </si>
  <si>
    <t>FG-510033</t>
  </si>
  <si>
    <t>Broiler Breeder Grower-Ross</t>
  </si>
  <si>
    <t>FG-510034</t>
  </si>
  <si>
    <t>Broiler Pre-Breeder-Ross</t>
  </si>
  <si>
    <t>FG-510038</t>
  </si>
  <si>
    <t>Broiler Breeder Male-Ross</t>
  </si>
  <si>
    <t>FG-510016</t>
  </si>
  <si>
    <t>Broiler Parent Grower Crumble-1-Dominant</t>
  </si>
  <si>
    <t>FG-510035</t>
  </si>
  <si>
    <t>Broiler Breeder 1-Ross</t>
  </si>
  <si>
    <t>FG-510010</t>
  </si>
  <si>
    <t>Broiler Breeder Transition Female-Trial</t>
  </si>
  <si>
    <t>FG-510012</t>
  </si>
  <si>
    <t>Broiler Parent Breeder-Color JA57 Breeder 2</t>
  </si>
  <si>
    <t>FG-510019</t>
  </si>
  <si>
    <t>Broiler Parent Male-Color JA57</t>
  </si>
  <si>
    <t>FG-510028</t>
  </si>
  <si>
    <t>Broiler Parent-Layer-2-Dominent</t>
  </si>
  <si>
    <t>FG-510009</t>
  </si>
  <si>
    <t>Broiler Breeder Onset of Lay-Trial</t>
  </si>
  <si>
    <t>FG-510031</t>
  </si>
  <si>
    <t>Broiler Breeder Starter 1-Ross</t>
  </si>
  <si>
    <t>FG-510032</t>
  </si>
  <si>
    <t>Broiler Breeder Starter 2-Ross</t>
  </si>
  <si>
    <t>119</t>
  </si>
  <si>
    <t>120</t>
  </si>
  <si>
    <t>121</t>
  </si>
  <si>
    <t>Breeder</t>
  </si>
  <si>
    <t>Raw Material Consumption Raw Data - 2024</t>
  </si>
  <si>
    <t>RM-100006</t>
  </si>
  <si>
    <t>Salrid</t>
  </si>
  <si>
    <t>RM-100065</t>
  </si>
  <si>
    <t>Zenitro</t>
  </si>
  <si>
    <t>RM-100067</t>
  </si>
  <si>
    <t>Urea</t>
  </si>
  <si>
    <t>RM-100086</t>
  </si>
  <si>
    <t>Ye Plus</t>
  </si>
  <si>
    <t>RM-100109</t>
  </si>
  <si>
    <t>Molasses Aoma</t>
  </si>
  <si>
    <t>RM-100119</t>
  </si>
  <si>
    <t>Kem Trace Maxim Dry</t>
  </si>
  <si>
    <t>RM-100135</t>
  </si>
  <si>
    <t>Magnesium Oxide</t>
  </si>
  <si>
    <t>RM-100157</t>
  </si>
  <si>
    <t>Maize-Dust</t>
  </si>
  <si>
    <t>RM-100159</t>
  </si>
  <si>
    <t>Molasses</t>
  </si>
  <si>
    <t>RM-100164</t>
  </si>
  <si>
    <t>Rice Polish -Cattle</t>
  </si>
  <si>
    <t>RM-100174</t>
  </si>
  <si>
    <t>Non Seed Rice</t>
  </si>
  <si>
    <t>RM-100186</t>
  </si>
  <si>
    <t>Wheat Bran</t>
  </si>
  <si>
    <t>RM-100216</t>
  </si>
  <si>
    <t>Phossure-12 Molasses Aroma with Trace Minerals</t>
  </si>
  <si>
    <t>RM-100217</t>
  </si>
  <si>
    <t>FFA Vanilla Flavors Feed Grade Vanilla Flavor</t>
  </si>
  <si>
    <t>RM-100218</t>
  </si>
  <si>
    <t>Protoxy Protease</t>
  </si>
  <si>
    <t>RM-100219</t>
  </si>
  <si>
    <t>Copra Meal</t>
  </si>
  <si>
    <t>RM-100140</t>
  </si>
  <si>
    <t>Micocid Pro</t>
  </si>
  <si>
    <t>RM-100187</t>
  </si>
  <si>
    <t>Soyabean Hull</t>
  </si>
  <si>
    <t>RM-100223</t>
  </si>
  <si>
    <t>Addarome Vanco</t>
  </si>
  <si>
    <t>RM-100224</t>
  </si>
  <si>
    <t>Sugarcap 707</t>
  </si>
  <si>
    <t>RM-100041</t>
  </si>
  <si>
    <t>Bergafat</t>
  </si>
  <si>
    <t>RM-100145</t>
  </si>
  <si>
    <t>Cattle Feed (Re-process)</t>
  </si>
  <si>
    <t>RM-100061</t>
  </si>
  <si>
    <t>Hal Q 12.5%</t>
  </si>
  <si>
    <t>RM-100084</t>
  </si>
  <si>
    <t>Clostat Dry</t>
  </si>
  <si>
    <t>RM-100100</t>
  </si>
  <si>
    <t>Novasil Plus</t>
  </si>
  <si>
    <t>RM-100123</t>
  </si>
  <si>
    <t>Oxidex</t>
  </si>
  <si>
    <t>RM-100183</t>
  </si>
  <si>
    <t>Salt-Vacuum</t>
  </si>
  <si>
    <t>RM-100208</t>
  </si>
  <si>
    <t>Rice Polish-Breeder</t>
  </si>
  <si>
    <t>RM-100142</t>
  </si>
  <si>
    <t>Breeder Vitamin</t>
  </si>
  <si>
    <t>RM-100027</t>
  </si>
  <si>
    <t>Runeon</t>
  </si>
  <si>
    <t>RM-100133</t>
  </si>
  <si>
    <t>Breeder Mineral</t>
  </si>
  <si>
    <t>RM-100212</t>
  </si>
  <si>
    <t>Brio Liver Liver Tonic</t>
  </si>
  <si>
    <t>RM-100221</t>
  </si>
  <si>
    <t>Sire King</t>
  </si>
  <si>
    <t>RM-100111</t>
  </si>
  <si>
    <t>Eskavit E 40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</si>
  <si>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</si>
  <si>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</si>
  <si>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</si>
  <si>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</si>
  <si>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</si>
  <si>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</si>
  <si>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</si>
  <si>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</si>
  <si>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</si>
  <si>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</si>
  <si>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</si>
  <si>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</si>
  <si>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</si>
  <si>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</si>
  <si>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</si>
  <si>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</si>
  <si>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</si>
  <si>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</si>
  <si>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</si>
  <si>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</si>
  <si>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</si>
  <si>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</si>
  <si>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</si>
  <si>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</si>
  <si>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FG-510036</t>
  </si>
  <si>
    <t>Broiler Breeder 2-Ross</t>
  </si>
  <si>
    <t>RM-100033</t>
  </si>
  <si>
    <t>Agal Pro-280</t>
  </si>
  <si>
    <t>RM-100070</t>
  </si>
  <si>
    <t>Betabond AQ</t>
  </si>
  <si>
    <t>RM-100089</t>
  </si>
  <si>
    <t>Hepatron 75%</t>
  </si>
  <si>
    <t>RM-100176</t>
  </si>
  <si>
    <t>Fish Oil</t>
  </si>
  <si>
    <t>RM-100179</t>
  </si>
  <si>
    <t>Soyabean Oil-Refined</t>
  </si>
  <si>
    <t>RM-100222</t>
  </si>
  <si>
    <t>Quantum Blue 10 G</t>
  </si>
  <si>
    <t>117</t>
  </si>
  <si>
    <t>118</t>
  </si>
  <si>
    <t>122</t>
  </si>
  <si>
    <t>123</t>
  </si>
  <si>
    <t>124</t>
  </si>
  <si>
    <t>125</t>
  </si>
  <si>
    <t>126</t>
  </si>
  <si>
    <t>RM-100231</t>
  </si>
  <si>
    <t>Addiferm Multipuffer</t>
  </si>
  <si>
    <t>RM Type</t>
  </si>
  <si>
    <t>Macro</t>
  </si>
  <si>
    <t>Requirement</t>
  </si>
  <si>
    <t>Shofol Milk +</t>
  </si>
  <si>
    <t>Magic Milk +</t>
  </si>
  <si>
    <t>Randi</t>
  </si>
  <si>
    <t xml:space="preserve"> Bonpara</t>
  </si>
  <si>
    <t xml:space="preserve">VOLUME </t>
  </si>
  <si>
    <t>October Contribution %</t>
  </si>
  <si>
    <t>Proposed %</t>
  </si>
  <si>
    <t>Month</t>
  </si>
  <si>
    <t>RM-100023</t>
  </si>
  <si>
    <t>Nicsal</t>
  </si>
  <si>
    <t>RM-100197</t>
  </si>
  <si>
    <t>Prophorce SA Solid</t>
  </si>
  <si>
    <t>RM-100230</t>
  </si>
  <si>
    <t>Methionine 88% Liquid</t>
  </si>
  <si>
    <t>RM-100235</t>
  </si>
  <si>
    <t>Antike</t>
  </si>
  <si>
    <t>Additive</t>
  </si>
  <si>
    <t>RM-100078</t>
  </si>
  <si>
    <t>BG Moss</t>
  </si>
  <si>
    <t>RM-100117</t>
  </si>
  <si>
    <t>Cattle Premix</t>
  </si>
  <si>
    <t>RM-100120</t>
  </si>
  <si>
    <t>Nutri Fat</t>
  </si>
  <si>
    <t>RM-100232</t>
  </si>
  <si>
    <t>Kemzyme Fibroforte</t>
  </si>
  <si>
    <t>RM-100233</t>
  </si>
  <si>
    <t>MF Bosster</t>
  </si>
  <si>
    <t>RM-100234</t>
  </si>
  <si>
    <t>Monens</t>
  </si>
  <si>
    <t>RM-100099</t>
  </si>
  <si>
    <t>Escent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</si>
  <si>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</si>
  <si>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</si>
  <si>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</si>
  <si>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</si>
  <si>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</si>
  <si>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</si>
  <si>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</si>
  <si>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</si>
  <si>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</si>
  <si>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</si>
  <si>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</si>
  <si>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</si>
  <si>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</si>
  <si>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asd</t>
  </si>
  <si>
    <t>sd</t>
  </si>
  <si>
    <t>November Contribution %</t>
  </si>
  <si>
    <t>November Production</t>
  </si>
  <si>
    <t>RM-100236</t>
  </si>
  <si>
    <t>Nosimix Premix</t>
  </si>
  <si>
    <t>Poultry</t>
  </si>
  <si>
    <t>RM-100239</t>
  </si>
  <si>
    <t>Selacid</t>
  </si>
  <si>
    <t>RM-100181</t>
  </si>
  <si>
    <t>Sonali Feed (Re-process)</t>
  </si>
  <si>
    <t>RM-100237</t>
  </si>
  <si>
    <t>Oladox Premix</t>
  </si>
  <si>
    <t>Company</t>
  </si>
  <si>
    <t>Plant wise 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</si>
</sst>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2" xfId="0" applyBorder="1" applyAlignment="1">
      <alignment wrapText="1"/>
    </xf>
    <xf numFmtId="164" fontId="0" fillId="0" borderId="0" xfId="0" applyNumberFormat="1"/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1" fillId="0" borderId="15" xfId="1" applyNumberFormat="1" applyFont="1" applyBorder="1" applyAlignment="1">
      <alignment horizontal="left" vertical="center"/>
    </xf>
    <xf numFmtId="0" fontId="0" fillId="4" borderId="15" xfId="0" applyFill="1" applyBorder="1" applyAlignment="1">
      <alignment horizontal="center" vertical="center"/>
    </xf>
    <xf numFmtId="164" fontId="1" fillId="4" borderId="15" xfId="1" applyNumberFormat="1" applyFont="1" applyFill="1" applyBorder="1" applyAlignment="1">
      <alignment horizontal="left" vertical="center"/>
    </xf>
    <xf numFmtId="164" fontId="1" fillId="0" borderId="16" xfId="1" applyNumberFormat="1" applyFont="1" applyBorder="1" applyAlignment="1">
      <alignment horizontal="left" vertical="center"/>
    </xf>
    <xf numFmtId="164" fontId="1" fillId="0" borderId="17" xfId="1" applyNumberFormat="1" applyFont="1" applyBorder="1" applyAlignment="1">
      <alignment horizontal="left" vertical="center"/>
    </xf>
    <xf numFmtId="164" fontId="2" fillId="3" borderId="21" xfId="1" applyNumberFormat="1" applyFont="1" applyFill="1" applyBorder="1" applyAlignment="1">
      <alignment horizontal="center" vertical="center"/>
    </xf>
    <xf numFmtId="0" fontId="0" fillId="3" borderId="0" xfId="0" applyFill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4" fontId="0" fillId="0" borderId="22" xfId="1" applyNumberFormat="1" applyFont="1" applyBorder="1" applyAlignment="1">
      <alignment horizontal="center" vertical="center"/>
    </xf>
    <xf numFmtId="164" fontId="2" fillId="3" borderId="23" xfId="1" applyNumberFormat="1" applyFont="1" applyFill="1" applyBorder="1" applyAlignment="1">
      <alignment horizontal="center" vertical="center"/>
    </xf>
    <xf numFmtId="164" fontId="2" fillId="3" borderId="24" xfId="1" applyNumberFormat="1" applyFont="1" applyFill="1" applyBorder="1" applyAlignment="1">
      <alignment horizontal="center" vertical="center"/>
    </xf>
    <xf numFmtId="164" fontId="2" fillId="3" borderId="25" xfId="1" applyNumberFormat="1" applyFont="1" applyFill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3" fillId="3" borderId="8" xfId="0" applyFont="1" applyFill="1" applyBorder="1"/>
    <xf numFmtId="0" fontId="2" fillId="3" borderId="18" xfId="0" applyFont="1" applyFill="1" applyBorder="1" applyAlignment="1">
      <alignment horizontal="center" vertical="center"/>
    </xf>
    <xf numFmtId="164" fontId="0" fillId="0" borderId="1" xfId="0" applyNumberFormat="1" applyBorder="1"/>
    <xf numFmtId="0" fontId="2" fillId="4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4" fontId="1" fillId="0" borderId="14" xfId="1" applyNumberFormat="1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1" fillId="0" borderId="29" xfId="1" applyNumberFormat="1" applyFont="1" applyBorder="1" applyAlignment="1">
      <alignment horizontal="left" vertical="center"/>
    </xf>
    <xf numFmtId="164" fontId="1" fillId="0" borderId="30" xfId="1" applyNumberFormat="1" applyFont="1" applyBorder="1" applyAlignment="1">
      <alignment horizontal="left" vertical="center"/>
    </xf>
    <xf numFmtId="164" fontId="0" fillId="0" borderId="1" xfId="1" applyNumberFormat="1" applyFont="1" applyBorder="1"/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164" fontId="0" fillId="0" borderId="22" xfId="1" applyNumberFormat="1" applyFont="1" applyBorder="1"/>
    <xf numFmtId="164" fontId="0" fillId="0" borderId="6" xfId="1" applyNumberFormat="1" applyFont="1" applyBorder="1"/>
    <xf numFmtId="164" fontId="0" fillId="0" borderId="26" xfId="1" applyNumberFormat="1" applyFont="1" applyBorder="1"/>
    <xf numFmtId="164" fontId="0" fillId="0" borderId="4" xfId="1" applyNumberFormat="1" applyFont="1" applyBorder="1"/>
    <xf numFmtId="164" fontId="0" fillId="0" borderId="12" xfId="1" applyNumberFormat="1" applyFont="1" applyBorder="1"/>
    <xf numFmtId="0" fontId="2" fillId="5" borderId="15" xfId="0" applyFont="1" applyFill="1" applyBorder="1" applyAlignment="1">
      <alignment horizontal="center" vertical="center"/>
    </xf>
    <xf numFmtId="9" fontId="0" fillId="0" borderId="0" xfId="2" applyFont="1"/>
    <xf numFmtId="164" fontId="0" fillId="0" borderId="0" xfId="1" applyNumberFormat="1" applyFont="1"/>
    <xf numFmtId="164" fontId="0" fillId="0" borderId="36" xfId="1" applyNumberFormat="1" applyFont="1" applyBorder="1"/>
    <xf numFmtId="164" fontId="0" fillId="0" borderId="0" xfId="1" applyNumberFormat="1" applyFont="1" applyBorder="1"/>
    <xf numFmtId="164" fontId="0" fillId="0" borderId="37" xfId="1" applyNumberFormat="1" applyFont="1" applyBorder="1"/>
    <xf numFmtId="9" fontId="0" fillId="0" borderId="36" xfId="2" applyFont="1" applyBorder="1"/>
    <xf numFmtId="0" fontId="0" fillId="0" borderId="37" xfId="0" applyBorder="1"/>
    <xf numFmtId="9" fontId="0" fillId="0" borderId="38" xfId="2" applyFont="1" applyBorder="1"/>
    <xf numFmtId="0" fontId="0" fillId="0" borderId="39" xfId="0" applyBorder="1"/>
    <xf numFmtId="0" fontId="0" fillId="0" borderId="35" xfId="0" applyBorder="1"/>
    <xf numFmtId="9" fontId="0" fillId="0" borderId="0" xfId="2" applyFont="1" applyBorder="1"/>
    <xf numFmtId="9" fontId="0" fillId="0" borderId="37" xfId="2" applyFont="1" applyBorder="1"/>
    <xf numFmtId="9" fontId="0" fillId="0" borderId="39" xfId="2" applyFont="1" applyBorder="1"/>
    <xf numFmtId="9" fontId="0" fillId="0" borderId="35" xfId="2" applyFont="1" applyBorder="1"/>
    <xf numFmtId="43" fontId="2" fillId="3" borderId="23" xfId="1" applyFont="1" applyFill="1" applyBorder="1" applyAlignment="1">
      <alignment horizontal="center" vertical="center"/>
    </xf>
    <xf numFmtId="43" fontId="2" fillId="3" borderId="24" xfId="1" applyFont="1" applyFill="1" applyBorder="1" applyAlignment="1">
      <alignment horizontal="center" vertical="center"/>
    </xf>
    <xf numFmtId="165" fontId="2" fillId="3" borderId="24" xfId="1" applyNumberFormat="1" applyFont="1" applyFill="1" applyBorder="1" applyAlignment="1">
      <alignment horizontal="center" vertical="center"/>
    </xf>
    <xf numFmtId="43" fontId="2" fillId="3" borderId="25" xfId="1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vertical="center"/>
    </xf>
    <xf numFmtId="0" fontId="4" fillId="3" borderId="35" xfId="0" applyFont="1" applyFill="1" applyBorder="1" applyAlignment="1">
      <alignment vertical="center"/>
    </xf>
    <xf numFmtId="0" fontId="2" fillId="0" borderId="2" xfId="0" applyFont="1" applyBorder="1" applyAlignment="1">
      <alignment wrapText="1"/>
    </xf>
    <xf numFmtId="164" fontId="0" fillId="0" borderId="40" xfId="1" applyNumberFormat="1" applyFont="1" applyBorder="1" applyAlignment="1">
      <alignment horizontal="center" vertical="center"/>
    </xf>
    <xf numFmtId="164" fontId="2" fillId="3" borderId="44" xfId="1" applyNumberFormat="1" applyFont="1" applyFill="1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164" fontId="0" fillId="0" borderId="24" xfId="1" applyNumberFormat="1" applyFont="1" applyBorder="1" applyAlignment="1">
      <alignment horizontal="center" vertical="center"/>
    </xf>
    <xf numFmtId="164" fontId="0" fillId="0" borderId="25" xfId="1" applyNumberFormat="1" applyFont="1" applyBorder="1" applyAlignment="1">
      <alignment horizontal="center" vertical="center"/>
    </xf>
    <xf numFmtId="43" fontId="0" fillId="0" borderId="0" xfId="1" applyFont="1" applyBorder="1"/>
    <xf numFmtId="0" fontId="0" fillId="0" borderId="0" xfId="0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7" borderId="36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1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2" fillId="3" borderId="7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2" applyNumberFormat="1" applyFont="1"/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4" fontId="0" fillId="7" borderId="29" xfId="1" applyNumberFormat="1" applyFont="1" applyFill="1" applyBorder="1"/>
    <xf numFmtId="164" fontId="2" fillId="8" borderId="23" xfId="1" applyNumberFormat="1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bed%20Bin%20Kashem\AppData\Local\Microsoft\Windows\INetCache\Content.Outlook\PZIM4ZFG\11.%20RMs%20consumption%20and%20FG%20production%20data%20November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upshi"/>
      <sheetName val="Ramdi Comercial"/>
      <sheetName val="Sheet3"/>
      <sheetName val="Ramdi Breeder"/>
      <sheetName val="Sheet4"/>
      <sheetName val="Sheet2"/>
      <sheetName val="Sheet1"/>
      <sheetName val="Bonp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G6" t="str">
            <v>FG-510009</v>
          </cell>
          <cell r="H6" t="str">
            <v>Broiler Breeder Onset of Lay-Trial</v>
          </cell>
          <cell r="I6">
            <v>126.35</v>
          </cell>
        </row>
        <row r="7">
          <cell r="G7" t="str">
            <v>FG-510010</v>
          </cell>
          <cell r="H7" t="str">
            <v>Broiler Breeder Transition Female-Trial</v>
          </cell>
          <cell r="I7">
            <v>69.75</v>
          </cell>
        </row>
        <row r="8">
          <cell r="G8" t="str">
            <v>FG-510018</v>
          </cell>
          <cell r="H8" t="str">
            <v>Broiler Parent Grower-Crumble-Trial</v>
          </cell>
          <cell r="I8">
            <v>103.1</v>
          </cell>
        </row>
        <row r="9">
          <cell r="G9" t="str">
            <v>FG-510026</v>
          </cell>
          <cell r="H9" t="str">
            <v>Broiler Parent-Breeder 2-Pellet-Trial</v>
          </cell>
          <cell r="I9">
            <v>95.5</v>
          </cell>
        </row>
        <row r="10">
          <cell r="G10" t="str">
            <v>FG-510027</v>
          </cell>
          <cell r="H10" t="str">
            <v>Broiler Parent-Layer-1-Dominent</v>
          </cell>
          <cell r="I10">
            <v>27.3</v>
          </cell>
        </row>
        <row r="11">
          <cell r="G11" t="str">
            <v>FG-510029</v>
          </cell>
          <cell r="H11" t="str">
            <v>Broiler Parent-Male-Crumble-Trial</v>
          </cell>
          <cell r="I11">
            <v>25.3</v>
          </cell>
        </row>
        <row r="12">
          <cell r="G12" t="str">
            <v>FG-510036</v>
          </cell>
          <cell r="H12" t="str">
            <v>Broiler Breeder 2-Ross</v>
          </cell>
          <cell r="I12">
            <v>133.125</v>
          </cell>
        </row>
        <row r="13">
          <cell r="G13" t="str">
            <v>FG-510038</v>
          </cell>
          <cell r="H13" t="str">
            <v>Broiler Breeder Male-Ross</v>
          </cell>
          <cell r="I13">
            <v>12.074999999999999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5CE-FD0D-4015-A205-1215BA3E829D}">
  <dimension ref="A1:BX130"/>
  <sheetViews>
    <sheetView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S18" sqref="S18"/>
    </sheetView>
  </sheetViews>
  <sheetFormatPr defaultRowHeight="14.5" x14ac:dyDescent="0.35"/>
  <cols>
    <col min="1" max="1" width="4.36328125" bestFit="1" customWidth="1"/>
    <col min="2" max="2" width="9.26953125" bestFit="1" customWidth="1"/>
    <col min="3" max="3" width="10.453125" bestFit="1" customWidth="1"/>
    <col min="4" max="4" width="36" customWidth="1"/>
    <col min="5" max="5" width="7.453125" customWidth="1"/>
    <col min="6" max="7" width="8" customWidth="1"/>
    <col min="8" max="8" width="8.453125" customWidth="1"/>
    <col min="9" max="11" width="8.26953125" customWidth="1"/>
    <col min="12" max="12" width="8.453125" customWidth="1"/>
    <col min="13" max="13" width="6.7265625" customWidth="1"/>
    <col min="14" max="15" width="8" customWidth="1"/>
    <col min="16" max="16" width="8.453125" customWidth="1"/>
    <col min="17" max="17" width="6.7265625" customWidth="1"/>
    <col min="18" max="19" width="8" customWidth="1"/>
    <col min="20" max="20" width="8.453125" customWidth="1"/>
    <col min="21" max="21" width="7.7265625" customWidth="1"/>
    <col min="22" max="23" width="8" customWidth="1"/>
    <col min="24" max="24" width="8.453125" customWidth="1"/>
    <col min="25" max="25" width="6.7265625" customWidth="1"/>
    <col min="26" max="26" width="8" customWidth="1"/>
    <col min="27" max="27" width="8.7265625" customWidth="1"/>
    <col min="28" max="28" width="8.453125" customWidth="1"/>
    <col min="29" max="29" width="7.7265625" customWidth="1"/>
    <col min="30" max="31" width="8" customWidth="1"/>
    <col min="32" max="32" width="8.453125" customWidth="1"/>
    <col min="33" max="33" width="7.7265625" customWidth="1"/>
    <col min="34" max="35" width="8" bestFit="1" customWidth="1"/>
    <col min="36" max="36" width="8.453125" bestFit="1" customWidth="1"/>
    <col min="37" max="40" width="10.08984375" bestFit="1" customWidth="1"/>
    <col min="41" max="41" width="11.7265625" customWidth="1"/>
    <col min="42" max="42" width="8" bestFit="1" customWidth="1"/>
    <col min="43" max="43" width="10.1796875" bestFit="1" customWidth="1"/>
    <col min="44" max="44" width="9.1796875" bestFit="1" customWidth="1"/>
    <col min="45" max="48" width="9.7265625" customWidth="1"/>
    <col min="49" max="49" width="11.7265625" bestFit="1" customWidth="1"/>
    <col min="50" max="51" width="13" bestFit="1" customWidth="1"/>
    <col min="52" max="52" width="13.6328125" bestFit="1" customWidth="1"/>
    <col min="53" max="53" width="9.36328125" bestFit="1" customWidth="1"/>
    <col min="54" max="54" width="11.90625" customWidth="1"/>
    <col min="55" max="55" width="11.81640625" customWidth="1"/>
    <col min="56" max="66" width="8.7265625" customWidth="1"/>
    <col min="67" max="67" width="9.1796875" customWidth="1"/>
    <col min="68" max="70" width="8.7265625" customWidth="1"/>
    <col min="74" max="74" width="10.1796875" bestFit="1" customWidth="1"/>
  </cols>
  <sheetData>
    <row r="1" spans="1:76" ht="16" thickBot="1" x14ac:dyDescent="0.4">
      <c r="A1" s="34" t="s">
        <v>393</v>
      </c>
      <c r="AC1" s="57">
        <f t="shared" ref="AC1:AV1" si="0">SUBTOTAL(9,AC4:AC98)</f>
        <v>11502.650000000001</v>
      </c>
      <c r="AD1" s="57">
        <f t="shared" si="0"/>
        <v>412.9</v>
      </c>
      <c r="AE1" s="57">
        <f t="shared" si="0"/>
        <v>1509.125</v>
      </c>
      <c r="AF1" s="57">
        <f t="shared" si="0"/>
        <v>758.7</v>
      </c>
      <c r="AG1" s="57">
        <f t="shared" si="0"/>
        <v>11831.529999999999</v>
      </c>
      <c r="AH1" s="57">
        <f t="shared" si="0"/>
        <v>407.8</v>
      </c>
      <c r="AI1" s="57">
        <f t="shared" si="0"/>
        <v>2011.7249999999997</v>
      </c>
      <c r="AJ1" s="57">
        <f t="shared" si="0"/>
        <v>826.32499999999993</v>
      </c>
      <c r="AK1" s="57">
        <f t="shared" si="0"/>
        <v>12430.645</v>
      </c>
      <c r="AL1" s="57">
        <f t="shared" si="0"/>
        <v>569.5</v>
      </c>
      <c r="AM1" s="57">
        <f t="shared" si="0"/>
        <v>1640.3749999999998</v>
      </c>
      <c r="AN1" s="57">
        <f t="shared" si="0"/>
        <v>804.625</v>
      </c>
      <c r="AO1" s="57">
        <f t="shared" si="0"/>
        <v>13741.95</v>
      </c>
      <c r="AP1" s="57">
        <f t="shared" si="0"/>
        <v>607.05000000000007</v>
      </c>
      <c r="AQ1" s="57">
        <f t="shared" si="0"/>
        <v>1604.925</v>
      </c>
      <c r="AR1" s="57">
        <f t="shared" si="0"/>
        <v>1077.2</v>
      </c>
      <c r="AS1" s="57">
        <f t="shared" si="0"/>
        <v>12641.414999999999</v>
      </c>
      <c r="AT1" s="57">
        <f t="shared" si="0"/>
        <v>592.5</v>
      </c>
      <c r="AU1" s="57">
        <f t="shared" si="0"/>
        <v>1617.5749999999998</v>
      </c>
      <c r="AV1" s="57">
        <f t="shared" si="0"/>
        <v>1069.0250000000001</v>
      </c>
      <c r="BU1" s="2">
        <f>(AC1+AG1+AK1+AO1)/4</f>
        <v>12376.693749999999</v>
      </c>
      <c r="BV1" s="2">
        <f>(AD1+AH1+AL1+AP1)/4</f>
        <v>499.3125</v>
      </c>
      <c r="BW1" s="2">
        <f>(AE1+AI1+AM1+AQ1)/4</f>
        <v>1691.5374999999999</v>
      </c>
      <c r="BX1" s="2">
        <f>(AF1+AJ1+AN1+AR1)/4</f>
        <v>866.71250000000009</v>
      </c>
    </row>
    <row r="2" spans="1:76" s="24" customFormat="1" ht="15" thickBot="1" x14ac:dyDescent="0.4">
      <c r="A2" s="10" t="s">
        <v>114</v>
      </c>
      <c r="B2" s="10" t="s">
        <v>373</v>
      </c>
      <c r="C2" s="38" t="s">
        <v>0</v>
      </c>
      <c r="D2" s="10" t="s">
        <v>1</v>
      </c>
      <c r="E2" s="16" t="s">
        <v>102</v>
      </c>
      <c r="F2" s="17" t="s">
        <v>102</v>
      </c>
      <c r="G2" s="17" t="s">
        <v>102</v>
      </c>
      <c r="H2" s="35" t="s">
        <v>102</v>
      </c>
      <c r="I2" s="16" t="s">
        <v>103</v>
      </c>
      <c r="J2" s="17" t="s">
        <v>103</v>
      </c>
      <c r="K2" s="17" t="s">
        <v>103</v>
      </c>
      <c r="L2" s="35" t="s">
        <v>103</v>
      </c>
      <c r="M2" s="16" t="s">
        <v>104</v>
      </c>
      <c r="N2" s="17" t="s">
        <v>104</v>
      </c>
      <c r="O2" s="17" t="s">
        <v>104</v>
      </c>
      <c r="P2" s="35" t="s">
        <v>104</v>
      </c>
      <c r="Q2" s="16" t="s">
        <v>105</v>
      </c>
      <c r="R2" s="17" t="s">
        <v>105</v>
      </c>
      <c r="S2" s="17" t="s">
        <v>105</v>
      </c>
      <c r="T2" s="35" t="s">
        <v>105</v>
      </c>
      <c r="U2" s="16" t="s">
        <v>106</v>
      </c>
      <c r="V2" s="17" t="s">
        <v>106</v>
      </c>
      <c r="W2" s="17" t="s">
        <v>106</v>
      </c>
      <c r="X2" s="35" t="s">
        <v>106</v>
      </c>
      <c r="Y2" s="16" t="s">
        <v>107</v>
      </c>
      <c r="Z2" s="17" t="s">
        <v>107</v>
      </c>
      <c r="AA2" s="17" t="s">
        <v>107</v>
      </c>
      <c r="AB2" s="35" t="s">
        <v>107</v>
      </c>
      <c r="AC2" s="16" t="s">
        <v>108</v>
      </c>
      <c r="AD2" s="17" t="s">
        <v>108</v>
      </c>
      <c r="AE2" s="17" t="s">
        <v>108</v>
      </c>
      <c r="AF2" s="35" t="s">
        <v>108</v>
      </c>
      <c r="AG2" s="16" t="s">
        <v>109</v>
      </c>
      <c r="AH2" s="17" t="s">
        <v>109</v>
      </c>
      <c r="AI2" s="17" t="s">
        <v>109</v>
      </c>
      <c r="AJ2" s="35" t="s">
        <v>109</v>
      </c>
      <c r="AK2" s="16" t="s">
        <v>110</v>
      </c>
      <c r="AL2" s="17" t="s">
        <v>110</v>
      </c>
      <c r="AM2" s="17" t="s">
        <v>110</v>
      </c>
      <c r="AN2" s="35" t="s">
        <v>110</v>
      </c>
      <c r="AO2" s="16" t="s">
        <v>111</v>
      </c>
      <c r="AP2" s="17" t="s">
        <v>111</v>
      </c>
      <c r="AQ2" s="17" t="s">
        <v>111</v>
      </c>
      <c r="AR2" s="35" t="s">
        <v>111</v>
      </c>
      <c r="AS2" s="16" t="s">
        <v>112</v>
      </c>
      <c r="AT2" s="17" t="s">
        <v>112</v>
      </c>
      <c r="AU2" s="17" t="s">
        <v>112</v>
      </c>
      <c r="AV2" s="35" t="s">
        <v>112</v>
      </c>
      <c r="AW2" s="16" t="s">
        <v>113</v>
      </c>
      <c r="AX2" s="17" t="s">
        <v>113</v>
      </c>
      <c r="AY2" s="17" t="s">
        <v>113</v>
      </c>
      <c r="AZ2" s="35" t="s">
        <v>113</v>
      </c>
      <c r="BE2" s="122" t="s">
        <v>595</v>
      </c>
      <c r="BF2" s="123"/>
      <c r="BG2" s="124"/>
      <c r="BH2" s="128" t="s">
        <v>636</v>
      </c>
      <c r="BI2" s="129"/>
      <c r="BJ2" s="130"/>
      <c r="BK2" s="125" t="s">
        <v>596</v>
      </c>
      <c r="BL2" s="126"/>
      <c r="BM2" s="126"/>
      <c r="BN2" s="127"/>
      <c r="BO2" s="122" t="s">
        <v>594</v>
      </c>
      <c r="BP2" s="123"/>
      <c r="BQ2" s="123"/>
      <c r="BR2" s="124"/>
    </row>
    <row r="3" spans="1:76" s="85" customFormat="1" ht="27" customHeight="1" thickBot="1" x14ac:dyDescent="0.4">
      <c r="B3" s="85" t="s">
        <v>634</v>
      </c>
      <c r="C3" s="85" t="s">
        <v>634</v>
      </c>
      <c r="D3" s="85" t="s">
        <v>635</v>
      </c>
      <c r="E3" s="86" t="s">
        <v>382</v>
      </c>
      <c r="F3" s="87" t="s">
        <v>381</v>
      </c>
      <c r="G3" s="87" t="s">
        <v>380</v>
      </c>
      <c r="H3" s="88" t="s">
        <v>379</v>
      </c>
      <c r="I3" s="89" t="s">
        <v>382</v>
      </c>
      <c r="J3" s="87" t="s">
        <v>381</v>
      </c>
      <c r="K3" s="87" t="s">
        <v>380</v>
      </c>
      <c r="L3" s="88" t="s">
        <v>379</v>
      </c>
      <c r="M3" s="89" t="s">
        <v>382</v>
      </c>
      <c r="N3" s="87" t="s">
        <v>381</v>
      </c>
      <c r="O3" s="87" t="s">
        <v>380</v>
      </c>
      <c r="P3" s="88" t="s">
        <v>379</v>
      </c>
      <c r="Q3" s="89" t="s">
        <v>382</v>
      </c>
      <c r="R3" s="87" t="s">
        <v>381</v>
      </c>
      <c r="S3" s="87" t="s">
        <v>380</v>
      </c>
      <c r="T3" s="88" t="s">
        <v>379</v>
      </c>
      <c r="U3" s="89" t="s">
        <v>382</v>
      </c>
      <c r="V3" s="87" t="s">
        <v>381</v>
      </c>
      <c r="W3" s="87" t="s">
        <v>380</v>
      </c>
      <c r="X3" s="88" t="s">
        <v>379</v>
      </c>
      <c r="Y3" s="89" t="s">
        <v>382</v>
      </c>
      <c r="Z3" s="87" t="s">
        <v>381</v>
      </c>
      <c r="AA3" s="87" t="s">
        <v>380</v>
      </c>
      <c r="AB3" s="88" t="s">
        <v>379</v>
      </c>
      <c r="AC3" s="89" t="s">
        <v>382</v>
      </c>
      <c r="AD3" s="87" t="s">
        <v>381</v>
      </c>
      <c r="AE3" s="87" t="s">
        <v>380</v>
      </c>
      <c r="AF3" s="88" t="s">
        <v>379</v>
      </c>
      <c r="AG3" s="89" t="s">
        <v>382</v>
      </c>
      <c r="AH3" s="87" t="s">
        <v>381</v>
      </c>
      <c r="AI3" s="87" t="s">
        <v>380</v>
      </c>
      <c r="AJ3" s="88" t="s">
        <v>379</v>
      </c>
      <c r="AK3" s="89" t="s">
        <v>382</v>
      </c>
      <c r="AL3" s="87" t="s">
        <v>381</v>
      </c>
      <c r="AM3" s="87" t="s">
        <v>380</v>
      </c>
      <c r="AN3" s="88" t="s">
        <v>379</v>
      </c>
      <c r="AO3" s="89" t="s">
        <v>382</v>
      </c>
      <c r="AP3" s="87" t="s">
        <v>381</v>
      </c>
      <c r="AQ3" s="87" t="s">
        <v>380</v>
      </c>
      <c r="AR3" s="88" t="s">
        <v>379</v>
      </c>
      <c r="AS3" s="90" t="s">
        <v>382</v>
      </c>
      <c r="AT3" s="91" t="s">
        <v>381</v>
      </c>
      <c r="AU3" s="91" t="s">
        <v>380</v>
      </c>
      <c r="AV3" s="92" t="s">
        <v>379</v>
      </c>
      <c r="AW3" s="33" t="s">
        <v>382</v>
      </c>
      <c r="AX3" s="8" t="s">
        <v>381</v>
      </c>
      <c r="AY3" s="8" t="s">
        <v>380</v>
      </c>
      <c r="AZ3" s="9" t="s">
        <v>379</v>
      </c>
      <c r="BA3" s="93" t="s">
        <v>372</v>
      </c>
      <c r="BB3" s="94" t="s">
        <v>637</v>
      </c>
      <c r="BC3" s="94" t="s">
        <v>589</v>
      </c>
      <c r="BE3" s="95" t="s">
        <v>382</v>
      </c>
      <c r="BF3" s="94" t="s">
        <v>592</v>
      </c>
      <c r="BG3" s="96" t="s">
        <v>593</v>
      </c>
      <c r="BH3" s="97" t="s">
        <v>382</v>
      </c>
      <c r="BI3" s="98" t="s">
        <v>592</v>
      </c>
      <c r="BJ3" s="99" t="s">
        <v>593</v>
      </c>
      <c r="BK3" s="100" t="s">
        <v>382</v>
      </c>
      <c r="BL3" s="101" t="s">
        <v>592</v>
      </c>
      <c r="BM3" s="102" t="s">
        <v>593</v>
      </c>
      <c r="BN3" s="101" t="s">
        <v>372</v>
      </c>
      <c r="BO3" s="95" t="s">
        <v>382</v>
      </c>
      <c r="BP3" s="94" t="s">
        <v>592</v>
      </c>
      <c r="BQ3" s="94" t="s">
        <v>593</v>
      </c>
      <c r="BR3" s="96" t="s">
        <v>372</v>
      </c>
      <c r="BU3" s="89"/>
      <c r="BV3" s="87"/>
      <c r="BW3" s="87"/>
      <c r="BX3" s="88"/>
    </row>
    <row r="4" spans="1:76" x14ac:dyDescent="0.35">
      <c r="A4" s="11" t="s">
        <v>351</v>
      </c>
      <c r="B4" s="25" t="s">
        <v>374</v>
      </c>
      <c r="C4" s="39" t="s">
        <v>2</v>
      </c>
      <c r="D4" s="22" t="s">
        <v>3</v>
      </c>
      <c r="E4" s="13">
        <v>265.2</v>
      </c>
      <c r="F4" s="6">
        <v>0</v>
      </c>
      <c r="G4" s="6">
        <v>2</v>
      </c>
      <c r="H4" s="7">
        <v>24.05</v>
      </c>
      <c r="I4" s="32">
        <v>146</v>
      </c>
      <c r="J4" s="6">
        <v>0</v>
      </c>
      <c r="K4" s="6">
        <v>9</v>
      </c>
      <c r="L4" s="7">
        <v>12</v>
      </c>
      <c r="M4" s="32">
        <v>67.7</v>
      </c>
      <c r="N4" s="6">
        <v>0</v>
      </c>
      <c r="O4" s="6">
        <v>151.1</v>
      </c>
      <c r="P4" s="7">
        <v>2.5</v>
      </c>
      <c r="Q4" s="32">
        <v>201.1</v>
      </c>
      <c r="R4" s="6">
        <v>0</v>
      </c>
      <c r="S4" s="6">
        <v>11.7</v>
      </c>
      <c r="T4" s="7">
        <v>0</v>
      </c>
      <c r="U4" s="32">
        <v>194.85</v>
      </c>
      <c r="V4" s="6">
        <v>0</v>
      </c>
      <c r="W4" s="6">
        <v>15.55</v>
      </c>
      <c r="X4" s="7">
        <v>0</v>
      </c>
      <c r="Y4" s="32">
        <v>171.15</v>
      </c>
      <c r="Z4" s="6">
        <v>0</v>
      </c>
      <c r="AA4" s="6">
        <v>8</v>
      </c>
      <c r="AB4" s="7">
        <v>0</v>
      </c>
      <c r="AC4" s="32">
        <v>182.95</v>
      </c>
      <c r="AD4" s="6">
        <v>0</v>
      </c>
      <c r="AE4" s="6">
        <v>14</v>
      </c>
      <c r="AF4" s="7">
        <v>0</v>
      </c>
      <c r="AG4" s="32">
        <v>201</v>
      </c>
      <c r="AH4" s="6">
        <v>0</v>
      </c>
      <c r="AI4" s="6">
        <v>18.899999999999999</v>
      </c>
      <c r="AJ4" s="7">
        <v>0</v>
      </c>
      <c r="AK4" s="32">
        <v>170.2</v>
      </c>
      <c r="AL4" s="6">
        <v>0</v>
      </c>
      <c r="AM4" s="6">
        <v>16.149999999999999</v>
      </c>
      <c r="AN4" s="7">
        <v>0</v>
      </c>
      <c r="AO4" s="32">
        <v>183.65</v>
      </c>
      <c r="AP4" s="6">
        <v>0</v>
      </c>
      <c r="AQ4" s="6">
        <v>18.55</v>
      </c>
      <c r="AR4" s="77">
        <v>0</v>
      </c>
      <c r="AS4" s="79">
        <v>200.25</v>
      </c>
      <c r="AT4" s="80">
        <f>IFERROR(VLOOKUP(C4,'[1]Ramdi Breeder'!$G$6:$I$15,3,0),0)</f>
        <v>0</v>
      </c>
      <c r="AU4" s="80">
        <v>6</v>
      </c>
      <c r="AV4" s="81">
        <v>0</v>
      </c>
      <c r="AW4" s="13">
        <v>237.60000000000005</v>
      </c>
      <c r="AX4" s="6">
        <v>0</v>
      </c>
      <c r="AY4" s="6">
        <v>6.05</v>
      </c>
      <c r="AZ4" s="7">
        <v>0</v>
      </c>
      <c r="BA4" s="36">
        <f t="shared" ref="BA4:BA36" si="1">SUM(E4:AZ4)</f>
        <v>2537.2000000000007</v>
      </c>
      <c r="BB4" s="2">
        <f>SUM(AS4:AV4)</f>
        <v>206.25</v>
      </c>
      <c r="BC4" s="57">
        <f t="shared" ref="BC4:BC10" si="2">(BB4/SUM($BB$4:$BB$10))*$BC$105</f>
        <v>302.41407600062837</v>
      </c>
      <c r="BE4" s="61">
        <v>0.90825914935707219</v>
      </c>
      <c r="BF4" s="66">
        <v>9.1740850642927793E-2</v>
      </c>
      <c r="BG4" s="67"/>
      <c r="BH4" s="66">
        <f>AS4/BB4</f>
        <v>0.97090909090909094</v>
      </c>
      <c r="BI4" s="66">
        <f>AU4/BB4</f>
        <v>2.9090909090909091E-2</v>
      </c>
      <c r="BJ4" s="84">
        <f>AV4/BB4</f>
        <v>0</v>
      </c>
      <c r="BK4" s="61">
        <v>0.9</v>
      </c>
      <c r="BL4" s="66">
        <v>0.1</v>
      </c>
      <c r="BM4" s="61"/>
      <c r="BN4" s="66">
        <f t="shared" ref="BN4:BN9" si="3">BM4+BL4+BK4</f>
        <v>1</v>
      </c>
      <c r="BO4" s="58">
        <f>BE4*BC4</f>
        <v>274.67035142193572</v>
      </c>
      <c r="BP4" s="59">
        <f>BF4*BC4</f>
        <v>27.74372457869266</v>
      </c>
      <c r="BQ4" s="59">
        <f>BG4*BC4</f>
        <v>0</v>
      </c>
      <c r="BR4" s="60">
        <f>BQ4+BP4+BO4</f>
        <v>302.41407600062837</v>
      </c>
      <c r="BU4" t="s">
        <v>374</v>
      </c>
      <c r="BV4" s="104">
        <f>SUMIF(B4:B96,BU4:BU9,BA4:BA98)</f>
        <v>57446.299999999996</v>
      </c>
    </row>
    <row r="5" spans="1:76" x14ac:dyDescent="0.35">
      <c r="A5" s="12" t="s">
        <v>352</v>
      </c>
      <c r="B5" s="25" t="s">
        <v>374</v>
      </c>
      <c r="C5" s="40" t="s">
        <v>4</v>
      </c>
      <c r="D5" s="20" t="s">
        <v>5</v>
      </c>
      <c r="E5" s="14">
        <v>791.8</v>
      </c>
      <c r="F5" s="6">
        <v>0</v>
      </c>
      <c r="G5" s="6">
        <v>222.95</v>
      </c>
      <c r="H5" s="7">
        <v>56.85</v>
      </c>
      <c r="I5" s="28">
        <v>474.85</v>
      </c>
      <c r="J5" s="6">
        <v>0</v>
      </c>
      <c r="K5" s="6">
        <v>221.3</v>
      </c>
      <c r="L5" s="7">
        <v>19.149999999999999</v>
      </c>
      <c r="M5" s="28">
        <v>186.65</v>
      </c>
      <c r="N5" s="6">
        <v>0</v>
      </c>
      <c r="O5" s="6">
        <v>460.3</v>
      </c>
      <c r="P5" s="7">
        <v>12.5</v>
      </c>
      <c r="Q5" s="28">
        <v>636.35</v>
      </c>
      <c r="R5" s="6">
        <v>0</v>
      </c>
      <c r="S5" s="6">
        <v>216.4</v>
      </c>
      <c r="T5" s="7">
        <v>0</v>
      </c>
      <c r="U5" s="28">
        <v>697.6</v>
      </c>
      <c r="V5" s="6">
        <v>0</v>
      </c>
      <c r="W5" s="6">
        <v>138.55000000000001</v>
      </c>
      <c r="X5" s="7">
        <v>0</v>
      </c>
      <c r="Y5" s="28">
        <v>610.25</v>
      </c>
      <c r="Z5" s="6">
        <v>0</v>
      </c>
      <c r="AA5" s="6">
        <v>112.3</v>
      </c>
      <c r="AB5" s="7">
        <v>0</v>
      </c>
      <c r="AC5" s="28">
        <v>857.3</v>
      </c>
      <c r="AD5" s="6">
        <v>0</v>
      </c>
      <c r="AE5" s="6">
        <v>101.85</v>
      </c>
      <c r="AF5" s="7">
        <v>0</v>
      </c>
      <c r="AG5" s="28">
        <v>767.5</v>
      </c>
      <c r="AH5" s="6">
        <v>0</v>
      </c>
      <c r="AI5" s="6">
        <v>161.44999999999999</v>
      </c>
      <c r="AJ5" s="7">
        <v>0</v>
      </c>
      <c r="AK5" s="32">
        <v>706.35</v>
      </c>
      <c r="AL5" s="6">
        <v>0</v>
      </c>
      <c r="AM5" s="6">
        <v>104.15</v>
      </c>
      <c r="AN5" s="7">
        <v>0</v>
      </c>
      <c r="AO5" s="32">
        <v>1040.5</v>
      </c>
      <c r="AP5" s="6">
        <v>0</v>
      </c>
      <c r="AQ5" s="6">
        <v>137.30000000000001</v>
      </c>
      <c r="AR5" s="77">
        <v>0</v>
      </c>
      <c r="AS5" s="3">
        <v>1050.55</v>
      </c>
      <c r="AT5" s="3">
        <v>0</v>
      </c>
      <c r="AU5" s="3">
        <v>125.05</v>
      </c>
      <c r="AV5" s="5">
        <v>0</v>
      </c>
      <c r="AW5" s="13">
        <v>1155.2</v>
      </c>
      <c r="AX5" s="6">
        <v>0</v>
      </c>
      <c r="AY5" s="6">
        <v>148.05000000000001</v>
      </c>
      <c r="AZ5" s="7">
        <v>0</v>
      </c>
      <c r="BA5" s="36">
        <f t="shared" si="1"/>
        <v>11213.05</v>
      </c>
      <c r="BB5" s="2">
        <f t="shared" ref="BB5:BB68" si="4">SUM(AS5:AV5)</f>
        <v>1175.5999999999999</v>
      </c>
      <c r="BC5" s="57">
        <f t="shared" si="2"/>
        <v>1723.7235769519452</v>
      </c>
      <c r="BE5" s="61">
        <v>0.8834267277975888</v>
      </c>
      <c r="BF5" s="66">
        <v>0.11657327220241129</v>
      </c>
      <c r="BG5" s="67"/>
      <c r="BH5" s="66">
        <f t="shared" ref="BH5:BH20" si="5">AS5/BB5</f>
        <v>0.89362878530112289</v>
      </c>
      <c r="BI5" s="66">
        <f t="shared" ref="BI5:BI20" si="6">AU5/BB5</f>
        <v>0.10637121469887717</v>
      </c>
      <c r="BJ5" s="84">
        <f t="shared" ref="BJ5:BJ20" si="7">AV5/BB5</f>
        <v>0</v>
      </c>
      <c r="BK5" s="61">
        <v>0.85</v>
      </c>
      <c r="BL5" s="66">
        <v>0.15</v>
      </c>
      <c r="BM5" s="61"/>
      <c r="BN5" s="66">
        <f t="shared" si="3"/>
        <v>1</v>
      </c>
      <c r="BO5" s="58">
        <f t="shared" ref="BO5:BO20" si="8">BE5*BC5</f>
        <v>1522.7834792142123</v>
      </c>
      <c r="BP5" s="59">
        <f t="shared" ref="BP5:BP20" si="9">BF5*BC5</f>
        <v>200.94009773773314</v>
      </c>
      <c r="BQ5" s="59">
        <f t="shared" ref="BQ5:BQ20" si="10">BG5*BC5</f>
        <v>0</v>
      </c>
      <c r="BR5" s="60">
        <f t="shared" ref="BR5:BR20" si="11">BQ5+BP5+BO5</f>
        <v>1723.7235769519455</v>
      </c>
      <c r="BU5" t="s">
        <v>376</v>
      </c>
      <c r="BV5" s="104">
        <f t="shared" ref="BV5:BV9" si="12">SUMIF(B5:B97,BU5:BU10,BA5:BA99)</f>
        <v>39113.049999999996</v>
      </c>
    </row>
    <row r="6" spans="1:76" x14ac:dyDescent="0.35">
      <c r="A6" s="12" t="s">
        <v>353</v>
      </c>
      <c r="B6" s="25" t="s">
        <v>374</v>
      </c>
      <c r="C6" s="40" t="s">
        <v>6</v>
      </c>
      <c r="D6" s="18" t="s">
        <v>7</v>
      </c>
      <c r="E6" s="14">
        <v>800.55</v>
      </c>
      <c r="F6" s="6">
        <v>0</v>
      </c>
      <c r="G6" s="6">
        <v>69.849999999999994</v>
      </c>
      <c r="H6" s="7">
        <v>102.8</v>
      </c>
      <c r="I6" s="28">
        <v>586.25</v>
      </c>
      <c r="J6" s="6">
        <v>0</v>
      </c>
      <c r="K6" s="6">
        <v>74.5</v>
      </c>
      <c r="L6" s="7">
        <v>47</v>
      </c>
      <c r="M6" s="28">
        <v>643.54999999999995</v>
      </c>
      <c r="N6" s="6">
        <v>0</v>
      </c>
      <c r="O6" s="6">
        <v>130.25</v>
      </c>
      <c r="P6" s="7">
        <v>7</v>
      </c>
      <c r="Q6" s="28">
        <v>692.9</v>
      </c>
      <c r="R6" s="6">
        <v>0</v>
      </c>
      <c r="S6" s="6">
        <v>156.75</v>
      </c>
      <c r="T6" s="7">
        <v>0</v>
      </c>
      <c r="U6" s="28">
        <v>623.4</v>
      </c>
      <c r="V6" s="6">
        <v>0</v>
      </c>
      <c r="W6" s="6">
        <v>121.5</v>
      </c>
      <c r="X6" s="7">
        <v>0</v>
      </c>
      <c r="Y6" s="28">
        <v>717.7</v>
      </c>
      <c r="Z6" s="6">
        <v>0</v>
      </c>
      <c r="AA6" s="6">
        <v>70.650000000000006</v>
      </c>
      <c r="AB6" s="7">
        <v>0</v>
      </c>
      <c r="AC6" s="28">
        <v>581.20000000000005</v>
      </c>
      <c r="AD6" s="6">
        <v>0</v>
      </c>
      <c r="AE6" s="6">
        <v>51.5</v>
      </c>
      <c r="AF6" s="7">
        <v>0</v>
      </c>
      <c r="AG6" s="28">
        <v>703</v>
      </c>
      <c r="AH6" s="6">
        <v>0</v>
      </c>
      <c r="AI6" s="6">
        <v>107.6</v>
      </c>
      <c r="AJ6" s="7">
        <v>0</v>
      </c>
      <c r="AK6" s="32">
        <v>560.20000000000005</v>
      </c>
      <c r="AL6" s="6">
        <v>0</v>
      </c>
      <c r="AM6" s="6">
        <v>83.15</v>
      </c>
      <c r="AN6" s="7">
        <v>0</v>
      </c>
      <c r="AO6" s="32">
        <v>690.25</v>
      </c>
      <c r="AP6" s="6">
        <v>0</v>
      </c>
      <c r="AQ6" s="6">
        <v>65.400000000000006</v>
      </c>
      <c r="AR6" s="77">
        <v>0</v>
      </c>
      <c r="AS6" s="3">
        <v>557.85</v>
      </c>
      <c r="AT6" s="3">
        <v>0</v>
      </c>
      <c r="AU6" s="3">
        <v>59.65</v>
      </c>
      <c r="AV6" s="5">
        <v>0</v>
      </c>
      <c r="AW6" s="13">
        <v>619.25</v>
      </c>
      <c r="AX6" s="6">
        <v>0</v>
      </c>
      <c r="AY6" s="6">
        <v>57.599999999999994</v>
      </c>
      <c r="AZ6" s="7">
        <v>0</v>
      </c>
      <c r="BA6" s="36">
        <f t="shared" si="1"/>
        <v>8981.2999999999993</v>
      </c>
      <c r="BB6" s="2">
        <f t="shared" si="4"/>
        <v>617.5</v>
      </c>
      <c r="BC6" s="57">
        <f t="shared" si="2"/>
        <v>905.40941542006306</v>
      </c>
      <c r="BE6" s="61">
        <v>0.91345199497121687</v>
      </c>
      <c r="BF6" s="66">
        <v>8.6548005028783181E-2</v>
      </c>
      <c r="BG6" s="67"/>
      <c r="BH6" s="66">
        <f t="shared" si="5"/>
        <v>0.9034008097165992</v>
      </c>
      <c r="BI6" s="66">
        <f t="shared" si="6"/>
        <v>9.6599190283400804E-2</v>
      </c>
      <c r="BJ6" s="84">
        <f t="shared" si="7"/>
        <v>0</v>
      </c>
      <c r="BK6" s="61">
        <v>0.9</v>
      </c>
      <c r="BL6" s="66">
        <v>0.1</v>
      </c>
      <c r="BM6" s="61"/>
      <c r="BN6" s="66">
        <f t="shared" si="3"/>
        <v>1</v>
      </c>
      <c r="BO6" s="58">
        <f t="shared" si="8"/>
        <v>827.0480367811798</v>
      </c>
      <c r="BP6" s="59">
        <f t="shared" si="9"/>
        <v>78.361378638883252</v>
      </c>
      <c r="BQ6" s="59">
        <f t="shared" si="10"/>
        <v>0</v>
      </c>
      <c r="BR6" s="60">
        <f t="shared" si="11"/>
        <v>905.40941542006306</v>
      </c>
      <c r="BU6" t="s">
        <v>377</v>
      </c>
      <c r="BV6" s="104">
        <f t="shared" si="12"/>
        <v>16178.425000000001</v>
      </c>
    </row>
    <row r="7" spans="1:76" x14ac:dyDescent="0.35">
      <c r="A7" s="12" t="s">
        <v>354</v>
      </c>
      <c r="B7" s="25" t="s">
        <v>374</v>
      </c>
      <c r="C7" s="40" t="s">
        <v>8</v>
      </c>
      <c r="D7" s="20" t="s">
        <v>9</v>
      </c>
      <c r="E7" s="14">
        <v>1617.6</v>
      </c>
      <c r="F7" s="6">
        <v>0</v>
      </c>
      <c r="G7" s="6">
        <v>367.35</v>
      </c>
      <c r="H7" s="7">
        <v>186.65</v>
      </c>
      <c r="I7" s="28">
        <v>1385.8</v>
      </c>
      <c r="J7" s="6">
        <v>0</v>
      </c>
      <c r="K7" s="6">
        <v>523.15</v>
      </c>
      <c r="L7" s="7">
        <v>122.05</v>
      </c>
      <c r="M7" s="28">
        <v>1251.8499999999999</v>
      </c>
      <c r="N7" s="6">
        <v>0</v>
      </c>
      <c r="O7" s="6">
        <v>241.8</v>
      </c>
      <c r="P7" s="7">
        <v>37.35</v>
      </c>
      <c r="Q7" s="28">
        <v>1483.65</v>
      </c>
      <c r="R7" s="6">
        <v>0</v>
      </c>
      <c r="S7" s="6">
        <v>480.5</v>
      </c>
      <c r="T7" s="7">
        <v>0</v>
      </c>
      <c r="U7" s="28">
        <v>2076.5500000000002</v>
      </c>
      <c r="V7" s="6">
        <v>0</v>
      </c>
      <c r="W7" s="6">
        <v>359.4</v>
      </c>
      <c r="X7" s="7">
        <v>0</v>
      </c>
      <c r="Y7" s="28">
        <v>1986.4</v>
      </c>
      <c r="Z7" s="6">
        <v>0</v>
      </c>
      <c r="AA7" s="6">
        <v>348.35</v>
      </c>
      <c r="AB7" s="7">
        <v>0</v>
      </c>
      <c r="AC7" s="28">
        <v>1930.4</v>
      </c>
      <c r="AD7" s="6">
        <v>0</v>
      </c>
      <c r="AE7" s="6">
        <v>281.3</v>
      </c>
      <c r="AF7" s="7">
        <v>0</v>
      </c>
      <c r="AG7" s="28">
        <v>2172</v>
      </c>
      <c r="AH7" s="6">
        <v>0</v>
      </c>
      <c r="AI7" s="6">
        <v>517.65</v>
      </c>
      <c r="AJ7" s="7">
        <v>0</v>
      </c>
      <c r="AK7" s="32">
        <v>1971.2</v>
      </c>
      <c r="AL7" s="6">
        <v>0</v>
      </c>
      <c r="AM7" s="6">
        <v>248.35</v>
      </c>
      <c r="AN7" s="7">
        <v>0</v>
      </c>
      <c r="AO7" s="32">
        <v>2441.3000000000002</v>
      </c>
      <c r="AP7" s="6">
        <v>0</v>
      </c>
      <c r="AQ7" s="6">
        <v>295.2</v>
      </c>
      <c r="AR7" s="77">
        <v>0</v>
      </c>
      <c r="AS7" s="3">
        <v>2825.55</v>
      </c>
      <c r="AT7" s="3">
        <v>0</v>
      </c>
      <c r="AU7" s="3">
        <v>227.3</v>
      </c>
      <c r="AV7" s="5">
        <v>0</v>
      </c>
      <c r="AW7" s="13">
        <v>3146.7499999999991</v>
      </c>
      <c r="AX7" s="6">
        <v>0</v>
      </c>
      <c r="AY7" s="6">
        <v>246.25000000000003</v>
      </c>
      <c r="AZ7" s="7">
        <v>0</v>
      </c>
      <c r="BA7" s="36">
        <f t="shared" si="1"/>
        <v>28771.699999999997</v>
      </c>
      <c r="BB7" s="2">
        <f t="shared" si="4"/>
        <v>3052.8500000000004</v>
      </c>
      <c r="BC7" s="57">
        <f t="shared" si="2"/>
        <v>4476.2415123322098</v>
      </c>
      <c r="BE7" s="61">
        <v>0.89212497716060668</v>
      </c>
      <c r="BF7" s="66">
        <v>0.10787502283939338</v>
      </c>
      <c r="BG7" s="67"/>
      <c r="BH7" s="66">
        <f t="shared" si="5"/>
        <v>0.92554498255728246</v>
      </c>
      <c r="BI7" s="66">
        <f t="shared" si="6"/>
        <v>7.4455017442717458E-2</v>
      </c>
      <c r="BJ7" s="84">
        <f t="shared" si="7"/>
        <v>0</v>
      </c>
      <c r="BK7" s="61">
        <v>0.85</v>
      </c>
      <c r="BL7" s="66">
        <v>0.15</v>
      </c>
      <c r="BM7" s="61"/>
      <c r="BN7" s="66">
        <f t="shared" si="3"/>
        <v>1</v>
      </c>
      <c r="BO7" s="58">
        <f t="shared" si="8"/>
        <v>3993.3668569547322</v>
      </c>
      <c r="BP7" s="59">
        <f t="shared" si="9"/>
        <v>482.87465537747789</v>
      </c>
      <c r="BQ7" s="59">
        <f t="shared" si="10"/>
        <v>0</v>
      </c>
      <c r="BR7" s="60">
        <f t="shared" si="11"/>
        <v>4476.2415123322098</v>
      </c>
      <c r="BU7" t="s">
        <v>378</v>
      </c>
      <c r="BV7" s="104">
        <f t="shared" si="12"/>
        <v>31403.690000000002</v>
      </c>
    </row>
    <row r="8" spans="1:76" x14ac:dyDescent="0.35">
      <c r="A8" s="12" t="s">
        <v>355</v>
      </c>
      <c r="B8" s="25" t="s">
        <v>374</v>
      </c>
      <c r="C8" s="40" t="s">
        <v>10</v>
      </c>
      <c r="D8" s="20" t="s">
        <v>11</v>
      </c>
      <c r="E8" s="14">
        <v>112.65</v>
      </c>
      <c r="F8" s="6">
        <v>0</v>
      </c>
      <c r="G8" s="6">
        <v>9.9</v>
      </c>
      <c r="H8" s="7">
        <v>0</v>
      </c>
      <c r="I8" s="28">
        <v>76.099999999999994</v>
      </c>
      <c r="J8" s="6">
        <v>0</v>
      </c>
      <c r="K8" s="6">
        <v>9</v>
      </c>
      <c r="L8" s="7">
        <v>0</v>
      </c>
      <c r="M8" s="28">
        <v>48.9</v>
      </c>
      <c r="N8" s="6">
        <v>0</v>
      </c>
      <c r="O8" s="6">
        <v>94.1</v>
      </c>
      <c r="P8" s="7">
        <v>0</v>
      </c>
      <c r="Q8" s="28">
        <v>77.099999999999994</v>
      </c>
      <c r="R8" s="6">
        <v>0</v>
      </c>
      <c r="S8" s="6">
        <v>19.649999999999999</v>
      </c>
      <c r="T8" s="7">
        <v>0</v>
      </c>
      <c r="U8" s="28">
        <v>57.35</v>
      </c>
      <c r="V8" s="6">
        <v>0</v>
      </c>
      <c r="W8" s="6">
        <v>16.5</v>
      </c>
      <c r="X8" s="7">
        <v>0</v>
      </c>
      <c r="Y8" s="28">
        <v>55.75</v>
      </c>
      <c r="Z8" s="6">
        <v>0</v>
      </c>
      <c r="AA8" s="6">
        <v>25.8</v>
      </c>
      <c r="AB8" s="7">
        <v>0</v>
      </c>
      <c r="AC8" s="28">
        <v>89.3</v>
      </c>
      <c r="AD8" s="6">
        <v>0</v>
      </c>
      <c r="AE8" s="6">
        <v>1.8</v>
      </c>
      <c r="AF8" s="7">
        <v>0</v>
      </c>
      <c r="AG8" s="28">
        <v>119.5</v>
      </c>
      <c r="AH8" s="6">
        <v>0</v>
      </c>
      <c r="AI8" s="6">
        <v>10.199999999999999</v>
      </c>
      <c r="AJ8" s="7">
        <v>0</v>
      </c>
      <c r="AK8" s="32">
        <v>175.65</v>
      </c>
      <c r="AL8" s="6">
        <v>0</v>
      </c>
      <c r="AM8" s="6">
        <v>8</v>
      </c>
      <c r="AN8" s="7">
        <v>0</v>
      </c>
      <c r="AO8" s="32">
        <v>229.95</v>
      </c>
      <c r="AP8" s="6">
        <v>0</v>
      </c>
      <c r="AQ8" s="6">
        <v>6</v>
      </c>
      <c r="AR8" s="77">
        <v>0</v>
      </c>
      <c r="AS8" s="3">
        <v>294.25</v>
      </c>
      <c r="AT8" s="3">
        <v>0</v>
      </c>
      <c r="AU8" s="3">
        <v>7.95</v>
      </c>
      <c r="AV8" s="5">
        <v>0</v>
      </c>
      <c r="AW8" s="13">
        <v>355.95</v>
      </c>
      <c r="AX8" s="6">
        <v>0</v>
      </c>
      <c r="AY8" s="6">
        <v>2</v>
      </c>
      <c r="AZ8" s="7">
        <v>0</v>
      </c>
      <c r="BA8" s="36">
        <f t="shared" si="1"/>
        <v>1903.35</v>
      </c>
      <c r="BB8" s="2">
        <f t="shared" si="4"/>
        <v>302.2</v>
      </c>
      <c r="BC8" s="57">
        <f t="shared" si="2"/>
        <v>443.10076978128433</v>
      </c>
      <c r="BE8" s="61">
        <v>0.97457088366179279</v>
      </c>
      <c r="BF8" s="66">
        <v>2.5429116338207249E-2</v>
      </c>
      <c r="BG8" s="67"/>
      <c r="BH8" s="66">
        <f t="shared" si="5"/>
        <v>0.97369291859695573</v>
      </c>
      <c r="BI8" s="66">
        <f t="shared" si="6"/>
        <v>2.6307081403044344E-2</v>
      </c>
      <c r="BJ8" s="84">
        <f t="shared" si="7"/>
        <v>0</v>
      </c>
      <c r="BK8" s="61">
        <v>0.95</v>
      </c>
      <c r="BL8" s="66">
        <v>0.05</v>
      </c>
      <c r="BM8" s="61"/>
      <c r="BN8" s="66">
        <f t="shared" si="3"/>
        <v>1</v>
      </c>
      <c r="BO8" s="58">
        <f t="shared" si="8"/>
        <v>431.83310875696685</v>
      </c>
      <c r="BP8" s="59">
        <f t="shared" si="9"/>
        <v>11.267661024317466</v>
      </c>
      <c r="BQ8" s="59">
        <f t="shared" si="10"/>
        <v>0</v>
      </c>
      <c r="BR8" s="60">
        <f t="shared" si="11"/>
        <v>443.10076978128433</v>
      </c>
      <c r="BU8" t="s">
        <v>420</v>
      </c>
      <c r="BV8" s="104">
        <f t="shared" si="12"/>
        <v>8526.99</v>
      </c>
    </row>
    <row r="9" spans="1:76" x14ac:dyDescent="0.35">
      <c r="A9" s="12" t="s">
        <v>356</v>
      </c>
      <c r="B9" s="25" t="s">
        <v>374</v>
      </c>
      <c r="C9" s="40" t="s">
        <v>12</v>
      </c>
      <c r="D9" s="20" t="s">
        <v>13</v>
      </c>
      <c r="E9" s="14">
        <v>140.80000000000001</v>
      </c>
      <c r="F9" s="6">
        <v>0</v>
      </c>
      <c r="G9" s="6">
        <v>204.55</v>
      </c>
      <c r="H9" s="7">
        <v>0</v>
      </c>
      <c r="I9" s="28">
        <v>105.3</v>
      </c>
      <c r="J9" s="6">
        <v>0</v>
      </c>
      <c r="K9" s="6">
        <v>45.75</v>
      </c>
      <c r="L9" s="7">
        <v>0</v>
      </c>
      <c r="M9" s="28">
        <v>20.95</v>
      </c>
      <c r="N9" s="6">
        <v>0</v>
      </c>
      <c r="O9" s="6">
        <v>82.8</v>
      </c>
      <c r="P9" s="7">
        <v>0</v>
      </c>
      <c r="Q9" s="28">
        <v>121.8</v>
      </c>
      <c r="R9" s="6">
        <v>0</v>
      </c>
      <c r="S9" s="6">
        <v>49.75</v>
      </c>
      <c r="T9" s="7">
        <v>0</v>
      </c>
      <c r="U9" s="28">
        <v>98.25</v>
      </c>
      <c r="V9" s="6">
        <v>0</v>
      </c>
      <c r="W9" s="6">
        <v>35.35</v>
      </c>
      <c r="X9" s="7">
        <v>0</v>
      </c>
      <c r="Y9" s="28">
        <v>131.1</v>
      </c>
      <c r="Z9" s="6">
        <v>0</v>
      </c>
      <c r="AA9" s="6">
        <v>33.75</v>
      </c>
      <c r="AB9" s="7">
        <v>0</v>
      </c>
      <c r="AC9" s="28">
        <v>121</v>
      </c>
      <c r="AD9" s="6">
        <v>0</v>
      </c>
      <c r="AE9" s="6">
        <v>22.15</v>
      </c>
      <c r="AF9" s="7">
        <v>0</v>
      </c>
      <c r="AG9" s="28">
        <v>143.9</v>
      </c>
      <c r="AH9" s="6">
        <v>0</v>
      </c>
      <c r="AI9" s="6">
        <v>46.3</v>
      </c>
      <c r="AJ9" s="7">
        <v>0</v>
      </c>
      <c r="AK9" s="32">
        <v>137.19999999999999</v>
      </c>
      <c r="AL9" s="6">
        <v>0</v>
      </c>
      <c r="AM9" s="6">
        <v>34.450000000000003</v>
      </c>
      <c r="AN9" s="7">
        <v>0</v>
      </c>
      <c r="AO9" s="32">
        <v>143.05000000000001</v>
      </c>
      <c r="AP9" s="6">
        <v>0</v>
      </c>
      <c r="AQ9" s="6">
        <v>19.05</v>
      </c>
      <c r="AR9" s="77">
        <v>0</v>
      </c>
      <c r="AS9" s="3">
        <v>193.5</v>
      </c>
      <c r="AT9" s="3">
        <v>0</v>
      </c>
      <c r="AU9" s="3">
        <v>44.1</v>
      </c>
      <c r="AV9" s="5">
        <v>0</v>
      </c>
      <c r="AW9" s="13">
        <v>175.6</v>
      </c>
      <c r="AX9" s="6">
        <v>0</v>
      </c>
      <c r="AY9" s="6">
        <v>16.8</v>
      </c>
      <c r="AZ9" s="7">
        <v>0</v>
      </c>
      <c r="BA9" s="36">
        <f t="shared" si="1"/>
        <v>2167.25</v>
      </c>
      <c r="BB9" s="2">
        <f t="shared" si="4"/>
        <v>237.6</v>
      </c>
      <c r="BC9" s="57">
        <f t="shared" si="2"/>
        <v>348.38101555272385</v>
      </c>
      <c r="BE9" s="61">
        <v>0.8824799506477482</v>
      </c>
      <c r="BF9" s="66">
        <v>0.11752004935225169</v>
      </c>
      <c r="BG9" s="67"/>
      <c r="BH9" s="66">
        <f t="shared" si="5"/>
        <v>0.81439393939393945</v>
      </c>
      <c r="BI9" s="66">
        <f t="shared" si="6"/>
        <v>0.18560606060606061</v>
      </c>
      <c r="BJ9" s="84">
        <f t="shared" si="7"/>
        <v>0</v>
      </c>
      <c r="BK9" s="61">
        <v>0.8</v>
      </c>
      <c r="BL9" s="66">
        <v>0.2</v>
      </c>
      <c r="BM9" s="61"/>
      <c r="BN9" s="66">
        <f t="shared" si="3"/>
        <v>1</v>
      </c>
      <c r="BO9" s="58">
        <f t="shared" si="8"/>
        <v>307.43926141158016</v>
      </c>
      <c r="BP9" s="59">
        <f t="shared" si="9"/>
        <v>40.941754141143669</v>
      </c>
      <c r="BQ9" s="59">
        <f t="shared" si="10"/>
        <v>0</v>
      </c>
      <c r="BR9" s="60">
        <f t="shared" si="11"/>
        <v>348.38101555272385</v>
      </c>
      <c r="BU9" t="s">
        <v>470</v>
      </c>
      <c r="BV9" s="104">
        <f t="shared" si="12"/>
        <v>5143.3499999999995</v>
      </c>
    </row>
    <row r="10" spans="1:76" x14ac:dyDescent="0.35">
      <c r="A10" s="12" t="s">
        <v>357</v>
      </c>
      <c r="B10" s="25" t="s">
        <v>374</v>
      </c>
      <c r="C10" s="40" t="s">
        <v>14</v>
      </c>
      <c r="D10" s="18" t="s">
        <v>15</v>
      </c>
      <c r="E10" s="14">
        <v>0</v>
      </c>
      <c r="F10" s="6">
        <v>0</v>
      </c>
      <c r="G10" s="6">
        <v>54.45</v>
      </c>
      <c r="H10" s="7">
        <v>122.27500000000001</v>
      </c>
      <c r="I10" s="28">
        <v>0</v>
      </c>
      <c r="J10" s="6">
        <v>0</v>
      </c>
      <c r="K10" s="6">
        <v>55.125</v>
      </c>
      <c r="L10" s="7">
        <v>93.224999999999994</v>
      </c>
      <c r="M10" s="28">
        <v>102.55</v>
      </c>
      <c r="N10" s="6">
        <v>0</v>
      </c>
      <c r="O10" s="6">
        <v>53.7</v>
      </c>
      <c r="P10" s="7">
        <v>20.65</v>
      </c>
      <c r="Q10" s="28">
        <v>0</v>
      </c>
      <c r="R10" s="6">
        <v>0</v>
      </c>
      <c r="S10" s="6">
        <v>76.125</v>
      </c>
      <c r="T10" s="7">
        <v>105.15</v>
      </c>
      <c r="U10" s="28">
        <v>0</v>
      </c>
      <c r="V10" s="6">
        <v>0</v>
      </c>
      <c r="W10" s="6">
        <v>67.625</v>
      </c>
      <c r="X10" s="7">
        <v>176</v>
      </c>
      <c r="Y10" s="28">
        <v>7.125</v>
      </c>
      <c r="Z10" s="6">
        <v>0</v>
      </c>
      <c r="AA10" s="6">
        <v>28.55</v>
      </c>
      <c r="AB10" s="7">
        <v>73.025000000000006</v>
      </c>
      <c r="AC10" s="28">
        <v>27.975000000000001</v>
      </c>
      <c r="AD10" s="6">
        <v>0</v>
      </c>
      <c r="AE10" s="6">
        <v>22.1</v>
      </c>
      <c r="AF10" s="7">
        <v>50.075000000000003</v>
      </c>
      <c r="AG10" s="28">
        <v>13.175000000000001</v>
      </c>
      <c r="AH10" s="6">
        <v>0</v>
      </c>
      <c r="AI10" s="6">
        <v>40.524999999999999</v>
      </c>
      <c r="AJ10" s="7">
        <v>102.2</v>
      </c>
      <c r="AK10" s="32">
        <v>22.4</v>
      </c>
      <c r="AL10" s="6">
        <v>0</v>
      </c>
      <c r="AM10" s="6">
        <v>20.5</v>
      </c>
      <c r="AN10" s="7">
        <v>99.375</v>
      </c>
      <c r="AO10" s="32">
        <v>31.75</v>
      </c>
      <c r="AP10" s="6">
        <v>0</v>
      </c>
      <c r="AQ10" s="6">
        <v>36.924999999999997</v>
      </c>
      <c r="AR10" s="77">
        <v>114.5</v>
      </c>
      <c r="AS10" s="3">
        <v>31.425000000000001</v>
      </c>
      <c r="AT10" s="3">
        <v>0</v>
      </c>
      <c r="AU10" s="3">
        <v>37.674999999999997</v>
      </c>
      <c r="AV10" s="5">
        <v>67.8</v>
      </c>
      <c r="AW10" s="13">
        <v>30.924999999999997</v>
      </c>
      <c r="AX10" s="6">
        <v>0</v>
      </c>
      <c r="AY10" s="6">
        <v>13.05</v>
      </c>
      <c r="AZ10" s="7">
        <v>74.5</v>
      </c>
      <c r="BA10" s="36">
        <f t="shared" si="1"/>
        <v>1872.4499999999998</v>
      </c>
      <c r="BB10" s="2">
        <f t="shared" si="4"/>
        <v>136.89999999999998</v>
      </c>
      <c r="BC10" s="57">
        <f t="shared" si="2"/>
        <v>200.72963396114432</v>
      </c>
      <c r="BE10" s="61">
        <v>0.17333151357990992</v>
      </c>
      <c r="BF10" s="66">
        <v>0.20158318547836765</v>
      </c>
      <c r="BG10" s="67">
        <v>0.62508530094172232</v>
      </c>
      <c r="BH10" s="66">
        <f t="shared" si="5"/>
        <v>0.22954711468224986</v>
      </c>
      <c r="BI10" s="66">
        <f t="shared" si="6"/>
        <v>0.27520087655222791</v>
      </c>
      <c r="BJ10" s="66">
        <f t="shared" si="7"/>
        <v>0.49525200876552233</v>
      </c>
      <c r="BK10" s="61">
        <v>0.15</v>
      </c>
      <c r="BL10" s="66">
        <v>0.2</v>
      </c>
      <c r="BM10" s="61">
        <v>0.65</v>
      </c>
      <c r="BN10" s="66">
        <f>BM10+BL10+BK10</f>
        <v>1</v>
      </c>
      <c r="BO10" s="58">
        <f t="shared" si="8"/>
        <v>34.792771274826436</v>
      </c>
      <c r="BP10" s="59">
        <f t="shared" si="9"/>
        <v>40.463719033794199</v>
      </c>
      <c r="BQ10" s="59">
        <f t="shared" si="10"/>
        <v>125.47314365252366</v>
      </c>
      <c r="BR10" s="60">
        <f t="shared" si="11"/>
        <v>200.72963396114429</v>
      </c>
    </row>
    <row r="11" spans="1:76" x14ac:dyDescent="0.35">
      <c r="A11" s="12" t="s">
        <v>358</v>
      </c>
      <c r="B11" s="26" t="s">
        <v>375</v>
      </c>
      <c r="C11" s="40" t="s">
        <v>16</v>
      </c>
      <c r="D11" s="18" t="s">
        <v>17</v>
      </c>
      <c r="E11" s="14">
        <v>228.9</v>
      </c>
      <c r="F11" s="6">
        <v>0</v>
      </c>
      <c r="G11" s="6">
        <v>17</v>
      </c>
      <c r="H11" s="7">
        <v>44.95</v>
      </c>
      <c r="I11" s="28">
        <v>163.95</v>
      </c>
      <c r="J11" s="6">
        <v>0</v>
      </c>
      <c r="K11" s="6">
        <v>29.75</v>
      </c>
      <c r="L11" s="7">
        <v>33.75</v>
      </c>
      <c r="M11" s="28">
        <v>59.9</v>
      </c>
      <c r="N11" s="6">
        <v>0</v>
      </c>
      <c r="O11" s="6">
        <v>144.5</v>
      </c>
      <c r="P11" s="7">
        <v>31.9</v>
      </c>
      <c r="Q11" s="28">
        <v>171.85</v>
      </c>
      <c r="R11" s="6">
        <v>0</v>
      </c>
      <c r="S11" s="6">
        <v>27.95</v>
      </c>
      <c r="T11" s="7">
        <v>0</v>
      </c>
      <c r="U11" s="28">
        <v>166.25</v>
      </c>
      <c r="V11" s="6">
        <v>0</v>
      </c>
      <c r="W11" s="6">
        <v>7.75</v>
      </c>
      <c r="X11" s="7">
        <v>0</v>
      </c>
      <c r="Y11" s="28">
        <v>189.9</v>
      </c>
      <c r="Z11" s="6">
        <v>0</v>
      </c>
      <c r="AA11" s="6">
        <v>26.85</v>
      </c>
      <c r="AB11" s="7">
        <v>0</v>
      </c>
      <c r="AC11" s="28">
        <v>191.6</v>
      </c>
      <c r="AD11" s="6">
        <v>0</v>
      </c>
      <c r="AE11" s="6">
        <v>10.1</v>
      </c>
      <c r="AF11" s="7">
        <v>0</v>
      </c>
      <c r="AG11" s="28">
        <v>190.35</v>
      </c>
      <c r="AH11" s="6">
        <v>0</v>
      </c>
      <c r="AI11" s="6">
        <v>15.9</v>
      </c>
      <c r="AJ11" s="7">
        <v>0</v>
      </c>
      <c r="AK11" s="32">
        <v>177.8</v>
      </c>
      <c r="AL11" s="6">
        <v>0</v>
      </c>
      <c r="AM11" s="6">
        <v>7.85</v>
      </c>
      <c r="AN11" s="7">
        <v>0</v>
      </c>
      <c r="AO11" s="32">
        <v>205.7</v>
      </c>
      <c r="AP11" s="6">
        <v>0</v>
      </c>
      <c r="AQ11" s="6">
        <v>3</v>
      </c>
      <c r="AR11" s="77">
        <v>0</v>
      </c>
      <c r="AS11" s="3">
        <v>189.3</v>
      </c>
      <c r="AT11" s="3">
        <v>0</v>
      </c>
      <c r="AU11" s="3">
        <v>0</v>
      </c>
      <c r="AV11" s="5">
        <v>0</v>
      </c>
      <c r="AW11" s="13">
        <v>225</v>
      </c>
      <c r="AX11" s="6">
        <v>0</v>
      </c>
      <c r="AY11" s="6">
        <v>4.9000000000000004</v>
      </c>
      <c r="AZ11" s="7">
        <v>0</v>
      </c>
      <c r="BA11" s="36">
        <f t="shared" si="1"/>
        <v>2566.65</v>
      </c>
      <c r="BB11" s="2">
        <f t="shared" si="4"/>
        <v>189.3</v>
      </c>
      <c r="BC11" s="57">
        <f>(BB11/($BB$11+$BB$12))*$BC$107</f>
        <v>214.68670258009644</v>
      </c>
      <c r="BE11" s="61">
        <v>0.98562529947292765</v>
      </c>
      <c r="BF11" s="66">
        <v>1.4374700527072353E-2</v>
      </c>
      <c r="BG11" s="67"/>
      <c r="BH11" s="66">
        <f t="shared" si="5"/>
        <v>1</v>
      </c>
      <c r="BI11" s="84">
        <f t="shared" si="6"/>
        <v>0</v>
      </c>
      <c r="BJ11" s="66">
        <f t="shared" si="7"/>
        <v>0</v>
      </c>
      <c r="BK11" s="61">
        <v>0.98</v>
      </c>
      <c r="BL11" s="66">
        <v>0.02</v>
      </c>
      <c r="BM11" s="61"/>
      <c r="BN11" s="66">
        <f t="shared" ref="BN11:BN12" si="13">BM11+BL11+BK11</f>
        <v>1</v>
      </c>
      <c r="BO11" s="58">
        <f t="shared" si="8"/>
        <v>211.60064552336291</v>
      </c>
      <c r="BP11" s="59">
        <f t="shared" si="9"/>
        <v>3.0860570567335377</v>
      </c>
      <c r="BQ11" s="59">
        <f t="shared" si="10"/>
        <v>0</v>
      </c>
      <c r="BR11" s="60">
        <f t="shared" si="11"/>
        <v>214.68670258009647</v>
      </c>
    </row>
    <row r="12" spans="1:76" x14ac:dyDescent="0.35">
      <c r="A12" s="12" t="s">
        <v>359</v>
      </c>
      <c r="B12" s="26" t="s">
        <v>375</v>
      </c>
      <c r="C12" s="40" t="s">
        <v>18</v>
      </c>
      <c r="D12" s="18" t="s">
        <v>19</v>
      </c>
      <c r="E12" s="14">
        <v>482.2</v>
      </c>
      <c r="F12" s="6">
        <v>0</v>
      </c>
      <c r="G12" s="6">
        <v>45</v>
      </c>
      <c r="H12" s="7">
        <v>143.85</v>
      </c>
      <c r="I12" s="28">
        <v>246.35</v>
      </c>
      <c r="J12" s="6">
        <v>0</v>
      </c>
      <c r="K12" s="6">
        <v>34.4</v>
      </c>
      <c r="L12" s="7">
        <v>123.2</v>
      </c>
      <c r="M12" s="28">
        <v>399.15</v>
      </c>
      <c r="N12" s="6">
        <v>0</v>
      </c>
      <c r="O12" s="6">
        <v>53.2</v>
      </c>
      <c r="P12" s="7">
        <v>33.1</v>
      </c>
      <c r="Q12" s="28">
        <v>283.75</v>
      </c>
      <c r="R12" s="6">
        <v>0</v>
      </c>
      <c r="S12" s="6">
        <v>94.45</v>
      </c>
      <c r="T12" s="7">
        <v>0</v>
      </c>
      <c r="U12" s="28">
        <v>299.45</v>
      </c>
      <c r="V12" s="6">
        <v>0</v>
      </c>
      <c r="W12" s="6">
        <v>22.5</v>
      </c>
      <c r="X12" s="7">
        <v>0</v>
      </c>
      <c r="Y12" s="28">
        <v>352.05</v>
      </c>
      <c r="Z12" s="6">
        <v>0</v>
      </c>
      <c r="AA12" s="6">
        <v>35</v>
      </c>
      <c r="AB12" s="7">
        <v>0</v>
      </c>
      <c r="AC12" s="28">
        <v>379.1</v>
      </c>
      <c r="AD12" s="6">
        <v>0</v>
      </c>
      <c r="AE12" s="6">
        <v>29.85</v>
      </c>
      <c r="AF12" s="7">
        <v>0</v>
      </c>
      <c r="AG12" s="28">
        <v>460.65</v>
      </c>
      <c r="AH12" s="6">
        <v>0</v>
      </c>
      <c r="AI12" s="6">
        <v>20</v>
      </c>
      <c r="AJ12" s="7">
        <v>0</v>
      </c>
      <c r="AK12" s="32">
        <v>389.05</v>
      </c>
      <c r="AL12" s="6">
        <v>0</v>
      </c>
      <c r="AM12" s="6">
        <v>22</v>
      </c>
      <c r="AN12" s="7">
        <v>0</v>
      </c>
      <c r="AO12" s="32">
        <v>412.55</v>
      </c>
      <c r="AP12" s="6">
        <v>0</v>
      </c>
      <c r="AQ12" s="6">
        <v>4.0999999999999996</v>
      </c>
      <c r="AR12" s="77">
        <v>0</v>
      </c>
      <c r="AS12" s="3">
        <v>338.75</v>
      </c>
      <c r="AT12" s="3">
        <v>0</v>
      </c>
      <c r="AU12" s="3">
        <v>1</v>
      </c>
      <c r="AV12" s="5">
        <v>0</v>
      </c>
      <c r="AW12" s="13">
        <v>353.55</v>
      </c>
      <c r="AX12" s="6">
        <v>0</v>
      </c>
      <c r="AY12" s="6">
        <v>7</v>
      </c>
      <c r="AZ12" s="7">
        <v>0</v>
      </c>
      <c r="BA12" s="36">
        <f t="shared" si="1"/>
        <v>5065.2500000000009</v>
      </c>
      <c r="BB12" s="2">
        <f t="shared" si="4"/>
        <v>339.75</v>
      </c>
      <c r="BC12" s="57">
        <f>(BB12/($BB$11+$BB$12))*$BC$107</f>
        <v>385.31329741990368</v>
      </c>
      <c r="BE12" s="61">
        <v>0.99015960638425526</v>
      </c>
      <c r="BF12" s="66">
        <v>9.8403936157446283E-3</v>
      </c>
      <c r="BG12" s="67"/>
      <c r="BH12" s="66">
        <f t="shared" si="5"/>
        <v>0.99705665930831489</v>
      </c>
      <c r="BI12" s="66">
        <f t="shared" si="6"/>
        <v>2.9433406916850625E-3</v>
      </c>
      <c r="BJ12" s="66">
        <f t="shared" si="7"/>
        <v>0</v>
      </c>
      <c r="BK12" s="61">
        <v>0.97</v>
      </c>
      <c r="BL12" s="66">
        <v>0.03</v>
      </c>
      <c r="BM12" s="61"/>
      <c r="BN12" s="66">
        <f t="shared" si="13"/>
        <v>1</v>
      </c>
      <c r="BO12" s="58">
        <f t="shared" si="8"/>
        <v>381.52166290791132</v>
      </c>
      <c r="BP12" s="59">
        <f t="shared" si="9"/>
        <v>3.7916345119923314</v>
      </c>
      <c r="BQ12" s="59">
        <f t="shared" si="10"/>
        <v>0</v>
      </c>
      <c r="BR12" s="60">
        <f t="shared" si="11"/>
        <v>385.31329741990368</v>
      </c>
    </row>
    <row r="13" spans="1:76" x14ac:dyDescent="0.35">
      <c r="A13" s="12" t="s">
        <v>280</v>
      </c>
      <c r="B13" s="26" t="s">
        <v>376</v>
      </c>
      <c r="C13" s="40" t="s">
        <v>20</v>
      </c>
      <c r="D13" s="18" t="s">
        <v>21</v>
      </c>
      <c r="E13" s="14">
        <v>74</v>
      </c>
      <c r="F13" s="6">
        <v>0</v>
      </c>
      <c r="G13" s="6">
        <v>9.9499999999999993</v>
      </c>
      <c r="H13" s="7">
        <v>35.9</v>
      </c>
      <c r="I13" s="28">
        <v>62.85</v>
      </c>
      <c r="J13" s="6">
        <v>0</v>
      </c>
      <c r="K13" s="6">
        <v>11.85</v>
      </c>
      <c r="L13" s="7">
        <v>14.85</v>
      </c>
      <c r="M13" s="28">
        <v>29.4</v>
      </c>
      <c r="N13" s="6">
        <v>0</v>
      </c>
      <c r="O13" s="6">
        <v>76.45</v>
      </c>
      <c r="P13" s="7">
        <v>13.2</v>
      </c>
      <c r="Q13" s="28">
        <v>54.3</v>
      </c>
      <c r="R13" s="6">
        <v>0</v>
      </c>
      <c r="S13" s="6">
        <v>19.95</v>
      </c>
      <c r="T13" s="7">
        <v>0</v>
      </c>
      <c r="U13" s="28">
        <v>67.75</v>
      </c>
      <c r="V13" s="6">
        <v>0</v>
      </c>
      <c r="W13" s="6">
        <v>9.9499999999999993</v>
      </c>
      <c r="X13" s="7">
        <v>0</v>
      </c>
      <c r="Y13" s="28">
        <v>102.5</v>
      </c>
      <c r="Z13" s="6">
        <v>0</v>
      </c>
      <c r="AA13" s="6">
        <v>21.85</v>
      </c>
      <c r="AB13" s="7">
        <v>0</v>
      </c>
      <c r="AC13" s="28">
        <v>190.8</v>
      </c>
      <c r="AD13" s="6">
        <v>0</v>
      </c>
      <c r="AE13" s="6">
        <v>6</v>
      </c>
      <c r="AF13" s="7">
        <v>0</v>
      </c>
      <c r="AG13" s="28">
        <v>179.65</v>
      </c>
      <c r="AH13" s="6">
        <v>0</v>
      </c>
      <c r="AI13" s="6">
        <v>17.850000000000001</v>
      </c>
      <c r="AJ13" s="7">
        <v>0</v>
      </c>
      <c r="AK13" s="32">
        <v>147.55000000000001</v>
      </c>
      <c r="AL13" s="6">
        <v>0</v>
      </c>
      <c r="AM13" s="6">
        <v>17.95</v>
      </c>
      <c r="AN13" s="7">
        <v>0</v>
      </c>
      <c r="AO13" s="32">
        <v>146.94999999999999</v>
      </c>
      <c r="AP13" s="6">
        <v>0</v>
      </c>
      <c r="AQ13" s="6">
        <v>12</v>
      </c>
      <c r="AR13" s="77">
        <v>0</v>
      </c>
      <c r="AS13" s="3">
        <v>117.65</v>
      </c>
      <c r="AT13" s="3">
        <v>0</v>
      </c>
      <c r="AU13" s="3">
        <v>7.75</v>
      </c>
      <c r="AV13" s="5">
        <v>0</v>
      </c>
      <c r="AW13" s="13">
        <v>177.5</v>
      </c>
      <c r="AX13" s="6">
        <v>0</v>
      </c>
      <c r="AY13" s="6">
        <v>12.95</v>
      </c>
      <c r="AZ13" s="7">
        <v>0</v>
      </c>
      <c r="BA13" s="36">
        <f t="shared" si="1"/>
        <v>1639.3500000000001</v>
      </c>
      <c r="BB13" s="2">
        <f t="shared" si="4"/>
        <v>125.4</v>
      </c>
      <c r="BC13" s="57">
        <f t="shared" ref="BC13:BC18" si="14">(BB13/SUM($BB$13:$BB$18))*$BC$106</f>
        <v>134.64868129655727</v>
      </c>
      <c r="BE13" s="61">
        <v>0.92450456118276192</v>
      </c>
      <c r="BF13" s="66">
        <v>7.5495438817238136E-2</v>
      </c>
      <c r="BG13" s="67"/>
      <c r="BH13" s="66">
        <f t="shared" si="5"/>
        <v>0.93819776714513559</v>
      </c>
      <c r="BI13" s="66">
        <f t="shared" si="6"/>
        <v>6.1802232854864428E-2</v>
      </c>
      <c r="BJ13" s="84">
        <f t="shared" si="7"/>
        <v>0</v>
      </c>
      <c r="BK13" s="61">
        <v>0.9</v>
      </c>
      <c r="BL13" s="66">
        <v>0.1</v>
      </c>
      <c r="BM13" s="61"/>
      <c r="BN13" s="66">
        <f>BM13+BL13+BK13</f>
        <v>1</v>
      </c>
      <c r="BO13" s="58">
        <f t="shared" si="8"/>
        <v>124.48332001591125</v>
      </c>
      <c r="BP13" s="59">
        <f t="shared" si="9"/>
        <v>10.165361280646037</v>
      </c>
      <c r="BQ13" s="59">
        <f t="shared" si="10"/>
        <v>0</v>
      </c>
      <c r="BR13" s="60">
        <f t="shared" si="11"/>
        <v>134.64868129655727</v>
      </c>
    </row>
    <row r="14" spans="1:76" x14ac:dyDescent="0.35">
      <c r="A14" s="12" t="s">
        <v>281</v>
      </c>
      <c r="B14" s="26" t="s">
        <v>376</v>
      </c>
      <c r="C14" s="40" t="s">
        <v>22</v>
      </c>
      <c r="D14" s="18" t="s">
        <v>23</v>
      </c>
      <c r="E14" s="14">
        <v>76.25</v>
      </c>
      <c r="F14" s="6">
        <v>0</v>
      </c>
      <c r="G14" s="6">
        <v>18</v>
      </c>
      <c r="H14" s="7">
        <v>13.45</v>
      </c>
      <c r="I14" s="28">
        <v>32.1</v>
      </c>
      <c r="J14" s="6">
        <v>0</v>
      </c>
      <c r="K14" s="6">
        <v>14.9</v>
      </c>
      <c r="L14" s="7">
        <v>10.25</v>
      </c>
      <c r="M14" s="28">
        <v>38.1</v>
      </c>
      <c r="N14" s="6">
        <v>0</v>
      </c>
      <c r="O14" s="6">
        <v>9.75</v>
      </c>
      <c r="P14" s="7">
        <v>14.75</v>
      </c>
      <c r="Q14" s="28">
        <v>28</v>
      </c>
      <c r="R14" s="6">
        <v>0</v>
      </c>
      <c r="S14" s="6">
        <v>4</v>
      </c>
      <c r="T14" s="7">
        <v>8.9</v>
      </c>
      <c r="U14" s="28">
        <v>47.2</v>
      </c>
      <c r="V14" s="6">
        <v>0</v>
      </c>
      <c r="W14" s="6">
        <v>16.95</v>
      </c>
      <c r="X14" s="7">
        <v>9.1</v>
      </c>
      <c r="Y14" s="28">
        <v>27.65</v>
      </c>
      <c r="Z14" s="6">
        <v>0</v>
      </c>
      <c r="AA14" s="6">
        <v>21.75</v>
      </c>
      <c r="AB14" s="7">
        <v>1</v>
      </c>
      <c r="AC14" s="28">
        <v>39.549999999999997</v>
      </c>
      <c r="AD14" s="6">
        <v>0</v>
      </c>
      <c r="AE14" s="6">
        <v>22.2</v>
      </c>
      <c r="AF14" s="7">
        <v>2</v>
      </c>
      <c r="AG14" s="28">
        <v>66.05</v>
      </c>
      <c r="AH14" s="6">
        <v>0</v>
      </c>
      <c r="AI14" s="6">
        <v>15.8</v>
      </c>
      <c r="AJ14" s="7">
        <v>6</v>
      </c>
      <c r="AK14" s="32">
        <v>60.25</v>
      </c>
      <c r="AL14" s="6">
        <v>0</v>
      </c>
      <c r="AM14" s="6">
        <v>8</v>
      </c>
      <c r="AN14" s="7">
        <v>3.05</v>
      </c>
      <c r="AO14" s="32">
        <v>100.25</v>
      </c>
      <c r="AP14" s="6">
        <v>0</v>
      </c>
      <c r="AQ14" s="6">
        <v>3.9</v>
      </c>
      <c r="AR14" s="77">
        <v>3.5</v>
      </c>
      <c r="AS14" s="3">
        <v>115.8</v>
      </c>
      <c r="AT14" s="3">
        <v>0</v>
      </c>
      <c r="AU14" s="3">
        <v>0</v>
      </c>
      <c r="AV14" s="5">
        <v>13.100000000000001</v>
      </c>
      <c r="AW14" s="13">
        <v>111.9</v>
      </c>
      <c r="AX14" s="6">
        <v>0</v>
      </c>
      <c r="AY14" s="6">
        <v>22</v>
      </c>
      <c r="AZ14" s="7">
        <v>7.1499999999999995</v>
      </c>
      <c r="BA14" s="36">
        <f t="shared" si="1"/>
        <v>992.5999999999998</v>
      </c>
      <c r="BB14" s="2">
        <f t="shared" si="4"/>
        <v>128.9</v>
      </c>
      <c r="BC14" s="57">
        <f t="shared" si="14"/>
        <v>138.40681833433996</v>
      </c>
      <c r="BE14" s="61">
        <v>0.93125870877844863</v>
      </c>
      <c r="BF14" s="66">
        <v>3.6228518346493266E-2</v>
      </c>
      <c r="BG14" s="67">
        <v>3.2512772875058056E-2</v>
      </c>
      <c r="BH14" s="66">
        <f t="shared" si="5"/>
        <v>0.89837083010085328</v>
      </c>
      <c r="BI14" s="84">
        <f t="shared" si="6"/>
        <v>0</v>
      </c>
      <c r="BJ14" s="66">
        <f t="shared" si="7"/>
        <v>0.10162916989914664</v>
      </c>
      <c r="BK14" s="61">
        <v>0.9</v>
      </c>
      <c r="BL14" s="66">
        <v>0.05</v>
      </c>
      <c r="BM14" s="61">
        <v>0.05</v>
      </c>
      <c r="BN14" s="66">
        <f t="shared" ref="BN14:BN20" si="15">BM14+BL14+BK14</f>
        <v>1</v>
      </c>
      <c r="BO14" s="58">
        <f t="shared" si="8"/>
        <v>128.89255492817074</v>
      </c>
      <c r="BP14" s="59">
        <f t="shared" si="9"/>
        <v>5.014273957305396</v>
      </c>
      <c r="BQ14" s="59">
        <f t="shared" si="10"/>
        <v>4.4999894488638166</v>
      </c>
      <c r="BR14" s="60">
        <f t="shared" si="11"/>
        <v>138.40681833433996</v>
      </c>
    </row>
    <row r="15" spans="1:76" x14ac:dyDescent="0.35">
      <c r="A15" s="12" t="s">
        <v>282</v>
      </c>
      <c r="B15" s="26" t="s">
        <v>376</v>
      </c>
      <c r="C15" s="40" t="s">
        <v>24</v>
      </c>
      <c r="D15" s="18" t="s">
        <v>25</v>
      </c>
      <c r="E15" s="14">
        <v>1122.6500000000001</v>
      </c>
      <c r="F15" s="6">
        <v>0</v>
      </c>
      <c r="G15" s="6">
        <v>260.7</v>
      </c>
      <c r="H15" s="7">
        <v>343.4</v>
      </c>
      <c r="I15" s="28">
        <v>1431.95</v>
      </c>
      <c r="J15" s="6">
        <v>0</v>
      </c>
      <c r="K15" s="6">
        <v>209.7</v>
      </c>
      <c r="L15" s="7">
        <v>277.95</v>
      </c>
      <c r="M15" s="28">
        <v>1327.3</v>
      </c>
      <c r="N15" s="6">
        <v>0</v>
      </c>
      <c r="O15" s="6">
        <v>353.5</v>
      </c>
      <c r="P15" s="7">
        <v>542.45000000000005</v>
      </c>
      <c r="Q15" s="28">
        <v>1180.75</v>
      </c>
      <c r="R15" s="6">
        <v>0</v>
      </c>
      <c r="S15" s="6">
        <v>300.2</v>
      </c>
      <c r="T15" s="7">
        <v>484.6</v>
      </c>
      <c r="U15" s="28">
        <v>1439.5</v>
      </c>
      <c r="V15" s="6">
        <v>0</v>
      </c>
      <c r="W15" s="6">
        <v>323.95</v>
      </c>
      <c r="X15" s="7">
        <v>209.85</v>
      </c>
      <c r="Y15" s="28">
        <v>1404.3</v>
      </c>
      <c r="Z15" s="6">
        <v>0</v>
      </c>
      <c r="AA15" s="6">
        <v>378.05</v>
      </c>
      <c r="AB15" s="7">
        <v>120.3</v>
      </c>
      <c r="AC15" s="28">
        <v>1406.25</v>
      </c>
      <c r="AD15" s="6">
        <v>0</v>
      </c>
      <c r="AE15" s="6">
        <v>325.7</v>
      </c>
      <c r="AF15" s="7">
        <v>216.9</v>
      </c>
      <c r="AG15" s="28">
        <v>1384.15</v>
      </c>
      <c r="AH15" s="6">
        <v>0</v>
      </c>
      <c r="AI15" s="6">
        <v>357</v>
      </c>
      <c r="AJ15" s="7">
        <v>238.65</v>
      </c>
      <c r="AK15" s="32">
        <v>1494.35</v>
      </c>
      <c r="AL15" s="6">
        <v>0</v>
      </c>
      <c r="AM15" s="6">
        <v>302.14999999999998</v>
      </c>
      <c r="AN15" s="7">
        <v>260.89999999999998</v>
      </c>
      <c r="AO15" s="32">
        <v>1760.5</v>
      </c>
      <c r="AP15" s="6">
        <v>0</v>
      </c>
      <c r="AQ15" s="6">
        <v>180.3</v>
      </c>
      <c r="AR15" s="77">
        <v>442.05</v>
      </c>
      <c r="AS15" s="3">
        <v>1785.85</v>
      </c>
      <c r="AT15" s="3">
        <v>0</v>
      </c>
      <c r="AU15" s="3">
        <v>234.4</v>
      </c>
      <c r="AV15" s="5">
        <v>461.15000000000003</v>
      </c>
      <c r="AW15" s="13">
        <v>1855.2499999999998</v>
      </c>
      <c r="AX15" s="6">
        <v>0</v>
      </c>
      <c r="AY15" s="6">
        <v>326.35000000000002</v>
      </c>
      <c r="AZ15" s="7">
        <v>496.7</v>
      </c>
      <c r="BA15" s="36">
        <f t="shared" si="1"/>
        <v>25239.7</v>
      </c>
      <c r="BB15" s="2">
        <f t="shared" si="4"/>
        <v>2481.4</v>
      </c>
      <c r="BC15" s="57">
        <f t="shared" si="14"/>
        <v>2664.4117844439966</v>
      </c>
      <c r="BE15" s="61">
        <v>0.73882115953584993</v>
      </c>
      <c r="BF15" s="66">
        <v>7.566569444153011E-2</v>
      </c>
      <c r="BG15" s="67">
        <v>0.18551314602261998</v>
      </c>
      <c r="BH15" s="66">
        <f t="shared" si="5"/>
        <v>0.71969452728298533</v>
      </c>
      <c r="BI15" s="66">
        <f t="shared" si="6"/>
        <v>9.4462803256226316E-2</v>
      </c>
      <c r="BJ15" s="66">
        <f t="shared" si="7"/>
        <v>0.18584266946078828</v>
      </c>
      <c r="BK15" s="61">
        <v>0.7</v>
      </c>
      <c r="BL15" s="66">
        <v>0.1</v>
      </c>
      <c r="BM15" s="61">
        <v>0.2</v>
      </c>
      <c r="BN15" s="66">
        <f t="shared" si="15"/>
        <v>1</v>
      </c>
      <c r="BO15" s="58">
        <f t="shared" si="8"/>
        <v>1968.5238040638965</v>
      </c>
      <c r="BP15" s="59">
        <f t="shared" si="9"/>
        <v>201.60456794815144</v>
      </c>
      <c r="BQ15" s="59">
        <f t="shared" si="10"/>
        <v>494.28341243194859</v>
      </c>
      <c r="BR15" s="60">
        <f t="shared" si="11"/>
        <v>2664.4117844439966</v>
      </c>
    </row>
    <row r="16" spans="1:76" x14ac:dyDescent="0.35">
      <c r="A16" s="12" t="s">
        <v>283</v>
      </c>
      <c r="B16" s="26" t="s">
        <v>376</v>
      </c>
      <c r="C16" s="40" t="s">
        <v>26</v>
      </c>
      <c r="D16" s="18" t="s">
        <v>27</v>
      </c>
      <c r="E16" s="14">
        <v>56.35</v>
      </c>
      <c r="F16" s="6">
        <v>0</v>
      </c>
      <c r="G16" s="6">
        <v>0</v>
      </c>
      <c r="H16" s="7">
        <v>0</v>
      </c>
      <c r="I16" s="28">
        <v>98.05</v>
      </c>
      <c r="J16" s="6">
        <v>0</v>
      </c>
      <c r="K16" s="6">
        <v>0</v>
      </c>
      <c r="L16" s="7">
        <v>0</v>
      </c>
      <c r="M16" s="28">
        <v>81.25</v>
      </c>
      <c r="N16" s="6">
        <v>0</v>
      </c>
      <c r="O16" s="6">
        <v>0</v>
      </c>
      <c r="P16" s="7">
        <v>0</v>
      </c>
      <c r="Q16" s="28">
        <v>48.85</v>
      </c>
      <c r="R16" s="6">
        <v>0</v>
      </c>
      <c r="S16" s="6">
        <v>0</v>
      </c>
      <c r="T16" s="7">
        <v>0</v>
      </c>
      <c r="U16" s="28">
        <v>63.05</v>
      </c>
      <c r="V16" s="6">
        <v>0</v>
      </c>
      <c r="W16" s="6">
        <v>0</v>
      </c>
      <c r="X16" s="7">
        <v>0</v>
      </c>
      <c r="Y16" s="28">
        <v>30.85</v>
      </c>
      <c r="Z16" s="6">
        <v>0</v>
      </c>
      <c r="AA16" s="6">
        <v>0</v>
      </c>
      <c r="AB16" s="7">
        <v>0</v>
      </c>
      <c r="AC16" s="28">
        <v>82.8</v>
      </c>
      <c r="AD16" s="6">
        <v>0</v>
      </c>
      <c r="AE16" s="6">
        <v>0</v>
      </c>
      <c r="AF16" s="7">
        <v>0</v>
      </c>
      <c r="AG16" s="28">
        <v>90.9</v>
      </c>
      <c r="AH16" s="6">
        <v>0</v>
      </c>
      <c r="AI16" s="6">
        <v>0</v>
      </c>
      <c r="AJ16" s="7">
        <v>0</v>
      </c>
      <c r="AK16" s="32">
        <v>107.65</v>
      </c>
      <c r="AL16" s="6">
        <v>0</v>
      </c>
      <c r="AM16" s="6">
        <v>0</v>
      </c>
      <c r="AN16" s="7">
        <v>0</v>
      </c>
      <c r="AO16" s="32">
        <v>176.95</v>
      </c>
      <c r="AP16" s="6">
        <v>0</v>
      </c>
      <c r="AQ16" s="6">
        <v>0</v>
      </c>
      <c r="AR16" s="77">
        <v>0</v>
      </c>
      <c r="AS16" s="3">
        <v>158.15</v>
      </c>
      <c r="AT16" s="3">
        <v>0</v>
      </c>
      <c r="AU16" s="3">
        <v>0</v>
      </c>
      <c r="AV16" s="5">
        <v>0</v>
      </c>
      <c r="AW16" s="13">
        <v>158.70000000000002</v>
      </c>
      <c r="AX16" s="6">
        <v>0</v>
      </c>
      <c r="AY16" s="6">
        <v>0</v>
      </c>
      <c r="AZ16" s="7">
        <v>0</v>
      </c>
      <c r="BA16" s="36">
        <f t="shared" si="1"/>
        <v>1153.55</v>
      </c>
      <c r="BB16" s="2">
        <f t="shared" si="4"/>
        <v>158.15</v>
      </c>
      <c r="BC16" s="57">
        <f t="shared" si="14"/>
        <v>169.81410643580966</v>
      </c>
      <c r="BE16" s="61">
        <v>1</v>
      </c>
      <c r="BF16" s="66"/>
      <c r="BG16" s="67"/>
      <c r="BH16" s="66">
        <f t="shared" si="5"/>
        <v>1</v>
      </c>
      <c r="BI16" s="84">
        <f t="shared" si="6"/>
        <v>0</v>
      </c>
      <c r="BJ16" s="84">
        <f t="shared" si="7"/>
        <v>0</v>
      </c>
      <c r="BK16" s="61">
        <v>1</v>
      </c>
      <c r="BL16" s="66"/>
      <c r="BM16" s="61"/>
      <c r="BN16" s="66">
        <f t="shared" si="15"/>
        <v>1</v>
      </c>
      <c r="BO16" s="58">
        <f t="shared" si="8"/>
        <v>169.81410643580966</v>
      </c>
      <c r="BP16" s="59">
        <f t="shared" si="9"/>
        <v>0</v>
      </c>
      <c r="BQ16" s="59">
        <f t="shared" si="10"/>
        <v>0</v>
      </c>
      <c r="BR16" s="60">
        <f t="shared" si="11"/>
        <v>169.81410643580966</v>
      </c>
    </row>
    <row r="17" spans="1:70" x14ac:dyDescent="0.35">
      <c r="A17" s="12" t="s">
        <v>284</v>
      </c>
      <c r="B17" s="26" t="s">
        <v>376</v>
      </c>
      <c r="C17" s="40" t="s">
        <v>28</v>
      </c>
      <c r="D17" s="18" t="s">
        <v>29</v>
      </c>
      <c r="E17" s="14">
        <v>195.65</v>
      </c>
      <c r="F17" s="6">
        <v>0</v>
      </c>
      <c r="G17" s="6">
        <v>253.65</v>
      </c>
      <c r="H17" s="7">
        <v>0</v>
      </c>
      <c r="I17" s="28">
        <v>135.44999999999999</v>
      </c>
      <c r="J17" s="6">
        <v>0</v>
      </c>
      <c r="K17" s="6">
        <v>287.25</v>
      </c>
      <c r="L17" s="7">
        <v>0</v>
      </c>
      <c r="M17" s="28">
        <v>100.85</v>
      </c>
      <c r="N17" s="6">
        <v>0</v>
      </c>
      <c r="O17" s="6">
        <v>377.55</v>
      </c>
      <c r="P17" s="7">
        <v>0</v>
      </c>
      <c r="Q17" s="28">
        <v>90.85</v>
      </c>
      <c r="R17" s="6">
        <v>0</v>
      </c>
      <c r="S17" s="6">
        <v>316.45</v>
      </c>
      <c r="T17" s="7">
        <v>0</v>
      </c>
      <c r="U17" s="28">
        <v>84.9</v>
      </c>
      <c r="V17" s="6">
        <v>0</v>
      </c>
      <c r="W17" s="6">
        <v>79.8</v>
      </c>
      <c r="X17" s="7">
        <v>0</v>
      </c>
      <c r="Y17" s="28">
        <v>146.69999999999999</v>
      </c>
      <c r="Z17" s="6">
        <v>0</v>
      </c>
      <c r="AA17" s="6">
        <v>175.2</v>
      </c>
      <c r="AB17" s="7">
        <v>0</v>
      </c>
      <c r="AC17" s="28">
        <v>96.15</v>
      </c>
      <c r="AD17" s="6">
        <v>0</v>
      </c>
      <c r="AE17" s="6">
        <v>163.05000000000001</v>
      </c>
      <c r="AF17" s="7">
        <v>0</v>
      </c>
      <c r="AG17" s="28">
        <v>153.05000000000001</v>
      </c>
      <c r="AH17" s="6">
        <v>0</v>
      </c>
      <c r="AI17" s="6">
        <v>155.65</v>
      </c>
      <c r="AJ17" s="7">
        <v>0</v>
      </c>
      <c r="AK17" s="32">
        <v>119.2</v>
      </c>
      <c r="AL17" s="6">
        <v>0</v>
      </c>
      <c r="AM17" s="6">
        <v>166.8</v>
      </c>
      <c r="AN17" s="7">
        <v>0</v>
      </c>
      <c r="AO17" s="32">
        <v>200.45</v>
      </c>
      <c r="AP17" s="6">
        <v>0</v>
      </c>
      <c r="AQ17" s="6">
        <v>222.25</v>
      </c>
      <c r="AR17" s="77">
        <v>0</v>
      </c>
      <c r="AS17" s="3">
        <v>280.25</v>
      </c>
      <c r="AT17" s="3">
        <v>0</v>
      </c>
      <c r="AU17" s="3">
        <v>199.05</v>
      </c>
      <c r="AV17" s="5">
        <v>0</v>
      </c>
      <c r="AW17" s="13">
        <v>189.85000000000002</v>
      </c>
      <c r="AX17" s="6">
        <v>0</v>
      </c>
      <c r="AY17" s="6">
        <v>259.7</v>
      </c>
      <c r="AZ17" s="7">
        <v>0</v>
      </c>
      <c r="BA17" s="36">
        <f t="shared" si="1"/>
        <v>4449.75</v>
      </c>
      <c r="BB17" s="2">
        <f t="shared" si="4"/>
        <v>479.3</v>
      </c>
      <c r="BC17" s="57">
        <f t="shared" si="14"/>
        <v>514.6500234883564</v>
      </c>
      <c r="BE17" s="61">
        <v>0.47421339011118996</v>
      </c>
      <c r="BF17" s="66">
        <v>0.5257866098888101</v>
      </c>
      <c r="BG17" s="67"/>
      <c r="BH17" s="66">
        <f t="shared" si="5"/>
        <v>0.58470686417692463</v>
      </c>
      <c r="BI17" s="66">
        <f t="shared" si="6"/>
        <v>0.41529313582307531</v>
      </c>
      <c r="BJ17" s="84">
        <f t="shared" si="7"/>
        <v>0</v>
      </c>
      <c r="BK17" s="61">
        <v>0.5</v>
      </c>
      <c r="BL17" s="66">
        <v>0.5</v>
      </c>
      <c r="BM17" s="61"/>
      <c r="BN17" s="66">
        <f t="shared" si="15"/>
        <v>1</v>
      </c>
      <c r="BO17" s="58">
        <f t="shared" si="8"/>
        <v>244.05393235921701</v>
      </c>
      <c r="BP17" s="59">
        <f t="shared" si="9"/>
        <v>270.59609112913938</v>
      </c>
      <c r="BQ17" s="59">
        <f t="shared" si="10"/>
        <v>0</v>
      </c>
      <c r="BR17" s="60">
        <f t="shared" si="11"/>
        <v>514.6500234883564</v>
      </c>
    </row>
    <row r="18" spans="1:70" x14ac:dyDescent="0.35">
      <c r="A18" s="12" t="s">
        <v>285</v>
      </c>
      <c r="B18" s="26" t="s">
        <v>376</v>
      </c>
      <c r="C18" s="40" t="s">
        <v>30</v>
      </c>
      <c r="D18" s="18" t="s">
        <v>31</v>
      </c>
      <c r="E18" s="14">
        <v>352.5</v>
      </c>
      <c r="F18" s="6">
        <v>0</v>
      </c>
      <c r="G18" s="6">
        <v>0</v>
      </c>
      <c r="H18" s="7">
        <v>336.9</v>
      </c>
      <c r="I18" s="28">
        <v>307.3</v>
      </c>
      <c r="J18" s="6">
        <v>0</v>
      </c>
      <c r="K18" s="6">
        <v>0</v>
      </c>
      <c r="L18" s="7">
        <v>270.85000000000002</v>
      </c>
      <c r="M18" s="28">
        <v>203.6</v>
      </c>
      <c r="N18" s="6">
        <v>0</v>
      </c>
      <c r="O18" s="6">
        <v>0</v>
      </c>
      <c r="P18" s="7">
        <v>259.85000000000002</v>
      </c>
      <c r="Q18" s="28">
        <v>187.05</v>
      </c>
      <c r="R18" s="6">
        <v>0</v>
      </c>
      <c r="S18" s="6">
        <v>69.05</v>
      </c>
      <c r="T18" s="7">
        <v>201.7</v>
      </c>
      <c r="U18" s="28">
        <v>171.2</v>
      </c>
      <c r="V18" s="6">
        <v>0</v>
      </c>
      <c r="W18" s="6">
        <v>103.45</v>
      </c>
      <c r="X18" s="7">
        <v>269.10000000000002</v>
      </c>
      <c r="Y18" s="28">
        <v>205.15</v>
      </c>
      <c r="Z18" s="6">
        <v>0</v>
      </c>
      <c r="AA18" s="6">
        <v>68.25</v>
      </c>
      <c r="AB18" s="7">
        <v>250.1</v>
      </c>
      <c r="AC18" s="28">
        <v>196.15</v>
      </c>
      <c r="AD18" s="6">
        <v>0</v>
      </c>
      <c r="AE18" s="6">
        <v>65.75</v>
      </c>
      <c r="AF18" s="7">
        <v>300</v>
      </c>
      <c r="AG18" s="28">
        <v>132.1</v>
      </c>
      <c r="AH18" s="6">
        <v>0</v>
      </c>
      <c r="AI18" s="6">
        <v>54.35</v>
      </c>
      <c r="AJ18" s="7">
        <v>229.9</v>
      </c>
      <c r="AK18" s="32">
        <v>106.35</v>
      </c>
      <c r="AL18" s="6">
        <v>0</v>
      </c>
      <c r="AM18" s="6">
        <v>48.35</v>
      </c>
      <c r="AN18" s="7">
        <v>257.7</v>
      </c>
      <c r="AO18" s="32">
        <v>73.55</v>
      </c>
      <c r="AP18" s="6">
        <v>0</v>
      </c>
      <c r="AQ18" s="6">
        <v>13.8</v>
      </c>
      <c r="AR18" s="77">
        <v>257.25</v>
      </c>
      <c r="AS18" s="3">
        <v>108.6</v>
      </c>
      <c r="AT18" s="3">
        <v>0</v>
      </c>
      <c r="AU18" s="3">
        <v>0</v>
      </c>
      <c r="AV18" s="5">
        <v>243.49999999999997</v>
      </c>
      <c r="AW18" s="13">
        <v>56.95</v>
      </c>
      <c r="AX18" s="6">
        <v>0</v>
      </c>
      <c r="AY18" s="6">
        <v>22.099999999999998</v>
      </c>
      <c r="AZ18" s="7">
        <v>211.64999999999995</v>
      </c>
      <c r="BA18" s="36">
        <f t="shared" si="1"/>
        <v>5634.1</v>
      </c>
      <c r="BB18" s="2">
        <f t="shared" si="4"/>
        <v>352.09999999999997</v>
      </c>
      <c r="BC18" s="57">
        <f t="shared" si="14"/>
        <v>378.06858600093943</v>
      </c>
      <c r="BE18" s="61">
        <v>0.21343586767266393</v>
      </c>
      <c r="BF18" s="66">
        <v>4.0046430644225188E-2</v>
      </c>
      <c r="BG18" s="67">
        <v>0.74651770168311082</v>
      </c>
      <c r="BH18" s="66">
        <f t="shared" si="5"/>
        <v>0.30843510366373189</v>
      </c>
      <c r="BI18" s="84">
        <f t="shared" si="6"/>
        <v>0</v>
      </c>
      <c r="BJ18" s="66">
        <f t="shared" si="7"/>
        <v>0.69156489633626805</v>
      </c>
      <c r="BK18" s="61">
        <v>0.2</v>
      </c>
      <c r="BL18" s="66">
        <v>0.05</v>
      </c>
      <c r="BM18" s="61">
        <v>0.74651770168311082</v>
      </c>
      <c r="BN18" s="66">
        <f t="shared" si="15"/>
        <v>0.99651770168311082</v>
      </c>
      <c r="BO18" s="58">
        <f t="shared" si="8"/>
        <v>80.693396692887674</v>
      </c>
      <c r="BP18" s="59">
        <f t="shared" si="9"/>
        <v>15.140297408046907</v>
      </c>
      <c r="BQ18" s="59">
        <f t="shared" si="10"/>
        <v>282.23489190000481</v>
      </c>
      <c r="BR18" s="60">
        <f t="shared" si="11"/>
        <v>378.06858600093943</v>
      </c>
    </row>
    <row r="19" spans="1:70" x14ac:dyDescent="0.35">
      <c r="A19" s="12" t="s">
        <v>286</v>
      </c>
      <c r="B19" s="26" t="s">
        <v>377</v>
      </c>
      <c r="C19" s="40" t="s">
        <v>32</v>
      </c>
      <c r="D19" s="18" t="s">
        <v>33</v>
      </c>
      <c r="E19" s="14">
        <v>4.0250000000000004</v>
      </c>
      <c r="F19" s="6">
        <v>0</v>
      </c>
      <c r="G19" s="6">
        <v>0</v>
      </c>
      <c r="H19" s="7">
        <v>0</v>
      </c>
      <c r="I19" s="28">
        <v>20.024999999999999</v>
      </c>
      <c r="J19" s="6">
        <v>0</v>
      </c>
      <c r="K19" s="6">
        <v>0</v>
      </c>
      <c r="L19" s="7">
        <v>0</v>
      </c>
      <c r="M19" s="28">
        <v>17.8</v>
      </c>
      <c r="N19" s="6">
        <v>0</v>
      </c>
      <c r="O19" s="6">
        <v>0</v>
      </c>
      <c r="P19" s="7">
        <v>0</v>
      </c>
      <c r="Q19" s="28">
        <v>28.3</v>
      </c>
      <c r="R19" s="6">
        <v>0</v>
      </c>
      <c r="S19" s="6">
        <v>0</v>
      </c>
      <c r="T19" s="7">
        <v>0</v>
      </c>
      <c r="U19" s="28">
        <v>14.225</v>
      </c>
      <c r="V19" s="6">
        <v>0</v>
      </c>
      <c r="W19" s="6">
        <v>0</v>
      </c>
      <c r="X19" s="7">
        <v>0</v>
      </c>
      <c r="Y19" s="28">
        <v>10</v>
      </c>
      <c r="Z19" s="6">
        <v>0</v>
      </c>
      <c r="AA19" s="6">
        <v>0</v>
      </c>
      <c r="AB19" s="7">
        <v>0</v>
      </c>
      <c r="AC19" s="28">
        <v>17.850000000000001</v>
      </c>
      <c r="AD19" s="6">
        <v>0</v>
      </c>
      <c r="AE19" s="6">
        <v>0</v>
      </c>
      <c r="AF19" s="7">
        <v>0</v>
      </c>
      <c r="AG19" s="28">
        <v>10.95</v>
      </c>
      <c r="AH19" s="6">
        <v>0</v>
      </c>
      <c r="AI19" s="6">
        <v>0</v>
      </c>
      <c r="AJ19" s="7">
        <v>0</v>
      </c>
      <c r="AK19" s="32">
        <v>43.4</v>
      </c>
      <c r="AL19" s="6">
        <v>0</v>
      </c>
      <c r="AM19" s="6">
        <v>0</v>
      </c>
      <c r="AN19" s="7">
        <v>0</v>
      </c>
      <c r="AO19" s="32">
        <v>14</v>
      </c>
      <c r="AP19" s="6">
        <v>0</v>
      </c>
      <c r="AQ19" s="6">
        <v>0</v>
      </c>
      <c r="AR19" s="77">
        <v>0</v>
      </c>
      <c r="AS19" s="3">
        <v>25.074999999999999</v>
      </c>
      <c r="AT19" s="3">
        <v>0</v>
      </c>
      <c r="AU19" s="3">
        <v>0</v>
      </c>
      <c r="AV19" s="5">
        <v>0</v>
      </c>
      <c r="AW19" s="13">
        <v>8</v>
      </c>
      <c r="AX19" s="6">
        <v>0</v>
      </c>
      <c r="AY19" s="6">
        <v>0</v>
      </c>
      <c r="AZ19" s="7">
        <v>0</v>
      </c>
      <c r="BA19" s="36">
        <f t="shared" si="1"/>
        <v>213.64999999999998</v>
      </c>
      <c r="BB19" s="2">
        <f t="shared" si="4"/>
        <v>25.074999999999999</v>
      </c>
      <c r="BC19" s="57">
        <f>(BB19/SUM($BB$19:$BB$33))*$BC$109</f>
        <v>18.523192465142049</v>
      </c>
      <c r="BE19" s="61">
        <v>1</v>
      </c>
      <c r="BF19" s="66"/>
      <c r="BG19" s="67"/>
      <c r="BH19" s="66">
        <f t="shared" si="5"/>
        <v>1</v>
      </c>
      <c r="BI19" s="66">
        <f t="shared" si="6"/>
        <v>0</v>
      </c>
      <c r="BJ19" s="66">
        <f t="shared" si="7"/>
        <v>0</v>
      </c>
      <c r="BK19" s="61">
        <v>1</v>
      </c>
      <c r="BL19" s="66"/>
      <c r="BM19" s="61"/>
      <c r="BN19" s="66">
        <f t="shared" si="15"/>
        <v>1</v>
      </c>
      <c r="BO19" s="58">
        <f t="shared" si="8"/>
        <v>18.523192465142049</v>
      </c>
      <c r="BP19" s="59">
        <f t="shared" si="9"/>
        <v>0</v>
      </c>
      <c r="BQ19" s="59">
        <f t="shared" si="10"/>
        <v>0</v>
      </c>
      <c r="BR19" s="60">
        <f t="shared" si="11"/>
        <v>18.523192465142049</v>
      </c>
    </row>
    <row r="20" spans="1:70" x14ac:dyDescent="0.35">
      <c r="A20" s="12" t="s">
        <v>287</v>
      </c>
      <c r="B20" s="26" t="s">
        <v>377</v>
      </c>
      <c r="C20" s="40" t="s">
        <v>34</v>
      </c>
      <c r="D20" s="18" t="s">
        <v>35</v>
      </c>
      <c r="E20" s="14">
        <v>4.3</v>
      </c>
      <c r="F20" s="6">
        <v>0</v>
      </c>
      <c r="G20" s="6">
        <v>0</v>
      </c>
      <c r="H20" s="7">
        <v>0</v>
      </c>
      <c r="I20" s="28">
        <v>21.79</v>
      </c>
      <c r="J20" s="6">
        <v>0</v>
      </c>
      <c r="K20" s="6">
        <v>0</v>
      </c>
      <c r="L20" s="7">
        <v>0</v>
      </c>
      <c r="M20" s="28">
        <v>57.37</v>
      </c>
      <c r="N20" s="6">
        <v>0</v>
      </c>
      <c r="O20" s="6">
        <v>0</v>
      </c>
      <c r="P20" s="7">
        <v>0</v>
      </c>
      <c r="Q20" s="28">
        <v>43.88</v>
      </c>
      <c r="R20" s="6">
        <v>0</v>
      </c>
      <c r="S20" s="6">
        <v>0</v>
      </c>
      <c r="T20" s="7">
        <v>0</v>
      </c>
      <c r="U20" s="28">
        <v>63.83</v>
      </c>
      <c r="V20" s="6">
        <v>0</v>
      </c>
      <c r="W20" s="6">
        <v>0</v>
      </c>
      <c r="X20" s="7">
        <v>0</v>
      </c>
      <c r="Y20" s="28">
        <v>56.99</v>
      </c>
      <c r="Z20" s="6">
        <v>0</v>
      </c>
      <c r="AA20" s="6">
        <v>0</v>
      </c>
      <c r="AB20" s="7">
        <v>0</v>
      </c>
      <c r="AC20" s="28">
        <v>59.78</v>
      </c>
      <c r="AD20" s="6">
        <v>0</v>
      </c>
      <c r="AE20" s="6">
        <v>0</v>
      </c>
      <c r="AF20" s="7">
        <v>0</v>
      </c>
      <c r="AG20" s="28">
        <v>41.04</v>
      </c>
      <c r="AH20" s="6">
        <v>0</v>
      </c>
      <c r="AI20" s="6">
        <v>0</v>
      </c>
      <c r="AJ20" s="7">
        <v>0</v>
      </c>
      <c r="AK20" s="32">
        <v>33</v>
      </c>
      <c r="AL20" s="6">
        <v>0</v>
      </c>
      <c r="AM20" s="6">
        <v>0</v>
      </c>
      <c r="AN20" s="7">
        <v>0</v>
      </c>
      <c r="AO20" s="32">
        <v>17.059999999999999</v>
      </c>
      <c r="AP20" s="6">
        <v>0</v>
      </c>
      <c r="AQ20" s="6">
        <v>0</v>
      </c>
      <c r="AR20" s="77">
        <v>0</v>
      </c>
      <c r="AS20" s="3">
        <v>14.1</v>
      </c>
      <c r="AT20" s="3">
        <v>0</v>
      </c>
      <c r="AU20" s="3">
        <v>0</v>
      </c>
      <c r="AV20" s="5">
        <v>0</v>
      </c>
      <c r="AW20" s="13">
        <v>3.12</v>
      </c>
      <c r="AX20" s="6">
        <v>0</v>
      </c>
      <c r="AY20" s="6">
        <v>0</v>
      </c>
      <c r="AZ20" s="7">
        <v>0</v>
      </c>
      <c r="BA20" s="36">
        <f t="shared" si="1"/>
        <v>416.2600000000001</v>
      </c>
      <c r="BB20" s="2">
        <f t="shared" si="4"/>
        <v>14.1</v>
      </c>
      <c r="BC20" s="57">
        <f t="shared" ref="BC20:BC33" si="16">(BB20/SUM($BB$19:$BB$33))*$BC$109</f>
        <v>10.415833051186556</v>
      </c>
      <c r="BE20" s="61">
        <v>1</v>
      </c>
      <c r="BF20" s="66"/>
      <c r="BG20" s="67"/>
      <c r="BH20" s="66">
        <f t="shared" si="5"/>
        <v>1</v>
      </c>
      <c r="BI20" s="66">
        <f t="shared" si="6"/>
        <v>0</v>
      </c>
      <c r="BJ20" s="66">
        <f t="shared" si="7"/>
        <v>0</v>
      </c>
      <c r="BK20" s="61">
        <v>1</v>
      </c>
      <c r="BL20" s="66"/>
      <c r="BM20" s="61"/>
      <c r="BN20" s="66">
        <f t="shared" si="15"/>
        <v>1</v>
      </c>
      <c r="BO20" s="58">
        <f t="shared" si="8"/>
        <v>10.415833051186556</v>
      </c>
      <c r="BP20" s="59">
        <f t="shared" si="9"/>
        <v>0</v>
      </c>
      <c r="BQ20" s="59">
        <f t="shared" si="10"/>
        <v>0</v>
      </c>
      <c r="BR20" s="60">
        <f t="shared" si="11"/>
        <v>10.415833051186556</v>
      </c>
    </row>
    <row r="21" spans="1:70" x14ac:dyDescent="0.35">
      <c r="A21" s="19" t="s">
        <v>288</v>
      </c>
      <c r="B21" s="27" t="s">
        <v>377</v>
      </c>
      <c r="C21" s="37" t="s">
        <v>36</v>
      </c>
      <c r="D21" s="20" t="s">
        <v>37</v>
      </c>
      <c r="E21" s="14">
        <v>0</v>
      </c>
      <c r="F21" s="6">
        <v>0</v>
      </c>
      <c r="G21" s="6">
        <v>0</v>
      </c>
      <c r="H21" s="7">
        <v>0</v>
      </c>
      <c r="I21" s="28">
        <v>1</v>
      </c>
      <c r="J21" s="6">
        <v>0</v>
      </c>
      <c r="K21" s="6">
        <v>0</v>
      </c>
      <c r="L21" s="7">
        <v>0</v>
      </c>
      <c r="M21" s="28">
        <v>6.89</v>
      </c>
      <c r="N21" s="6">
        <v>0</v>
      </c>
      <c r="O21" s="6">
        <v>0</v>
      </c>
      <c r="P21" s="7">
        <v>0</v>
      </c>
      <c r="Q21" s="28">
        <v>0</v>
      </c>
      <c r="R21" s="6">
        <v>0</v>
      </c>
      <c r="S21" s="6">
        <v>0</v>
      </c>
      <c r="T21" s="7">
        <v>0</v>
      </c>
      <c r="U21" s="28">
        <v>0.9</v>
      </c>
      <c r="V21" s="6">
        <v>0</v>
      </c>
      <c r="W21" s="6">
        <v>0</v>
      </c>
      <c r="X21" s="7">
        <v>0</v>
      </c>
      <c r="Y21" s="28">
        <v>3</v>
      </c>
      <c r="Z21" s="6">
        <v>0</v>
      </c>
      <c r="AA21" s="6">
        <v>0</v>
      </c>
      <c r="AB21" s="7">
        <v>0</v>
      </c>
      <c r="AC21" s="28">
        <v>0</v>
      </c>
      <c r="AD21" s="6">
        <v>0</v>
      </c>
      <c r="AE21" s="6">
        <v>0</v>
      </c>
      <c r="AF21" s="7">
        <v>0</v>
      </c>
      <c r="AG21" s="28">
        <v>0</v>
      </c>
      <c r="AH21" s="6">
        <v>0</v>
      </c>
      <c r="AI21" s="6">
        <v>0</v>
      </c>
      <c r="AJ21" s="7">
        <v>0</v>
      </c>
      <c r="AK21" s="32">
        <v>0</v>
      </c>
      <c r="AL21" s="6">
        <v>0</v>
      </c>
      <c r="AM21" s="6">
        <v>0</v>
      </c>
      <c r="AN21" s="7">
        <v>0</v>
      </c>
      <c r="AO21" s="32">
        <v>0</v>
      </c>
      <c r="AP21" s="6">
        <v>0</v>
      </c>
      <c r="AQ21" s="6">
        <v>0</v>
      </c>
      <c r="AR21" s="77">
        <v>0</v>
      </c>
      <c r="AS21" s="3">
        <v>0</v>
      </c>
      <c r="AT21" s="3">
        <v>0</v>
      </c>
      <c r="AU21" s="3">
        <v>0</v>
      </c>
      <c r="AV21" s="5">
        <v>0</v>
      </c>
      <c r="AW21" s="13">
        <v>0</v>
      </c>
      <c r="AX21" s="6">
        <v>0</v>
      </c>
      <c r="AY21" s="6">
        <v>0</v>
      </c>
      <c r="AZ21" s="7">
        <v>0</v>
      </c>
      <c r="BA21" s="36">
        <f t="shared" si="1"/>
        <v>11.79</v>
      </c>
      <c r="BB21" s="2">
        <f t="shared" si="4"/>
        <v>0</v>
      </c>
      <c r="BC21" s="57">
        <f t="shared" si="16"/>
        <v>0</v>
      </c>
      <c r="BE21" s="61"/>
      <c r="BF21" s="66"/>
      <c r="BG21" s="67"/>
      <c r="BH21" s="66"/>
      <c r="BI21" s="66"/>
      <c r="BJ21" s="66"/>
      <c r="BK21" s="61"/>
      <c r="BL21" s="66"/>
      <c r="BM21" s="61"/>
      <c r="BN21" s="66"/>
      <c r="BO21" s="61"/>
      <c r="BR21" s="62"/>
    </row>
    <row r="22" spans="1:70" x14ac:dyDescent="0.35">
      <c r="A22" s="12" t="s">
        <v>289</v>
      </c>
      <c r="B22" s="26" t="s">
        <v>377</v>
      </c>
      <c r="C22" s="40" t="s">
        <v>38</v>
      </c>
      <c r="D22" s="18" t="s">
        <v>39</v>
      </c>
      <c r="E22" s="14">
        <v>2.1</v>
      </c>
      <c r="F22" s="6">
        <v>0</v>
      </c>
      <c r="G22" s="6">
        <v>71.224999999999994</v>
      </c>
      <c r="H22" s="7">
        <v>0</v>
      </c>
      <c r="I22" s="28">
        <v>0</v>
      </c>
      <c r="J22" s="6">
        <v>0</v>
      </c>
      <c r="K22" s="6">
        <v>115.45</v>
      </c>
      <c r="L22" s="7">
        <v>0</v>
      </c>
      <c r="M22" s="28">
        <v>10</v>
      </c>
      <c r="N22" s="6">
        <v>0</v>
      </c>
      <c r="O22" s="6">
        <v>215.55</v>
      </c>
      <c r="P22" s="7">
        <v>0</v>
      </c>
      <c r="Q22" s="28">
        <v>4</v>
      </c>
      <c r="R22" s="6">
        <v>0</v>
      </c>
      <c r="S22" s="6">
        <v>202.15</v>
      </c>
      <c r="T22" s="7">
        <v>0</v>
      </c>
      <c r="U22" s="28">
        <v>5</v>
      </c>
      <c r="V22" s="6">
        <v>0</v>
      </c>
      <c r="W22" s="6">
        <v>206.875</v>
      </c>
      <c r="X22" s="7">
        <v>0</v>
      </c>
      <c r="Y22" s="28">
        <v>7</v>
      </c>
      <c r="Z22" s="6">
        <v>0</v>
      </c>
      <c r="AA22" s="6">
        <v>147.875</v>
      </c>
      <c r="AB22" s="7">
        <v>0</v>
      </c>
      <c r="AC22" s="28">
        <v>14.85</v>
      </c>
      <c r="AD22" s="6">
        <v>0</v>
      </c>
      <c r="AE22" s="6">
        <v>171.15</v>
      </c>
      <c r="AF22" s="7">
        <v>0</v>
      </c>
      <c r="AG22" s="28">
        <v>25</v>
      </c>
      <c r="AH22" s="6">
        <v>0</v>
      </c>
      <c r="AI22" s="6">
        <v>214.35</v>
      </c>
      <c r="AJ22" s="7">
        <v>0</v>
      </c>
      <c r="AK22" s="32">
        <v>62.975000000000001</v>
      </c>
      <c r="AL22" s="6">
        <v>0</v>
      </c>
      <c r="AM22" s="6">
        <v>207.25</v>
      </c>
      <c r="AN22" s="7">
        <v>0</v>
      </c>
      <c r="AO22" s="32">
        <v>70.7</v>
      </c>
      <c r="AP22" s="6">
        <v>0</v>
      </c>
      <c r="AQ22" s="6">
        <v>240.5</v>
      </c>
      <c r="AR22" s="77">
        <v>0</v>
      </c>
      <c r="AS22" s="3">
        <v>13</v>
      </c>
      <c r="AT22" s="3">
        <v>0</v>
      </c>
      <c r="AU22" s="3">
        <v>237.2</v>
      </c>
      <c r="AV22" s="5">
        <v>0</v>
      </c>
      <c r="AW22" s="13">
        <v>3</v>
      </c>
      <c r="AX22" s="6">
        <v>0</v>
      </c>
      <c r="AY22" s="6">
        <v>51.5</v>
      </c>
      <c r="AZ22" s="7">
        <v>0</v>
      </c>
      <c r="BA22" s="36">
        <f t="shared" si="1"/>
        <v>2298.6999999999998</v>
      </c>
      <c r="BB22" s="2">
        <f t="shared" si="4"/>
        <v>250.2</v>
      </c>
      <c r="BC22" s="57">
        <f t="shared" si="16"/>
        <v>184.82563329126779</v>
      </c>
      <c r="BE22" s="61">
        <v>0.22718508997429307</v>
      </c>
      <c r="BF22" s="66">
        <v>0.77281491002570701</v>
      </c>
      <c r="BG22" s="67"/>
      <c r="BH22" s="66">
        <f t="shared" ref="BH22:BH83" si="17">AS22/BB22</f>
        <v>5.1958433253397288E-2</v>
      </c>
      <c r="BI22" s="66">
        <f t="shared" ref="BI22:BI83" si="18">AU22/BB22</f>
        <v>0.94804156674660267</v>
      </c>
      <c r="BJ22" s="66">
        <f t="shared" ref="BJ22:BJ83" si="19">AV22/BB22</f>
        <v>0</v>
      </c>
      <c r="BK22" s="61">
        <v>0.2</v>
      </c>
      <c r="BL22" s="66">
        <v>0.8</v>
      </c>
      <c r="BM22" s="61"/>
      <c r="BN22" s="66">
        <f t="shared" ref="BN22:BN28" si="20">BM22+BL22+BK22</f>
        <v>1</v>
      </c>
      <c r="BO22" s="58">
        <f t="shared" ref="BO22:BO28" si="21">BE22*BC22</f>
        <v>41.989628128832372</v>
      </c>
      <c r="BP22" s="59">
        <f t="shared" ref="BP22:BP28" si="22">BF22*BC22</f>
        <v>142.83600516243544</v>
      </c>
      <c r="BQ22" s="59">
        <f t="shared" ref="BQ22:BQ28" si="23">BG22*BC22</f>
        <v>0</v>
      </c>
      <c r="BR22" s="60">
        <f t="shared" ref="BR22:BR28" si="24">BQ22+BP22+BO22</f>
        <v>184.82563329126782</v>
      </c>
    </row>
    <row r="23" spans="1:70" x14ac:dyDescent="0.35">
      <c r="A23" s="12" t="s">
        <v>290</v>
      </c>
      <c r="B23" s="26" t="s">
        <v>377</v>
      </c>
      <c r="C23" s="40" t="s">
        <v>40</v>
      </c>
      <c r="D23" s="18" t="s">
        <v>41</v>
      </c>
      <c r="E23" s="14">
        <v>0</v>
      </c>
      <c r="F23" s="6">
        <v>0</v>
      </c>
      <c r="G23" s="6">
        <v>0</v>
      </c>
      <c r="H23" s="7">
        <v>0</v>
      </c>
      <c r="I23" s="28">
        <v>2</v>
      </c>
      <c r="J23" s="6">
        <v>0</v>
      </c>
      <c r="K23" s="6">
        <v>0</v>
      </c>
      <c r="L23" s="7">
        <v>0</v>
      </c>
      <c r="M23" s="28">
        <v>13.8</v>
      </c>
      <c r="N23" s="6">
        <v>0</v>
      </c>
      <c r="O23" s="6">
        <v>0</v>
      </c>
      <c r="P23" s="7">
        <v>0</v>
      </c>
      <c r="Q23" s="28">
        <v>8</v>
      </c>
      <c r="R23" s="6">
        <v>0</v>
      </c>
      <c r="S23" s="6">
        <v>0</v>
      </c>
      <c r="T23" s="7">
        <v>0</v>
      </c>
      <c r="U23" s="28">
        <v>11.15</v>
      </c>
      <c r="V23" s="6">
        <v>0</v>
      </c>
      <c r="W23" s="6">
        <v>0</v>
      </c>
      <c r="X23" s="7">
        <v>0</v>
      </c>
      <c r="Y23" s="28">
        <v>4.9000000000000004</v>
      </c>
      <c r="Z23" s="6">
        <v>0</v>
      </c>
      <c r="AA23" s="6">
        <v>0</v>
      </c>
      <c r="AB23" s="7">
        <v>0</v>
      </c>
      <c r="AC23" s="28">
        <v>28.9</v>
      </c>
      <c r="AD23" s="6">
        <v>0</v>
      </c>
      <c r="AE23" s="6">
        <v>0</v>
      </c>
      <c r="AF23" s="7">
        <v>0</v>
      </c>
      <c r="AG23" s="28">
        <v>29</v>
      </c>
      <c r="AH23" s="6">
        <v>0</v>
      </c>
      <c r="AI23" s="6">
        <v>0</v>
      </c>
      <c r="AJ23" s="7">
        <v>0</v>
      </c>
      <c r="AK23" s="32">
        <v>11</v>
      </c>
      <c r="AL23" s="6">
        <v>0</v>
      </c>
      <c r="AM23" s="6">
        <v>0</v>
      </c>
      <c r="AN23" s="7">
        <v>0</v>
      </c>
      <c r="AO23" s="32">
        <v>5</v>
      </c>
      <c r="AP23" s="6">
        <v>0</v>
      </c>
      <c r="AQ23" s="6">
        <v>0</v>
      </c>
      <c r="AR23" s="77">
        <v>0</v>
      </c>
      <c r="AS23" s="3">
        <v>13.9</v>
      </c>
      <c r="AT23" s="3">
        <v>0</v>
      </c>
      <c r="AU23" s="3">
        <v>0</v>
      </c>
      <c r="AV23" s="5">
        <v>0</v>
      </c>
      <c r="AW23" s="13">
        <v>4</v>
      </c>
      <c r="AX23" s="6">
        <v>0</v>
      </c>
      <c r="AY23" s="6">
        <v>0</v>
      </c>
      <c r="AZ23" s="7">
        <v>0</v>
      </c>
      <c r="BA23" s="36">
        <f t="shared" si="1"/>
        <v>131.65</v>
      </c>
      <c r="BB23" s="2">
        <f t="shared" si="4"/>
        <v>13.9</v>
      </c>
      <c r="BC23" s="57">
        <f t="shared" si="16"/>
        <v>10.268090738403766</v>
      </c>
      <c r="BE23" s="61">
        <v>1</v>
      </c>
      <c r="BF23" s="66"/>
      <c r="BG23" s="67"/>
      <c r="BH23" s="66">
        <f t="shared" si="17"/>
        <v>1</v>
      </c>
      <c r="BI23" s="66">
        <f t="shared" si="18"/>
        <v>0</v>
      </c>
      <c r="BJ23" s="66">
        <f t="shared" si="19"/>
        <v>0</v>
      </c>
      <c r="BK23" s="61">
        <v>1</v>
      </c>
      <c r="BL23" s="66"/>
      <c r="BM23" s="61"/>
      <c r="BN23" s="66">
        <f t="shared" si="20"/>
        <v>1</v>
      </c>
      <c r="BO23" s="58">
        <f t="shared" si="21"/>
        <v>10.268090738403766</v>
      </c>
      <c r="BP23" s="59">
        <f t="shared" si="22"/>
        <v>0</v>
      </c>
      <c r="BQ23" s="59">
        <f t="shared" si="23"/>
        <v>0</v>
      </c>
      <c r="BR23" s="60">
        <f t="shared" si="24"/>
        <v>10.268090738403766</v>
      </c>
    </row>
    <row r="24" spans="1:70" x14ac:dyDescent="0.35">
      <c r="A24" s="12" t="s">
        <v>291</v>
      </c>
      <c r="B24" s="26" t="s">
        <v>377</v>
      </c>
      <c r="C24" s="40" t="s">
        <v>42</v>
      </c>
      <c r="D24" s="18" t="s">
        <v>43</v>
      </c>
      <c r="E24" s="14">
        <v>17.975000000000001</v>
      </c>
      <c r="F24" s="6">
        <v>0</v>
      </c>
      <c r="G24" s="6">
        <v>0</v>
      </c>
      <c r="H24" s="7">
        <v>0</v>
      </c>
      <c r="I24" s="28">
        <v>25.1</v>
      </c>
      <c r="J24" s="6">
        <v>0</v>
      </c>
      <c r="K24" s="6">
        <v>0</v>
      </c>
      <c r="L24" s="7">
        <v>0</v>
      </c>
      <c r="M24" s="28">
        <v>43</v>
      </c>
      <c r="N24" s="6">
        <v>0</v>
      </c>
      <c r="O24" s="6">
        <v>0</v>
      </c>
      <c r="P24" s="7">
        <v>0</v>
      </c>
      <c r="Q24" s="28">
        <v>32.450000000000003</v>
      </c>
      <c r="R24" s="6">
        <v>0</v>
      </c>
      <c r="S24" s="6">
        <v>0</v>
      </c>
      <c r="T24" s="7">
        <v>0</v>
      </c>
      <c r="U24" s="28">
        <v>40.049999999999997</v>
      </c>
      <c r="V24" s="6">
        <v>0</v>
      </c>
      <c r="W24" s="6">
        <v>0</v>
      </c>
      <c r="X24" s="7">
        <v>0</v>
      </c>
      <c r="Y24" s="28">
        <v>72.400000000000006</v>
      </c>
      <c r="Z24" s="6">
        <v>0</v>
      </c>
      <c r="AA24" s="6">
        <v>0</v>
      </c>
      <c r="AB24" s="7">
        <v>0</v>
      </c>
      <c r="AC24" s="28">
        <v>64.2</v>
      </c>
      <c r="AD24" s="6">
        <v>0</v>
      </c>
      <c r="AE24" s="6">
        <v>0</v>
      </c>
      <c r="AF24" s="7">
        <v>0</v>
      </c>
      <c r="AG24" s="28">
        <v>70.974999999999994</v>
      </c>
      <c r="AH24" s="6">
        <v>0</v>
      </c>
      <c r="AI24" s="6">
        <v>0</v>
      </c>
      <c r="AJ24" s="7">
        <v>0</v>
      </c>
      <c r="AK24" s="32">
        <v>89.424999999999997</v>
      </c>
      <c r="AL24" s="6">
        <v>0</v>
      </c>
      <c r="AM24" s="6">
        <v>0</v>
      </c>
      <c r="AN24" s="7">
        <v>0</v>
      </c>
      <c r="AO24" s="32">
        <v>83.825000000000003</v>
      </c>
      <c r="AP24" s="6">
        <v>0</v>
      </c>
      <c r="AQ24" s="6">
        <v>0</v>
      </c>
      <c r="AR24" s="77">
        <v>0</v>
      </c>
      <c r="AS24" s="3">
        <v>45.325000000000003</v>
      </c>
      <c r="AT24" s="3">
        <v>0</v>
      </c>
      <c r="AU24" s="3">
        <v>0</v>
      </c>
      <c r="AV24" s="5">
        <v>0</v>
      </c>
      <c r="AW24" s="13">
        <v>19</v>
      </c>
      <c r="AX24" s="6">
        <v>0</v>
      </c>
      <c r="AY24" s="6">
        <v>0</v>
      </c>
      <c r="AZ24" s="7">
        <v>0</v>
      </c>
      <c r="BA24" s="36">
        <f t="shared" si="1"/>
        <v>603.72500000000002</v>
      </c>
      <c r="BB24" s="2">
        <f t="shared" si="4"/>
        <v>45.325000000000003</v>
      </c>
      <c r="BC24" s="57">
        <f t="shared" si="16"/>
        <v>33.482101634399335</v>
      </c>
      <c r="BE24" s="61">
        <v>1</v>
      </c>
      <c r="BF24" s="66"/>
      <c r="BG24" s="67"/>
      <c r="BH24" s="66">
        <f t="shared" si="17"/>
        <v>1</v>
      </c>
      <c r="BI24" s="66">
        <f t="shared" si="18"/>
        <v>0</v>
      </c>
      <c r="BJ24" s="66">
        <f t="shared" si="19"/>
        <v>0</v>
      </c>
      <c r="BK24" s="61">
        <v>1</v>
      </c>
      <c r="BL24" s="66"/>
      <c r="BM24" s="61"/>
      <c r="BN24" s="66">
        <f t="shared" si="20"/>
        <v>1</v>
      </c>
      <c r="BO24" s="58">
        <f t="shared" si="21"/>
        <v>33.482101634399335</v>
      </c>
      <c r="BP24" s="59">
        <f t="shared" si="22"/>
        <v>0</v>
      </c>
      <c r="BQ24" s="59">
        <f t="shared" si="23"/>
        <v>0</v>
      </c>
      <c r="BR24" s="60">
        <f t="shared" si="24"/>
        <v>33.482101634399335</v>
      </c>
    </row>
    <row r="25" spans="1:70" x14ac:dyDescent="0.35">
      <c r="A25" s="12" t="s">
        <v>292</v>
      </c>
      <c r="B25" s="26" t="s">
        <v>377</v>
      </c>
      <c r="C25" s="40" t="s">
        <v>44</v>
      </c>
      <c r="D25" s="18" t="s">
        <v>45</v>
      </c>
      <c r="E25" s="14">
        <v>107.675</v>
      </c>
      <c r="F25" s="6">
        <v>0</v>
      </c>
      <c r="G25" s="6">
        <v>0</v>
      </c>
      <c r="H25" s="7">
        <v>0</v>
      </c>
      <c r="I25" s="28">
        <v>185.4</v>
      </c>
      <c r="J25" s="6">
        <v>0</v>
      </c>
      <c r="K25" s="6">
        <v>0</v>
      </c>
      <c r="L25" s="7">
        <v>0</v>
      </c>
      <c r="M25" s="28">
        <v>238.625</v>
      </c>
      <c r="N25" s="6">
        <v>0</v>
      </c>
      <c r="O25" s="6">
        <v>0</v>
      </c>
      <c r="P25" s="7">
        <v>0</v>
      </c>
      <c r="Q25" s="28">
        <v>134.875</v>
      </c>
      <c r="R25" s="6">
        <v>0</v>
      </c>
      <c r="S25" s="6">
        <v>0</v>
      </c>
      <c r="T25" s="7">
        <v>0</v>
      </c>
      <c r="U25" s="28">
        <v>164.7</v>
      </c>
      <c r="V25" s="6">
        <v>0</v>
      </c>
      <c r="W25" s="6">
        <v>0</v>
      </c>
      <c r="X25" s="7">
        <v>0</v>
      </c>
      <c r="Y25" s="28">
        <v>137.97499999999999</v>
      </c>
      <c r="Z25" s="6">
        <v>0</v>
      </c>
      <c r="AA25" s="6">
        <v>0</v>
      </c>
      <c r="AB25" s="7">
        <v>0</v>
      </c>
      <c r="AC25" s="28">
        <v>235.95</v>
      </c>
      <c r="AD25" s="6">
        <v>0</v>
      </c>
      <c r="AE25" s="6">
        <v>0</v>
      </c>
      <c r="AF25" s="7">
        <v>0</v>
      </c>
      <c r="AG25" s="28">
        <v>444</v>
      </c>
      <c r="AH25" s="6">
        <v>0</v>
      </c>
      <c r="AI25" s="6">
        <v>0</v>
      </c>
      <c r="AJ25" s="7">
        <v>0</v>
      </c>
      <c r="AK25" s="32">
        <v>558.25</v>
      </c>
      <c r="AL25" s="6">
        <v>0</v>
      </c>
      <c r="AM25" s="6">
        <v>0</v>
      </c>
      <c r="AN25" s="7">
        <v>0</v>
      </c>
      <c r="AO25" s="32">
        <v>505.65</v>
      </c>
      <c r="AP25" s="6">
        <v>0</v>
      </c>
      <c r="AQ25" s="6">
        <v>0</v>
      </c>
      <c r="AR25" s="77">
        <v>0</v>
      </c>
      <c r="AS25" s="3">
        <v>284.89999999999998</v>
      </c>
      <c r="AT25" s="3">
        <v>0</v>
      </c>
      <c r="AU25" s="3">
        <v>0</v>
      </c>
      <c r="AV25" s="5">
        <v>0</v>
      </c>
      <c r="AW25" s="13">
        <v>214.6</v>
      </c>
      <c r="AX25" s="6">
        <v>0</v>
      </c>
      <c r="AY25" s="6">
        <v>0</v>
      </c>
      <c r="AZ25" s="7">
        <v>0</v>
      </c>
      <c r="BA25" s="36">
        <f t="shared" si="1"/>
        <v>3212.6</v>
      </c>
      <c r="BB25" s="2">
        <f t="shared" si="4"/>
        <v>284.89999999999998</v>
      </c>
      <c r="BC25" s="57">
        <f t="shared" si="16"/>
        <v>210.45892455908151</v>
      </c>
      <c r="BE25" s="61">
        <v>1</v>
      </c>
      <c r="BF25" s="66"/>
      <c r="BG25" s="67"/>
      <c r="BH25" s="66">
        <f t="shared" si="17"/>
        <v>1</v>
      </c>
      <c r="BI25" s="66">
        <f t="shared" si="18"/>
        <v>0</v>
      </c>
      <c r="BJ25" s="66">
        <f t="shared" si="19"/>
        <v>0</v>
      </c>
      <c r="BK25" s="61">
        <v>1</v>
      </c>
      <c r="BL25" s="66"/>
      <c r="BM25" s="61"/>
      <c r="BN25" s="66">
        <f t="shared" si="20"/>
        <v>1</v>
      </c>
      <c r="BO25" s="58">
        <f t="shared" si="21"/>
        <v>210.45892455908151</v>
      </c>
      <c r="BP25" s="59">
        <f t="shared" si="22"/>
        <v>0</v>
      </c>
      <c r="BQ25" s="59">
        <f t="shared" si="23"/>
        <v>0</v>
      </c>
      <c r="BR25" s="60">
        <f t="shared" si="24"/>
        <v>210.45892455908151</v>
      </c>
    </row>
    <row r="26" spans="1:70" x14ac:dyDescent="0.35">
      <c r="A26" s="12" t="s">
        <v>293</v>
      </c>
      <c r="B26" s="26" t="s">
        <v>377</v>
      </c>
      <c r="C26" s="40" t="s">
        <v>46</v>
      </c>
      <c r="D26" s="18" t="s">
        <v>47</v>
      </c>
      <c r="E26" s="14">
        <v>63.4</v>
      </c>
      <c r="F26" s="6">
        <v>0</v>
      </c>
      <c r="G26" s="6">
        <v>0</v>
      </c>
      <c r="H26" s="7">
        <v>0</v>
      </c>
      <c r="I26" s="28">
        <v>52.524999999999999</v>
      </c>
      <c r="J26" s="6">
        <v>0</v>
      </c>
      <c r="K26" s="6">
        <v>0</v>
      </c>
      <c r="L26" s="7">
        <v>0</v>
      </c>
      <c r="M26" s="28">
        <v>55.9</v>
      </c>
      <c r="N26" s="6">
        <v>0</v>
      </c>
      <c r="O26" s="6">
        <v>0</v>
      </c>
      <c r="P26" s="7">
        <v>0</v>
      </c>
      <c r="Q26" s="28">
        <v>97.375</v>
      </c>
      <c r="R26" s="6">
        <v>0</v>
      </c>
      <c r="S26" s="6">
        <v>0</v>
      </c>
      <c r="T26" s="7">
        <v>0</v>
      </c>
      <c r="U26" s="28">
        <v>155.35</v>
      </c>
      <c r="V26" s="6">
        <v>0</v>
      </c>
      <c r="W26" s="6">
        <v>0</v>
      </c>
      <c r="X26" s="7">
        <v>0</v>
      </c>
      <c r="Y26" s="28">
        <v>120.375</v>
      </c>
      <c r="Z26" s="6">
        <v>0</v>
      </c>
      <c r="AA26" s="6">
        <v>0</v>
      </c>
      <c r="AB26" s="7">
        <v>0</v>
      </c>
      <c r="AC26" s="28">
        <v>175.32499999999999</v>
      </c>
      <c r="AD26" s="6">
        <v>0</v>
      </c>
      <c r="AE26" s="6">
        <v>0</v>
      </c>
      <c r="AF26" s="7">
        <v>0</v>
      </c>
      <c r="AG26" s="28">
        <v>238.77500000000001</v>
      </c>
      <c r="AH26" s="6">
        <v>0</v>
      </c>
      <c r="AI26" s="6">
        <v>0</v>
      </c>
      <c r="AJ26" s="7">
        <v>0</v>
      </c>
      <c r="AK26" s="32">
        <v>206.85</v>
      </c>
      <c r="AL26" s="6">
        <v>0</v>
      </c>
      <c r="AM26" s="6">
        <v>0</v>
      </c>
      <c r="AN26" s="7">
        <v>0</v>
      </c>
      <c r="AO26" s="32">
        <v>173.875</v>
      </c>
      <c r="AP26" s="6">
        <v>0</v>
      </c>
      <c r="AQ26" s="6">
        <v>0</v>
      </c>
      <c r="AR26" s="77">
        <v>0</v>
      </c>
      <c r="AS26" s="3">
        <v>69.599999999999994</v>
      </c>
      <c r="AT26" s="3">
        <v>0</v>
      </c>
      <c r="AU26" s="3">
        <v>0</v>
      </c>
      <c r="AV26" s="5">
        <v>0</v>
      </c>
      <c r="AW26" s="13">
        <v>81.875000000000014</v>
      </c>
      <c r="AX26" s="6">
        <v>0</v>
      </c>
      <c r="AY26" s="6">
        <v>0</v>
      </c>
      <c r="AZ26" s="7">
        <v>0</v>
      </c>
      <c r="BA26" s="36">
        <f t="shared" si="1"/>
        <v>1491.2249999999999</v>
      </c>
      <c r="BB26" s="2">
        <f t="shared" si="4"/>
        <v>69.599999999999994</v>
      </c>
      <c r="BC26" s="57">
        <f t="shared" si="16"/>
        <v>51.414324848410224</v>
      </c>
      <c r="BE26" s="61">
        <v>1</v>
      </c>
      <c r="BF26" s="66"/>
      <c r="BG26" s="67"/>
      <c r="BH26" s="66">
        <f t="shared" si="17"/>
        <v>1</v>
      </c>
      <c r="BI26" s="66">
        <f t="shared" si="18"/>
        <v>0</v>
      </c>
      <c r="BJ26" s="66">
        <f t="shared" si="19"/>
        <v>0</v>
      </c>
      <c r="BK26" s="61">
        <v>1</v>
      </c>
      <c r="BL26" s="66"/>
      <c r="BM26" s="61"/>
      <c r="BN26" s="66">
        <f t="shared" si="20"/>
        <v>1</v>
      </c>
      <c r="BO26" s="58">
        <f t="shared" si="21"/>
        <v>51.414324848410224</v>
      </c>
      <c r="BP26" s="59">
        <f t="shared" si="22"/>
        <v>0</v>
      </c>
      <c r="BQ26" s="59">
        <f t="shared" si="23"/>
        <v>0</v>
      </c>
      <c r="BR26" s="60">
        <f t="shared" si="24"/>
        <v>51.414324848410224</v>
      </c>
    </row>
    <row r="27" spans="1:70" x14ac:dyDescent="0.35">
      <c r="A27" s="12" t="s">
        <v>294</v>
      </c>
      <c r="B27" s="26" t="s">
        <v>377</v>
      </c>
      <c r="C27" s="40" t="s">
        <v>48</v>
      </c>
      <c r="D27" s="18" t="s">
        <v>49</v>
      </c>
      <c r="E27" s="14">
        <v>361.57499999999999</v>
      </c>
      <c r="F27" s="6">
        <v>0</v>
      </c>
      <c r="G27" s="6">
        <v>0</v>
      </c>
      <c r="H27" s="7">
        <v>0</v>
      </c>
      <c r="I27" s="28">
        <v>368.625</v>
      </c>
      <c r="J27" s="6">
        <v>0</v>
      </c>
      <c r="K27" s="6">
        <v>0</v>
      </c>
      <c r="L27" s="7">
        <v>0</v>
      </c>
      <c r="M27" s="28">
        <v>388.1</v>
      </c>
      <c r="N27" s="6">
        <v>0</v>
      </c>
      <c r="O27" s="6">
        <v>0</v>
      </c>
      <c r="P27" s="7">
        <v>0</v>
      </c>
      <c r="Q27" s="28">
        <v>365.97500000000002</v>
      </c>
      <c r="R27" s="6">
        <v>0</v>
      </c>
      <c r="S27" s="6">
        <v>0</v>
      </c>
      <c r="T27" s="7">
        <v>0</v>
      </c>
      <c r="U27" s="28">
        <v>477.4</v>
      </c>
      <c r="V27" s="6">
        <v>0</v>
      </c>
      <c r="W27" s="6">
        <v>0</v>
      </c>
      <c r="X27" s="7">
        <v>0</v>
      </c>
      <c r="Y27" s="28">
        <v>584.15</v>
      </c>
      <c r="Z27" s="6">
        <v>0</v>
      </c>
      <c r="AA27" s="6">
        <v>0</v>
      </c>
      <c r="AB27" s="7">
        <v>0</v>
      </c>
      <c r="AC27" s="28">
        <v>578.82500000000005</v>
      </c>
      <c r="AD27" s="6">
        <v>0</v>
      </c>
      <c r="AE27" s="6">
        <v>0</v>
      </c>
      <c r="AF27" s="7">
        <v>0</v>
      </c>
      <c r="AG27" s="28">
        <v>603</v>
      </c>
      <c r="AH27" s="6">
        <v>0</v>
      </c>
      <c r="AI27" s="6">
        <v>0</v>
      </c>
      <c r="AJ27" s="7">
        <v>0</v>
      </c>
      <c r="AK27" s="32">
        <v>931.05</v>
      </c>
      <c r="AL27" s="6">
        <v>0</v>
      </c>
      <c r="AM27" s="6">
        <v>0</v>
      </c>
      <c r="AN27" s="7">
        <v>0</v>
      </c>
      <c r="AO27" s="32">
        <v>812.85</v>
      </c>
      <c r="AP27" s="6">
        <v>0</v>
      </c>
      <c r="AQ27" s="6">
        <v>0</v>
      </c>
      <c r="AR27" s="77">
        <v>0</v>
      </c>
      <c r="AS27" s="3">
        <v>852.65</v>
      </c>
      <c r="AT27" s="3">
        <v>0</v>
      </c>
      <c r="AU27" s="3">
        <v>0</v>
      </c>
      <c r="AV27" s="5">
        <v>0</v>
      </c>
      <c r="AW27" s="13">
        <v>505.09999999999997</v>
      </c>
      <c r="AX27" s="6">
        <v>0</v>
      </c>
      <c r="AY27" s="6">
        <v>0</v>
      </c>
      <c r="AZ27" s="7">
        <v>0</v>
      </c>
      <c r="BA27" s="36">
        <f t="shared" si="1"/>
        <v>6829.3000000000011</v>
      </c>
      <c r="BB27" s="2">
        <f t="shared" si="4"/>
        <v>852.65</v>
      </c>
      <c r="BC27" s="57">
        <f t="shared" si="16"/>
        <v>629.86241497122103</v>
      </c>
      <c r="BE27" s="61">
        <v>1</v>
      </c>
      <c r="BF27" s="66"/>
      <c r="BG27" s="67"/>
      <c r="BH27" s="66">
        <f t="shared" si="17"/>
        <v>1</v>
      </c>
      <c r="BI27" s="66">
        <f t="shared" si="18"/>
        <v>0</v>
      </c>
      <c r="BJ27" s="66">
        <f t="shared" si="19"/>
        <v>0</v>
      </c>
      <c r="BK27" s="61">
        <v>1</v>
      </c>
      <c r="BL27" s="66"/>
      <c r="BM27" s="61"/>
      <c r="BN27" s="66">
        <f t="shared" si="20"/>
        <v>1</v>
      </c>
      <c r="BO27" s="58">
        <f t="shared" si="21"/>
        <v>629.86241497122103</v>
      </c>
      <c r="BP27" s="59">
        <f t="shared" si="22"/>
        <v>0</v>
      </c>
      <c r="BQ27" s="59">
        <f t="shared" si="23"/>
        <v>0</v>
      </c>
      <c r="BR27" s="60">
        <f t="shared" si="24"/>
        <v>629.86241497122103</v>
      </c>
    </row>
    <row r="28" spans="1:70" x14ac:dyDescent="0.35">
      <c r="A28" s="12" t="s">
        <v>295</v>
      </c>
      <c r="B28" s="26" t="s">
        <v>377</v>
      </c>
      <c r="C28" s="40" t="s">
        <v>50</v>
      </c>
      <c r="D28" s="18" t="s">
        <v>51</v>
      </c>
      <c r="E28" s="14">
        <v>34.700000000000003</v>
      </c>
      <c r="F28" s="6">
        <v>0</v>
      </c>
      <c r="G28" s="6">
        <v>2</v>
      </c>
      <c r="H28" s="7">
        <v>0</v>
      </c>
      <c r="I28" s="28">
        <v>50.024999999999999</v>
      </c>
      <c r="J28" s="6">
        <v>0</v>
      </c>
      <c r="K28" s="6">
        <v>5</v>
      </c>
      <c r="L28" s="7">
        <v>0</v>
      </c>
      <c r="M28" s="28">
        <v>42.05</v>
      </c>
      <c r="N28" s="6">
        <v>0</v>
      </c>
      <c r="O28" s="6">
        <v>0</v>
      </c>
      <c r="P28" s="7">
        <v>0</v>
      </c>
      <c r="Q28" s="28">
        <v>54.5</v>
      </c>
      <c r="R28" s="6">
        <v>0</v>
      </c>
      <c r="S28" s="6">
        <v>0</v>
      </c>
      <c r="T28" s="7">
        <v>0</v>
      </c>
      <c r="U28" s="28">
        <v>56.6</v>
      </c>
      <c r="V28" s="6">
        <v>0</v>
      </c>
      <c r="W28" s="6">
        <v>6</v>
      </c>
      <c r="X28" s="7">
        <v>0</v>
      </c>
      <c r="Y28" s="28">
        <v>44.024999999999999</v>
      </c>
      <c r="Z28" s="6">
        <v>0</v>
      </c>
      <c r="AA28" s="6">
        <v>11.2</v>
      </c>
      <c r="AB28" s="7">
        <v>0</v>
      </c>
      <c r="AC28" s="28">
        <v>62.45</v>
      </c>
      <c r="AD28" s="6">
        <v>0</v>
      </c>
      <c r="AE28" s="6">
        <v>4.3</v>
      </c>
      <c r="AF28" s="7">
        <v>0</v>
      </c>
      <c r="AG28" s="28">
        <v>85.25</v>
      </c>
      <c r="AH28" s="6">
        <v>0</v>
      </c>
      <c r="AI28" s="6">
        <v>4</v>
      </c>
      <c r="AJ28" s="7">
        <v>0</v>
      </c>
      <c r="AK28" s="32">
        <v>84.05</v>
      </c>
      <c r="AL28" s="6">
        <v>0</v>
      </c>
      <c r="AM28" s="6">
        <v>25.85</v>
      </c>
      <c r="AN28" s="7">
        <v>0</v>
      </c>
      <c r="AO28" s="32">
        <v>69.424999999999997</v>
      </c>
      <c r="AP28" s="6">
        <v>0</v>
      </c>
      <c r="AQ28" s="6">
        <v>30.05</v>
      </c>
      <c r="AR28" s="77">
        <v>0</v>
      </c>
      <c r="AS28" s="3">
        <v>40.200000000000003</v>
      </c>
      <c r="AT28" s="3">
        <v>0</v>
      </c>
      <c r="AU28" s="3">
        <v>10</v>
      </c>
      <c r="AV28" s="5">
        <v>0</v>
      </c>
      <c r="AW28" s="13">
        <v>9</v>
      </c>
      <c r="AX28" s="6">
        <v>0</v>
      </c>
      <c r="AY28" s="6">
        <v>0</v>
      </c>
      <c r="AZ28" s="7">
        <v>0</v>
      </c>
      <c r="BA28" s="36">
        <f t="shared" si="1"/>
        <v>730.67499999999995</v>
      </c>
      <c r="BB28" s="2">
        <f t="shared" si="4"/>
        <v>50.2</v>
      </c>
      <c r="BC28" s="57">
        <f t="shared" si="16"/>
        <v>37.083320508479794</v>
      </c>
      <c r="BE28" s="61">
        <v>0.69791404875596885</v>
      </c>
      <c r="BF28" s="66">
        <v>0.3020859512440312</v>
      </c>
      <c r="BG28" s="67"/>
      <c r="BH28" s="66">
        <f t="shared" si="17"/>
        <v>0.80079681274900405</v>
      </c>
      <c r="BI28" s="66">
        <f t="shared" si="18"/>
        <v>0.19920318725099601</v>
      </c>
      <c r="BJ28" s="66">
        <f t="shared" si="19"/>
        <v>0</v>
      </c>
      <c r="BK28" s="61">
        <v>0.7</v>
      </c>
      <c r="BL28" s="66">
        <v>0.3</v>
      </c>
      <c r="BM28" s="61"/>
      <c r="BN28" s="66">
        <f t="shared" si="20"/>
        <v>1</v>
      </c>
      <c r="BO28" s="58">
        <f t="shared" si="21"/>
        <v>25.880970357388385</v>
      </c>
      <c r="BP28" s="59">
        <f t="shared" si="22"/>
        <v>11.202350151091409</v>
      </c>
      <c r="BQ28" s="59">
        <f t="shared" si="23"/>
        <v>0</v>
      </c>
      <c r="BR28" s="60">
        <f t="shared" si="24"/>
        <v>37.083320508479794</v>
      </c>
    </row>
    <row r="29" spans="1:70" x14ac:dyDescent="0.35">
      <c r="A29" s="19" t="s">
        <v>296</v>
      </c>
      <c r="B29" s="27" t="s">
        <v>377</v>
      </c>
      <c r="C29" s="37" t="s">
        <v>52</v>
      </c>
      <c r="D29" s="20" t="s">
        <v>53</v>
      </c>
      <c r="E29" s="14">
        <v>1.875</v>
      </c>
      <c r="F29" s="6">
        <v>0</v>
      </c>
      <c r="G29" s="6">
        <v>0</v>
      </c>
      <c r="H29" s="7">
        <v>0</v>
      </c>
      <c r="I29" s="28">
        <v>2</v>
      </c>
      <c r="J29" s="6">
        <v>0</v>
      </c>
      <c r="K29" s="6">
        <v>0</v>
      </c>
      <c r="L29" s="7">
        <v>0</v>
      </c>
      <c r="M29" s="28">
        <v>6.95</v>
      </c>
      <c r="N29" s="6">
        <v>0</v>
      </c>
      <c r="O29" s="6">
        <v>0</v>
      </c>
      <c r="P29" s="7">
        <v>0</v>
      </c>
      <c r="Q29" s="28">
        <v>5.85</v>
      </c>
      <c r="R29" s="6">
        <v>0</v>
      </c>
      <c r="S29" s="6">
        <v>0</v>
      </c>
      <c r="T29" s="7">
        <v>0</v>
      </c>
      <c r="U29" s="28">
        <v>1.9750000000000001</v>
      </c>
      <c r="V29" s="6">
        <v>0</v>
      </c>
      <c r="W29" s="6">
        <v>0</v>
      </c>
      <c r="X29" s="7">
        <v>0</v>
      </c>
      <c r="Y29" s="28">
        <v>3.95</v>
      </c>
      <c r="Z29" s="6">
        <v>0</v>
      </c>
      <c r="AA29" s="6">
        <v>0</v>
      </c>
      <c r="AB29" s="7">
        <v>0</v>
      </c>
      <c r="AC29" s="28">
        <v>0</v>
      </c>
      <c r="AD29" s="6">
        <v>0</v>
      </c>
      <c r="AE29" s="6">
        <v>0</v>
      </c>
      <c r="AF29" s="7">
        <v>0</v>
      </c>
      <c r="AG29" s="28">
        <v>0</v>
      </c>
      <c r="AH29" s="6">
        <v>0</v>
      </c>
      <c r="AI29" s="6">
        <v>0</v>
      </c>
      <c r="AJ29" s="7">
        <v>0</v>
      </c>
      <c r="AK29" s="32">
        <v>0</v>
      </c>
      <c r="AL29" s="6">
        <v>0</v>
      </c>
      <c r="AM29" s="6">
        <v>0</v>
      </c>
      <c r="AN29" s="7">
        <v>0</v>
      </c>
      <c r="AO29" s="32">
        <v>0</v>
      </c>
      <c r="AP29" s="6">
        <v>0</v>
      </c>
      <c r="AQ29" s="6">
        <v>0</v>
      </c>
      <c r="AR29" s="77">
        <v>0</v>
      </c>
      <c r="AS29" s="3">
        <v>0</v>
      </c>
      <c r="AT29" s="3">
        <v>0</v>
      </c>
      <c r="AU29" s="3">
        <v>0</v>
      </c>
      <c r="AV29" s="5">
        <v>0</v>
      </c>
      <c r="AW29" s="13">
        <v>0</v>
      </c>
      <c r="AX29" s="6">
        <v>0</v>
      </c>
      <c r="AY29" s="6">
        <v>0</v>
      </c>
      <c r="AZ29" s="7">
        <v>0</v>
      </c>
      <c r="BA29" s="36">
        <f t="shared" si="1"/>
        <v>22.599999999999998</v>
      </c>
      <c r="BB29" s="2">
        <f t="shared" si="4"/>
        <v>0</v>
      </c>
      <c r="BC29" s="57">
        <f t="shared" si="16"/>
        <v>0</v>
      </c>
      <c r="BE29" s="61"/>
      <c r="BF29" s="66"/>
      <c r="BG29" s="67"/>
      <c r="BH29" s="66"/>
      <c r="BI29" s="66"/>
      <c r="BJ29" s="66"/>
      <c r="BK29" s="61"/>
      <c r="BL29" s="66"/>
      <c r="BM29" s="61"/>
      <c r="BN29" s="66"/>
      <c r="BO29" s="61"/>
      <c r="BR29" s="62"/>
    </row>
    <row r="30" spans="1:70" x14ac:dyDescent="0.35">
      <c r="A30" s="19" t="s">
        <v>297</v>
      </c>
      <c r="B30" s="27" t="s">
        <v>377</v>
      </c>
      <c r="C30" s="37" t="s">
        <v>54</v>
      </c>
      <c r="D30" s="20" t="s">
        <v>55</v>
      </c>
      <c r="E30" s="14">
        <v>0</v>
      </c>
      <c r="F30" s="6">
        <v>0</v>
      </c>
      <c r="G30" s="6">
        <v>0</v>
      </c>
      <c r="H30" s="7">
        <v>0</v>
      </c>
      <c r="I30" s="28">
        <v>0</v>
      </c>
      <c r="J30" s="6">
        <v>0</v>
      </c>
      <c r="K30" s="6">
        <v>0</v>
      </c>
      <c r="L30" s="7">
        <v>0</v>
      </c>
      <c r="M30" s="28">
        <v>1.85</v>
      </c>
      <c r="N30" s="6">
        <v>0</v>
      </c>
      <c r="O30" s="6">
        <v>0</v>
      </c>
      <c r="P30" s="7">
        <v>0</v>
      </c>
      <c r="Q30" s="28">
        <v>0</v>
      </c>
      <c r="R30" s="6">
        <v>0</v>
      </c>
      <c r="S30" s="6">
        <v>0</v>
      </c>
      <c r="T30" s="7">
        <v>0</v>
      </c>
      <c r="U30" s="28">
        <v>0</v>
      </c>
      <c r="V30" s="6">
        <v>0</v>
      </c>
      <c r="W30" s="6">
        <v>0</v>
      </c>
      <c r="X30" s="7">
        <v>0</v>
      </c>
      <c r="Y30" s="28">
        <v>0</v>
      </c>
      <c r="Z30" s="6">
        <v>0</v>
      </c>
      <c r="AA30" s="6">
        <v>0</v>
      </c>
      <c r="AB30" s="7">
        <v>0</v>
      </c>
      <c r="AC30" s="28">
        <v>0</v>
      </c>
      <c r="AD30" s="6">
        <v>0</v>
      </c>
      <c r="AE30" s="6">
        <v>0</v>
      </c>
      <c r="AF30" s="7">
        <v>0</v>
      </c>
      <c r="AG30" s="28">
        <v>0</v>
      </c>
      <c r="AH30" s="6">
        <v>0</v>
      </c>
      <c r="AI30" s="6">
        <v>0</v>
      </c>
      <c r="AJ30" s="7">
        <v>0</v>
      </c>
      <c r="AK30" s="32">
        <v>0</v>
      </c>
      <c r="AL30" s="6">
        <v>0</v>
      </c>
      <c r="AM30" s="6">
        <v>0</v>
      </c>
      <c r="AN30" s="7">
        <v>0</v>
      </c>
      <c r="AO30" s="32">
        <v>0</v>
      </c>
      <c r="AP30" s="6">
        <v>0</v>
      </c>
      <c r="AQ30" s="6">
        <v>0</v>
      </c>
      <c r="AR30" s="77">
        <v>0</v>
      </c>
      <c r="AS30" s="3">
        <v>0</v>
      </c>
      <c r="AT30" s="3">
        <v>0</v>
      </c>
      <c r="AU30" s="3">
        <v>0</v>
      </c>
      <c r="AV30" s="5">
        <v>0</v>
      </c>
      <c r="AW30" s="13">
        <v>0</v>
      </c>
      <c r="AX30" s="6">
        <v>0</v>
      </c>
      <c r="AY30" s="6">
        <v>0</v>
      </c>
      <c r="AZ30" s="7">
        <v>0</v>
      </c>
      <c r="BA30" s="36">
        <f t="shared" si="1"/>
        <v>1.85</v>
      </c>
      <c r="BB30" s="2">
        <f t="shared" si="4"/>
        <v>0</v>
      </c>
      <c r="BC30" s="57">
        <f t="shared" si="16"/>
        <v>0</v>
      </c>
      <c r="BE30" s="61"/>
      <c r="BF30" s="66"/>
      <c r="BG30" s="67"/>
      <c r="BH30" s="66"/>
      <c r="BI30" s="66"/>
      <c r="BJ30" s="66"/>
      <c r="BK30" s="61"/>
      <c r="BL30" s="66"/>
      <c r="BM30" s="61"/>
      <c r="BN30" s="66"/>
      <c r="BO30" s="61"/>
      <c r="BR30" s="62"/>
    </row>
    <row r="31" spans="1:70" x14ac:dyDescent="0.35">
      <c r="A31" s="12" t="s">
        <v>298</v>
      </c>
      <c r="B31" s="26" t="s">
        <v>377</v>
      </c>
      <c r="C31" s="40" t="s">
        <v>56</v>
      </c>
      <c r="D31" s="18" t="s">
        <v>57</v>
      </c>
      <c r="E31" s="14">
        <v>12</v>
      </c>
      <c r="F31" s="6">
        <v>0</v>
      </c>
      <c r="G31" s="6">
        <v>0</v>
      </c>
      <c r="H31" s="7">
        <v>0</v>
      </c>
      <c r="I31" s="28">
        <v>0</v>
      </c>
      <c r="J31" s="6">
        <v>0</v>
      </c>
      <c r="K31" s="6">
        <v>0</v>
      </c>
      <c r="L31" s="7">
        <v>0</v>
      </c>
      <c r="M31" s="28">
        <v>7</v>
      </c>
      <c r="N31" s="6">
        <v>0</v>
      </c>
      <c r="O31" s="6">
        <v>0</v>
      </c>
      <c r="P31" s="7">
        <v>0</v>
      </c>
      <c r="Q31" s="28">
        <v>0</v>
      </c>
      <c r="R31" s="6">
        <v>0</v>
      </c>
      <c r="S31" s="6">
        <v>0</v>
      </c>
      <c r="T31" s="7">
        <v>0</v>
      </c>
      <c r="U31" s="28">
        <v>20.925000000000001</v>
      </c>
      <c r="V31" s="6">
        <v>0</v>
      </c>
      <c r="W31" s="6">
        <v>0</v>
      </c>
      <c r="X31" s="7">
        <v>0</v>
      </c>
      <c r="Y31" s="28">
        <v>40.5</v>
      </c>
      <c r="Z31" s="6">
        <v>0</v>
      </c>
      <c r="AA31" s="6">
        <v>0</v>
      </c>
      <c r="AB31" s="7">
        <v>0</v>
      </c>
      <c r="AC31" s="28">
        <v>20</v>
      </c>
      <c r="AD31" s="6">
        <v>0</v>
      </c>
      <c r="AE31" s="6">
        <v>0</v>
      </c>
      <c r="AF31" s="7">
        <v>0</v>
      </c>
      <c r="AG31" s="28">
        <v>0</v>
      </c>
      <c r="AH31" s="6">
        <v>0</v>
      </c>
      <c r="AI31" s="6">
        <v>0</v>
      </c>
      <c r="AJ31" s="7">
        <v>0</v>
      </c>
      <c r="AK31" s="32">
        <v>20</v>
      </c>
      <c r="AL31" s="6">
        <v>0</v>
      </c>
      <c r="AM31" s="6">
        <v>0</v>
      </c>
      <c r="AN31" s="7">
        <v>0</v>
      </c>
      <c r="AO31" s="32">
        <v>20</v>
      </c>
      <c r="AP31" s="6">
        <v>0</v>
      </c>
      <c r="AQ31" s="6">
        <v>0</v>
      </c>
      <c r="AR31" s="77">
        <v>0</v>
      </c>
      <c r="AS31" s="3">
        <v>13.5</v>
      </c>
      <c r="AT31" s="3">
        <v>0</v>
      </c>
      <c r="AU31" s="3">
        <v>0</v>
      </c>
      <c r="AV31" s="5">
        <v>0</v>
      </c>
      <c r="AW31" s="13">
        <v>2.5</v>
      </c>
      <c r="AX31" s="6">
        <v>0</v>
      </c>
      <c r="AY31" s="6">
        <v>0</v>
      </c>
      <c r="AZ31" s="7">
        <v>0</v>
      </c>
      <c r="BA31" s="36">
        <f t="shared" si="1"/>
        <v>156.42500000000001</v>
      </c>
      <c r="BB31" s="2">
        <f t="shared" si="4"/>
        <v>13.5</v>
      </c>
      <c r="BC31" s="57">
        <f t="shared" si="16"/>
        <v>9.9726061128381929</v>
      </c>
      <c r="BE31" s="61">
        <v>1</v>
      </c>
      <c r="BF31" s="66"/>
      <c r="BG31" s="67"/>
      <c r="BH31" s="66">
        <f t="shared" si="17"/>
        <v>1</v>
      </c>
      <c r="BI31" s="66">
        <f t="shared" si="18"/>
        <v>0</v>
      </c>
      <c r="BJ31" s="66">
        <f t="shared" si="19"/>
        <v>0</v>
      </c>
      <c r="BK31" s="61">
        <v>1</v>
      </c>
      <c r="BL31" s="66"/>
      <c r="BM31" s="61"/>
      <c r="BN31" s="66">
        <f>BM31+BL31+BK31</f>
        <v>1</v>
      </c>
      <c r="BO31" s="58">
        <f t="shared" ref="BO31" si="25">BE31*BC31</f>
        <v>9.9726061128381929</v>
      </c>
      <c r="BP31" s="59">
        <f t="shared" ref="BP31" si="26">BF31*BC31</f>
        <v>0</v>
      </c>
      <c r="BQ31" s="59">
        <f t="shared" ref="BQ31" si="27">BG31*BC31</f>
        <v>0</v>
      </c>
      <c r="BR31" s="60">
        <f t="shared" ref="BR31" si="28">BQ31+BP31+BO31</f>
        <v>9.9726061128381929</v>
      </c>
    </row>
    <row r="32" spans="1:70" x14ac:dyDescent="0.35">
      <c r="A32" s="12" t="s">
        <v>322</v>
      </c>
      <c r="B32" s="26" t="s">
        <v>377</v>
      </c>
      <c r="C32" s="40" t="s">
        <v>264</v>
      </c>
      <c r="D32" s="18" t="s">
        <v>265</v>
      </c>
      <c r="E32" s="14">
        <v>0</v>
      </c>
      <c r="F32" s="6">
        <v>0</v>
      </c>
      <c r="G32" s="6">
        <v>0</v>
      </c>
      <c r="H32" s="7">
        <v>0</v>
      </c>
      <c r="I32" s="28">
        <v>7.1</v>
      </c>
      <c r="J32" s="6">
        <v>0</v>
      </c>
      <c r="K32" s="6">
        <v>0</v>
      </c>
      <c r="L32" s="7">
        <v>0</v>
      </c>
      <c r="M32" s="28">
        <v>0</v>
      </c>
      <c r="N32" s="6">
        <v>0</v>
      </c>
      <c r="O32" s="6">
        <v>0</v>
      </c>
      <c r="P32" s="7">
        <v>0</v>
      </c>
      <c r="Q32" s="28">
        <v>0</v>
      </c>
      <c r="R32" s="6">
        <v>0</v>
      </c>
      <c r="S32" s="6">
        <v>0</v>
      </c>
      <c r="T32" s="7">
        <v>0</v>
      </c>
      <c r="U32" s="28">
        <v>15</v>
      </c>
      <c r="V32" s="6">
        <v>0</v>
      </c>
      <c r="W32" s="6">
        <v>0</v>
      </c>
      <c r="X32" s="7">
        <v>0</v>
      </c>
      <c r="Y32" s="28">
        <v>10</v>
      </c>
      <c r="Z32" s="6">
        <v>0</v>
      </c>
      <c r="AA32" s="6">
        <v>0</v>
      </c>
      <c r="AB32" s="7">
        <v>0</v>
      </c>
      <c r="AC32" s="28">
        <v>7.9249999999999998</v>
      </c>
      <c r="AD32" s="6">
        <v>0</v>
      </c>
      <c r="AE32" s="6">
        <v>8</v>
      </c>
      <c r="AF32" s="7">
        <v>0</v>
      </c>
      <c r="AG32" s="28">
        <v>0</v>
      </c>
      <c r="AH32" s="6">
        <v>0</v>
      </c>
      <c r="AI32" s="6">
        <v>0</v>
      </c>
      <c r="AJ32" s="7">
        <v>0</v>
      </c>
      <c r="AK32" s="32">
        <v>0</v>
      </c>
      <c r="AL32" s="6">
        <v>0</v>
      </c>
      <c r="AM32" s="6">
        <v>0</v>
      </c>
      <c r="AN32" s="7">
        <v>0</v>
      </c>
      <c r="AO32" s="32">
        <v>0</v>
      </c>
      <c r="AP32" s="6">
        <v>0</v>
      </c>
      <c r="AQ32" s="6">
        <v>0</v>
      </c>
      <c r="AR32" s="77">
        <v>0</v>
      </c>
      <c r="AS32" s="3">
        <v>5</v>
      </c>
      <c r="AT32" s="3">
        <v>0</v>
      </c>
      <c r="AU32" s="3">
        <v>0</v>
      </c>
      <c r="AV32" s="5">
        <v>0</v>
      </c>
      <c r="AW32" s="13">
        <v>0</v>
      </c>
      <c r="AX32" s="6">
        <v>0</v>
      </c>
      <c r="AY32" s="6">
        <v>0</v>
      </c>
      <c r="AZ32" s="7">
        <v>0</v>
      </c>
      <c r="BA32" s="36">
        <f>SUM(E32:AZ32)</f>
        <v>53.024999999999999</v>
      </c>
      <c r="BB32" s="2">
        <f>SUM(AS32:AV32)</f>
        <v>5</v>
      </c>
      <c r="BC32" s="57">
        <f t="shared" si="16"/>
        <v>3.6935578195697003</v>
      </c>
      <c r="BE32" s="61"/>
      <c r="BF32" s="66"/>
      <c r="BG32" s="67"/>
      <c r="BH32" s="66">
        <f>AS32/BB32</f>
        <v>1</v>
      </c>
      <c r="BI32" s="66">
        <f>AU32/BB32</f>
        <v>0</v>
      </c>
      <c r="BJ32" s="66">
        <f>AV32/BB32</f>
        <v>0</v>
      </c>
      <c r="BK32" s="61"/>
      <c r="BL32" s="66"/>
      <c r="BM32" s="61"/>
      <c r="BN32" s="66"/>
      <c r="BO32" s="58"/>
      <c r="BP32" s="59">
        <f t="shared" ref="BP32" si="29">BF32*BC32</f>
        <v>0</v>
      </c>
      <c r="BQ32" s="59">
        <f t="shared" ref="BQ32" si="30">BG32*BC32</f>
        <v>0</v>
      </c>
      <c r="BR32" s="60">
        <f t="shared" ref="BR32" si="31">BQ32+BP32+BO32</f>
        <v>0</v>
      </c>
    </row>
    <row r="33" spans="1:70" x14ac:dyDescent="0.35">
      <c r="A33" s="19" t="s">
        <v>299</v>
      </c>
      <c r="B33" s="27" t="s">
        <v>378</v>
      </c>
      <c r="C33" s="37" t="s">
        <v>58</v>
      </c>
      <c r="D33" s="20" t="s">
        <v>59</v>
      </c>
      <c r="E33" s="14">
        <v>9</v>
      </c>
      <c r="F33" s="6">
        <v>0</v>
      </c>
      <c r="G33" s="6">
        <v>0</v>
      </c>
      <c r="H33" s="7">
        <v>0</v>
      </c>
      <c r="I33" s="28">
        <v>7.8250000000000002</v>
      </c>
      <c r="J33" s="6">
        <v>0</v>
      </c>
      <c r="K33" s="6">
        <v>0</v>
      </c>
      <c r="L33" s="7">
        <v>0</v>
      </c>
      <c r="M33" s="28">
        <v>7</v>
      </c>
      <c r="N33" s="6">
        <v>0</v>
      </c>
      <c r="O33" s="6">
        <v>0</v>
      </c>
      <c r="P33" s="7">
        <v>0</v>
      </c>
      <c r="Q33" s="28">
        <v>0</v>
      </c>
      <c r="R33" s="6">
        <v>0</v>
      </c>
      <c r="S33" s="6">
        <v>0</v>
      </c>
      <c r="T33" s="7">
        <v>0</v>
      </c>
      <c r="U33" s="28">
        <v>7.95</v>
      </c>
      <c r="V33" s="6">
        <v>0</v>
      </c>
      <c r="W33" s="6">
        <v>0</v>
      </c>
      <c r="X33" s="7">
        <v>0</v>
      </c>
      <c r="Y33" s="28">
        <v>0</v>
      </c>
      <c r="Z33" s="6">
        <v>0</v>
      </c>
      <c r="AA33" s="6">
        <v>0</v>
      </c>
      <c r="AB33" s="7">
        <v>0</v>
      </c>
      <c r="AC33" s="28">
        <v>10</v>
      </c>
      <c r="AD33" s="6">
        <v>0</v>
      </c>
      <c r="AE33" s="6">
        <v>0</v>
      </c>
      <c r="AF33" s="7">
        <v>0</v>
      </c>
      <c r="AG33" s="28">
        <v>0</v>
      </c>
      <c r="AH33" s="6">
        <v>0</v>
      </c>
      <c r="AI33" s="6">
        <v>0</v>
      </c>
      <c r="AJ33" s="7">
        <v>0</v>
      </c>
      <c r="AK33" s="32">
        <v>8</v>
      </c>
      <c r="AL33" s="6">
        <v>0</v>
      </c>
      <c r="AM33" s="6">
        <v>0</v>
      </c>
      <c r="AN33" s="7">
        <v>0</v>
      </c>
      <c r="AO33" s="32">
        <v>10</v>
      </c>
      <c r="AP33" s="6">
        <v>0</v>
      </c>
      <c r="AQ33" s="6">
        <v>0</v>
      </c>
      <c r="AR33" s="77">
        <v>0</v>
      </c>
      <c r="AS33" s="3">
        <v>0</v>
      </c>
      <c r="AT33" s="3">
        <v>0</v>
      </c>
      <c r="AU33" s="3">
        <v>0</v>
      </c>
      <c r="AV33" s="5">
        <v>0</v>
      </c>
      <c r="AW33" s="13">
        <v>9.875</v>
      </c>
      <c r="AX33" s="6">
        <v>0</v>
      </c>
      <c r="AY33" s="6">
        <v>0</v>
      </c>
      <c r="AZ33" s="7">
        <v>0</v>
      </c>
      <c r="BA33" s="36">
        <f t="shared" si="1"/>
        <v>69.650000000000006</v>
      </c>
      <c r="BB33" s="2">
        <f t="shared" si="4"/>
        <v>0</v>
      </c>
      <c r="BC33" s="57">
        <f t="shared" si="16"/>
        <v>0</v>
      </c>
      <c r="BE33" s="61">
        <v>1</v>
      </c>
      <c r="BF33" s="66"/>
      <c r="BG33" s="67"/>
      <c r="BH33" s="66"/>
      <c r="BI33" s="66"/>
      <c r="BJ33" s="66"/>
      <c r="BK33" s="61"/>
      <c r="BL33" s="66"/>
      <c r="BM33" s="61"/>
      <c r="BN33" s="66"/>
      <c r="BO33" s="61">
        <f t="shared" ref="BO33:BO46" si="32">BF33/BE33-1</f>
        <v>-1</v>
      </c>
      <c r="BR33" s="62"/>
    </row>
    <row r="34" spans="1:70" x14ac:dyDescent="0.35">
      <c r="A34" s="12" t="s">
        <v>300</v>
      </c>
      <c r="B34" s="26" t="s">
        <v>378</v>
      </c>
      <c r="C34" s="40" t="s">
        <v>60</v>
      </c>
      <c r="D34" s="18" t="s">
        <v>61</v>
      </c>
      <c r="E34" s="14">
        <v>21.5</v>
      </c>
      <c r="F34" s="6">
        <v>0</v>
      </c>
      <c r="G34" s="6">
        <v>0</v>
      </c>
      <c r="H34" s="7">
        <v>0</v>
      </c>
      <c r="I34" s="28">
        <v>93.275000000000006</v>
      </c>
      <c r="J34" s="6">
        <v>0</v>
      </c>
      <c r="K34" s="6">
        <v>0</v>
      </c>
      <c r="L34" s="7">
        <v>0</v>
      </c>
      <c r="M34" s="28">
        <v>121.1</v>
      </c>
      <c r="N34" s="6">
        <v>0</v>
      </c>
      <c r="O34" s="6">
        <v>0</v>
      </c>
      <c r="P34" s="7">
        <v>0</v>
      </c>
      <c r="Q34" s="28">
        <v>145.22499999999999</v>
      </c>
      <c r="R34" s="6">
        <v>0</v>
      </c>
      <c r="S34" s="6">
        <v>0</v>
      </c>
      <c r="T34" s="7">
        <v>0</v>
      </c>
      <c r="U34" s="28">
        <v>215.65</v>
      </c>
      <c r="V34" s="6">
        <v>0</v>
      </c>
      <c r="W34" s="6">
        <v>0</v>
      </c>
      <c r="X34" s="7">
        <v>0</v>
      </c>
      <c r="Y34" s="28">
        <v>220.375</v>
      </c>
      <c r="Z34" s="6">
        <v>0</v>
      </c>
      <c r="AA34" s="6">
        <v>0</v>
      </c>
      <c r="AB34" s="7">
        <v>0</v>
      </c>
      <c r="AC34" s="28">
        <v>300.92500000000001</v>
      </c>
      <c r="AD34" s="6">
        <v>0</v>
      </c>
      <c r="AE34" s="6">
        <v>0</v>
      </c>
      <c r="AF34" s="7">
        <v>0</v>
      </c>
      <c r="AG34" s="28">
        <v>328.5</v>
      </c>
      <c r="AH34" s="6">
        <v>0</v>
      </c>
      <c r="AI34" s="6">
        <v>0</v>
      </c>
      <c r="AJ34" s="7">
        <v>0</v>
      </c>
      <c r="AK34" s="32">
        <v>329.27499999999998</v>
      </c>
      <c r="AL34" s="6">
        <v>0</v>
      </c>
      <c r="AM34" s="6">
        <v>0</v>
      </c>
      <c r="AN34" s="7">
        <v>0</v>
      </c>
      <c r="AO34" s="32">
        <v>309.32499999999999</v>
      </c>
      <c r="AP34" s="6">
        <v>0</v>
      </c>
      <c r="AQ34" s="6">
        <v>0</v>
      </c>
      <c r="AR34" s="77">
        <v>0</v>
      </c>
      <c r="AS34" s="3">
        <v>196.67500000000001</v>
      </c>
      <c r="AT34" s="3">
        <v>0</v>
      </c>
      <c r="AU34" s="3">
        <v>0</v>
      </c>
      <c r="AV34" s="5">
        <v>0</v>
      </c>
      <c r="AW34" s="13">
        <v>36.674999999999997</v>
      </c>
      <c r="AX34" s="6">
        <v>0</v>
      </c>
      <c r="AY34" s="6">
        <v>0</v>
      </c>
      <c r="AZ34" s="7">
        <v>0</v>
      </c>
      <c r="BA34" s="36">
        <f t="shared" si="1"/>
        <v>2318.5</v>
      </c>
      <c r="BB34" s="2">
        <f t="shared" si="4"/>
        <v>196.67500000000001</v>
      </c>
      <c r="BC34" s="57">
        <f t="shared" ref="BC34:BC45" si="33">(BB34/SUM($BB$34:$BB$54))*$BC$108</f>
        <v>195.60309503918526</v>
      </c>
      <c r="BE34" s="61">
        <v>1</v>
      </c>
      <c r="BF34" s="66"/>
      <c r="BG34" s="67"/>
      <c r="BH34" s="66">
        <f t="shared" si="17"/>
        <v>1</v>
      </c>
      <c r="BI34" s="66"/>
      <c r="BJ34" s="66"/>
      <c r="BK34" s="61">
        <v>1</v>
      </c>
      <c r="BL34" s="66"/>
      <c r="BM34" s="61"/>
      <c r="BN34" s="66">
        <f t="shared" ref="BN34:BN45" si="34">BM34+BL34+BK34</f>
        <v>1</v>
      </c>
      <c r="BO34" s="58">
        <f t="shared" ref="BO34:BO45" si="35">BE34*BC34</f>
        <v>195.60309503918526</v>
      </c>
      <c r="BP34" s="59">
        <f t="shared" ref="BP34:BP45" si="36">BF34*BC34</f>
        <v>0</v>
      </c>
      <c r="BQ34" s="59">
        <f t="shared" ref="BQ34:BQ45" si="37">BG34*BC34</f>
        <v>0</v>
      </c>
      <c r="BR34" s="60">
        <f t="shared" ref="BR34:BR45" si="38">BQ34+BP34+BO34</f>
        <v>195.60309503918526</v>
      </c>
    </row>
    <row r="35" spans="1:70" x14ac:dyDescent="0.35">
      <c r="A35" s="12" t="s">
        <v>301</v>
      </c>
      <c r="B35" s="26" t="s">
        <v>378</v>
      </c>
      <c r="C35" s="40" t="s">
        <v>62</v>
      </c>
      <c r="D35" s="18" t="s">
        <v>63</v>
      </c>
      <c r="E35" s="14">
        <v>49.075000000000003</v>
      </c>
      <c r="F35" s="6">
        <v>0</v>
      </c>
      <c r="G35" s="6">
        <v>0</v>
      </c>
      <c r="H35" s="7">
        <v>0</v>
      </c>
      <c r="I35" s="28">
        <v>145.44999999999999</v>
      </c>
      <c r="J35" s="6">
        <v>0</v>
      </c>
      <c r="K35" s="6">
        <v>0</v>
      </c>
      <c r="L35" s="7">
        <v>0</v>
      </c>
      <c r="M35" s="28">
        <v>175.3</v>
      </c>
      <c r="N35" s="6">
        <v>0</v>
      </c>
      <c r="O35" s="6">
        <v>0</v>
      </c>
      <c r="P35" s="7">
        <v>0</v>
      </c>
      <c r="Q35" s="28">
        <v>372.57499999999999</v>
      </c>
      <c r="R35" s="6">
        <v>0</v>
      </c>
      <c r="S35" s="6">
        <v>0</v>
      </c>
      <c r="T35" s="7">
        <v>0</v>
      </c>
      <c r="U35" s="28">
        <v>448.32499999999999</v>
      </c>
      <c r="V35" s="6">
        <v>0</v>
      </c>
      <c r="W35" s="6">
        <v>0</v>
      </c>
      <c r="X35" s="7">
        <v>0</v>
      </c>
      <c r="Y35" s="28">
        <v>368.57499999999999</v>
      </c>
      <c r="Z35" s="6">
        <v>0</v>
      </c>
      <c r="AA35" s="6">
        <v>0</v>
      </c>
      <c r="AB35" s="7">
        <v>0</v>
      </c>
      <c r="AC35" s="28">
        <v>540.47500000000002</v>
      </c>
      <c r="AD35" s="6">
        <v>0</v>
      </c>
      <c r="AE35" s="6">
        <v>0</v>
      </c>
      <c r="AF35" s="7">
        <v>0</v>
      </c>
      <c r="AG35" s="28">
        <v>533.15</v>
      </c>
      <c r="AH35" s="6">
        <v>0</v>
      </c>
      <c r="AI35" s="6">
        <v>0</v>
      </c>
      <c r="AJ35" s="7">
        <v>0</v>
      </c>
      <c r="AK35" s="32">
        <v>692.55</v>
      </c>
      <c r="AL35" s="6">
        <v>0</v>
      </c>
      <c r="AM35" s="6">
        <v>0</v>
      </c>
      <c r="AN35" s="7">
        <v>0</v>
      </c>
      <c r="AO35" s="32">
        <v>777</v>
      </c>
      <c r="AP35" s="6">
        <v>0</v>
      </c>
      <c r="AQ35" s="6">
        <v>0</v>
      </c>
      <c r="AR35" s="77">
        <v>0</v>
      </c>
      <c r="AS35" s="3">
        <v>507.92500000000001</v>
      </c>
      <c r="AT35" s="3">
        <v>0</v>
      </c>
      <c r="AU35" s="3">
        <v>0</v>
      </c>
      <c r="AV35" s="5">
        <v>0</v>
      </c>
      <c r="AW35" s="13">
        <v>73.699999999999989</v>
      </c>
      <c r="AX35" s="6">
        <v>0</v>
      </c>
      <c r="AY35" s="6">
        <v>0</v>
      </c>
      <c r="AZ35" s="7">
        <v>0</v>
      </c>
      <c r="BA35" s="36">
        <f t="shared" si="1"/>
        <v>4684.1000000000004</v>
      </c>
      <c r="BB35" s="2">
        <f t="shared" si="4"/>
        <v>507.92500000000001</v>
      </c>
      <c r="BC35" s="57">
        <f t="shared" si="33"/>
        <v>505.15674105899666</v>
      </c>
      <c r="BE35" s="61">
        <v>1</v>
      </c>
      <c r="BF35" s="66"/>
      <c r="BG35" s="67"/>
      <c r="BH35" s="66">
        <f t="shared" si="17"/>
        <v>1</v>
      </c>
      <c r="BI35" s="66"/>
      <c r="BJ35" s="66"/>
      <c r="BK35" s="61">
        <v>1</v>
      </c>
      <c r="BL35" s="66"/>
      <c r="BM35" s="61"/>
      <c r="BN35" s="66">
        <f t="shared" si="34"/>
        <v>1</v>
      </c>
      <c r="BO35" s="58">
        <f t="shared" si="35"/>
        <v>505.15674105899666</v>
      </c>
      <c r="BP35" s="59">
        <f t="shared" si="36"/>
        <v>0</v>
      </c>
      <c r="BQ35" s="59">
        <f t="shared" si="37"/>
        <v>0</v>
      </c>
      <c r="BR35" s="60">
        <f t="shared" si="38"/>
        <v>505.15674105899666</v>
      </c>
    </row>
    <row r="36" spans="1:70" x14ac:dyDescent="0.35">
      <c r="A36" s="12" t="s">
        <v>302</v>
      </c>
      <c r="B36" s="26" t="s">
        <v>378</v>
      </c>
      <c r="C36" s="40" t="s">
        <v>64</v>
      </c>
      <c r="D36" s="18" t="s">
        <v>65</v>
      </c>
      <c r="E36" s="14">
        <v>60.375</v>
      </c>
      <c r="F36" s="6">
        <v>0</v>
      </c>
      <c r="G36" s="6">
        <v>0</v>
      </c>
      <c r="H36" s="7">
        <v>0</v>
      </c>
      <c r="I36" s="28">
        <v>127.97499999999999</v>
      </c>
      <c r="J36" s="6">
        <v>0</v>
      </c>
      <c r="K36" s="6">
        <v>0</v>
      </c>
      <c r="L36" s="7">
        <v>0</v>
      </c>
      <c r="M36" s="28">
        <v>122.72499999999999</v>
      </c>
      <c r="N36" s="6">
        <v>0</v>
      </c>
      <c r="O36" s="6">
        <v>0</v>
      </c>
      <c r="P36" s="7">
        <v>0</v>
      </c>
      <c r="Q36" s="28">
        <v>124.425</v>
      </c>
      <c r="R36" s="6">
        <v>0</v>
      </c>
      <c r="S36" s="6">
        <v>0</v>
      </c>
      <c r="T36" s="7">
        <v>0</v>
      </c>
      <c r="U36" s="28">
        <v>140.4</v>
      </c>
      <c r="V36" s="6">
        <v>0</v>
      </c>
      <c r="W36" s="6">
        <v>0</v>
      </c>
      <c r="X36" s="7">
        <v>0</v>
      </c>
      <c r="Y36" s="28">
        <v>114.52500000000001</v>
      </c>
      <c r="Z36" s="6">
        <v>0</v>
      </c>
      <c r="AA36" s="6">
        <v>0</v>
      </c>
      <c r="AB36" s="7">
        <v>0</v>
      </c>
      <c r="AC36" s="28">
        <v>152.375</v>
      </c>
      <c r="AD36" s="6">
        <v>0</v>
      </c>
      <c r="AE36" s="6">
        <v>0</v>
      </c>
      <c r="AF36" s="7">
        <v>0</v>
      </c>
      <c r="AG36" s="28">
        <v>169.125</v>
      </c>
      <c r="AH36" s="6">
        <v>0</v>
      </c>
      <c r="AI36" s="6">
        <v>0</v>
      </c>
      <c r="AJ36" s="7">
        <v>0</v>
      </c>
      <c r="AK36" s="32">
        <v>166.2</v>
      </c>
      <c r="AL36" s="6">
        <v>0</v>
      </c>
      <c r="AM36" s="6">
        <v>0</v>
      </c>
      <c r="AN36" s="7">
        <v>0</v>
      </c>
      <c r="AO36" s="32">
        <v>204.1</v>
      </c>
      <c r="AP36" s="6">
        <v>0</v>
      </c>
      <c r="AQ36" s="6">
        <v>0</v>
      </c>
      <c r="AR36" s="77">
        <v>0</v>
      </c>
      <c r="AS36" s="3">
        <v>170.15</v>
      </c>
      <c r="AT36" s="3">
        <v>0</v>
      </c>
      <c r="AU36" s="3">
        <v>0</v>
      </c>
      <c r="AV36" s="5">
        <v>0</v>
      </c>
      <c r="AW36" s="13">
        <v>85.574999999999989</v>
      </c>
      <c r="AX36" s="6">
        <v>0</v>
      </c>
      <c r="AY36" s="6">
        <v>0</v>
      </c>
      <c r="AZ36" s="7">
        <v>0</v>
      </c>
      <c r="BA36" s="36">
        <f t="shared" si="1"/>
        <v>1637.95</v>
      </c>
      <c r="BB36" s="2">
        <f t="shared" si="4"/>
        <v>170.15</v>
      </c>
      <c r="BC36" s="57">
        <f t="shared" si="33"/>
        <v>169.2226598241636</v>
      </c>
      <c r="BE36" s="61">
        <v>1</v>
      </c>
      <c r="BF36" s="66"/>
      <c r="BG36" s="67"/>
      <c r="BH36" s="66">
        <f t="shared" si="17"/>
        <v>1</v>
      </c>
      <c r="BI36" s="66"/>
      <c r="BJ36" s="66"/>
      <c r="BK36" s="61">
        <v>1</v>
      </c>
      <c r="BL36" s="66"/>
      <c r="BM36" s="61"/>
      <c r="BN36" s="66">
        <f t="shared" si="34"/>
        <v>1</v>
      </c>
      <c r="BO36" s="58">
        <f t="shared" si="35"/>
        <v>169.2226598241636</v>
      </c>
      <c r="BP36" s="59">
        <f t="shared" si="36"/>
        <v>0</v>
      </c>
      <c r="BQ36" s="59">
        <f t="shared" si="37"/>
        <v>0</v>
      </c>
      <c r="BR36" s="60">
        <f t="shared" si="38"/>
        <v>169.2226598241636</v>
      </c>
    </row>
    <row r="37" spans="1:70" x14ac:dyDescent="0.35">
      <c r="A37" s="12" t="s">
        <v>303</v>
      </c>
      <c r="B37" s="26" t="s">
        <v>378</v>
      </c>
      <c r="C37" s="40" t="s">
        <v>66</v>
      </c>
      <c r="D37" s="18" t="s">
        <v>67</v>
      </c>
      <c r="E37" s="14">
        <v>9.6999999999999993</v>
      </c>
      <c r="F37" s="6">
        <v>0</v>
      </c>
      <c r="G37" s="6">
        <v>0</v>
      </c>
      <c r="H37" s="7">
        <v>0</v>
      </c>
      <c r="I37" s="28">
        <v>11.95</v>
      </c>
      <c r="J37" s="6">
        <v>0</v>
      </c>
      <c r="K37" s="6">
        <v>0</v>
      </c>
      <c r="L37" s="7">
        <v>0</v>
      </c>
      <c r="M37" s="28">
        <v>13.5</v>
      </c>
      <c r="N37" s="6">
        <v>0</v>
      </c>
      <c r="O37" s="6">
        <v>0</v>
      </c>
      <c r="P37" s="7">
        <v>0</v>
      </c>
      <c r="Q37" s="28">
        <v>16.100000000000001</v>
      </c>
      <c r="R37" s="6">
        <v>0</v>
      </c>
      <c r="S37" s="6">
        <v>0</v>
      </c>
      <c r="T37" s="7">
        <v>0</v>
      </c>
      <c r="U37" s="28">
        <v>12</v>
      </c>
      <c r="V37" s="6">
        <v>0</v>
      </c>
      <c r="W37" s="6">
        <v>0</v>
      </c>
      <c r="X37" s="7">
        <v>0</v>
      </c>
      <c r="Y37" s="28">
        <v>8.5</v>
      </c>
      <c r="Z37" s="6">
        <v>0</v>
      </c>
      <c r="AA37" s="6">
        <v>0</v>
      </c>
      <c r="AB37" s="7">
        <v>0</v>
      </c>
      <c r="AC37" s="28">
        <v>12.9</v>
      </c>
      <c r="AD37" s="6">
        <v>0</v>
      </c>
      <c r="AE37" s="6">
        <v>0</v>
      </c>
      <c r="AF37" s="7">
        <v>0</v>
      </c>
      <c r="AG37" s="28">
        <v>12.8</v>
      </c>
      <c r="AH37" s="6">
        <v>0</v>
      </c>
      <c r="AI37" s="6">
        <v>0</v>
      </c>
      <c r="AJ37" s="7">
        <v>0</v>
      </c>
      <c r="AK37" s="32">
        <v>19.8</v>
      </c>
      <c r="AL37" s="6">
        <v>0</v>
      </c>
      <c r="AM37" s="6">
        <v>0</v>
      </c>
      <c r="AN37" s="7">
        <v>0</v>
      </c>
      <c r="AO37" s="32">
        <v>17.7</v>
      </c>
      <c r="AP37" s="6">
        <v>0</v>
      </c>
      <c r="AQ37" s="6">
        <v>0</v>
      </c>
      <c r="AR37" s="77">
        <v>0</v>
      </c>
      <c r="AS37" s="3">
        <v>9</v>
      </c>
      <c r="AT37" s="3">
        <v>0</v>
      </c>
      <c r="AU37" s="3">
        <v>0</v>
      </c>
      <c r="AV37" s="5">
        <v>0</v>
      </c>
      <c r="AW37" s="13">
        <v>3</v>
      </c>
      <c r="AX37" s="6">
        <v>0</v>
      </c>
      <c r="AY37" s="6">
        <v>0</v>
      </c>
      <c r="AZ37" s="7">
        <v>0</v>
      </c>
      <c r="BA37" s="36">
        <f t="shared" ref="BA37:BA67" si="39">SUM(E37:AZ37)</f>
        <v>146.94999999999999</v>
      </c>
      <c r="BB37" s="2">
        <f t="shared" si="4"/>
        <v>9</v>
      </c>
      <c r="BC37" s="57">
        <f t="shared" si="33"/>
        <v>8.9509488005728599</v>
      </c>
      <c r="BE37" s="61">
        <v>1</v>
      </c>
      <c r="BF37" s="66"/>
      <c r="BG37" s="67"/>
      <c r="BH37" s="66">
        <f t="shared" si="17"/>
        <v>1</v>
      </c>
      <c r="BI37" s="66"/>
      <c r="BJ37" s="66"/>
      <c r="BK37" s="61">
        <v>1</v>
      </c>
      <c r="BL37" s="66"/>
      <c r="BM37" s="61"/>
      <c r="BN37" s="66">
        <f t="shared" si="34"/>
        <v>1</v>
      </c>
      <c r="BO37" s="58">
        <f t="shared" si="35"/>
        <v>8.9509488005728599</v>
      </c>
      <c r="BP37" s="59">
        <f t="shared" si="36"/>
        <v>0</v>
      </c>
      <c r="BQ37" s="59">
        <f t="shared" si="37"/>
        <v>0</v>
      </c>
      <c r="BR37" s="60">
        <f t="shared" si="38"/>
        <v>8.9509488005728599</v>
      </c>
    </row>
    <row r="38" spans="1:70" x14ac:dyDescent="0.35">
      <c r="A38" s="12" t="s">
        <v>304</v>
      </c>
      <c r="B38" s="26" t="s">
        <v>378</v>
      </c>
      <c r="C38" s="40" t="s">
        <v>68</v>
      </c>
      <c r="D38" s="18" t="s">
        <v>69</v>
      </c>
      <c r="E38" s="14">
        <v>15.125</v>
      </c>
      <c r="F38" s="6">
        <v>0</v>
      </c>
      <c r="G38" s="6">
        <v>0</v>
      </c>
      <c r="H38" s="7">
        <v>0</v>
      </c>
      <c r="I38" s="28">
        <v>39.875</v>
      </c>
      <c r="J38" s="6">
        <v>0</v>
      </c>
      <c r="K38" s="6">
        <v>0</v>
      </c>
      <c r="L38" s="7">
        <v>0</v>
      </c>
      <c r="M38" s="28">
        <v>29.9</v>
      </c>
      <c r="N38" s="6">
        <v>0</v>
      </c>
      <c r="O38" s="6">
        <v>0</v>
      </c>
      <c r="P38" s="7">
        <v>0</v>
      </c>
      <c r="Q38" s="28">
        <v>57.975000000000001</v>
      </c>
      <c r="R38" s="6">
        <v>0</v>
      </c>
      <c r="S38" s="6">
        <v>0</v>
      </c>
      <c r="T38" s="7">
        <v>0</v>
      </c>
      <c r="U38" s="28">
        <v>104.35</v>
      </c>
      <c r="V38" s="6">
        <v>0</v>
      </c>
      <c r="W38" s="6">
        <v>0</v>
      </c>
      <c r="X38" s="7">
        <v>0</v>
      </c>
      <c r="Y38" s="28">
        <v>47.875</v>
      </c>
      <c r="Z38" s="6">
        <v>0</v>
      </c>
      <c r="AA38" s="6">
        <v>0</v>
      </c>
      <c r="AB38" s="7">
        <v>0</v>
      </c>
      <c r="AC38" s="28">
        <v>90.724999999999994</v>
      </c>
      <c r="AD38" s="6">
        <v>0</v>
      </c>
      <c r="AE38" s="6">
        <v>0</v>
      </c>
      <c r="AF38" s="7">
        <v>0</v>
      </c>
      <c r="AG38" s="28">
        <v>121.95</v>
      </c>
      <c r="AH38" s="6">
        <v>0</v>
      </c>
      <c r="AI38" s="6">
        <v>0</v>
      </c>
      <c r="AJ38" s="7">
        <v>0</v>
      </c>
      <c r="AK38" s="32">
        <v>166.375</v>
      </c>
      <c r="AL38" s="6">
        <v>0</v>
      </c>
      <c r="AM38" s="6">
        <v>0</v>
      </c>
      <c r="AN38" s="7">
        <v>0</v>
      </c>
      <c r="AO38" s="32">
        <v>80.3</v>
      </c>
      <c r="AP38" s="6">
        <v>0</v>
      </c>
      <c r="AQ38" s="6">
        <v>0</v>
      </c>
      <c r="AR38" s="77">
        <v>0</v>
      </c>
      <c r="AS38" s="3">
        <v>47</v>
      </c>
      <c r="AT38" s="3">
        <v>0</v>
      </c>
      <c r="AU38" s="3">
        <v>0</v>
      </c>
      <c r="AV38" s="5">
        <v>0</v>
      </c>
      <c r="AW38" s="13">
        <v>15.975</v>
      </c>
      <c r="AX38" s="6">
        <v>0</v>
      </c>
      <c r="AY38" s="6">
        <v>0</v>
      </c>
      <c r="AZ38" s="7">
        <v>0</v>
      </c>
      <c r="BA38" s="36">
        <f t="shared" si="39"/>
        <v>817.42500000000007</v>
      </c>
      <c r="BB38" s="2">
        <f t="shared" si="4"/>
        <v>47</v>
      </c>
      <c r="BC38" s="57">
        <f t="shared" si="33"/>
        <v>46.743843736324941</v>
      </c>
      <c r="BE38" s="61">
        <v>1</v>
      </c>
      <c r="BF38" s="66"/>
      <c r="BG38" s="67"/>
      <c r="BH38" s="66">
        <f t="shared" si="17"/>
        <v>1</v>
      </c>
      <c r="BI38" s="66"/>
      <c r="BJ38" s="66"/>
      <c r="BK38" s="61">
        <v>1</v>
      </c>
      <c r="BL38" s="66"/>
      <c r="BM38" s="61"/>
      <c r="BN38" s="66">
        <f t="shared" si="34"/>
        <v>1</v>
      </c>
      <c r="BO38" s="58">
        <f t="shared" si="35"/>
        <v>46.743843736324941</v>
      </c>
      <c r="BP38" s="59">
        <f t="shared" si="36"/>
        <v>0</v>
      </c>
      <c r="BQ38" s="59">
        <f t="shared" si="37"/>
        <v>0</v>
      </c>
      <c r="BR38" s="60">
        <f t="shared" si="38"/>
        <v>46.743843736324941</v>
      </c>
    </row>
    <row r="39" spans="1:70" x14ac:dyDescent="0.35">
      <c r="A39" s="12" t="s">
        <v>305</v>
      </c>
      <c r="B39" s="26" t="s">
        <v>378</v>
      </c>
      <c r="C39" s="40" t="s">
        <v>70</v>
      </c>
      <c r="D39" s="18" t="s">
        <v>71</v>
      </c>
      <c r="E39" s="14">
        <v>139.65</v>
      </c>
      <c r="F39" s="6">
        <v>0</v>
      </c>
      <c r="G39" s="6">
        <v>0</v>
      </c>
      <c r="H39" s="7">
        <v>0</v>
      </c>
      <c r="I39" s="28">
        <v>163.55000000000001</v>
      </c>
      <c r="J39" s="6">
        <v>0</v>
      </c>
      <c r="K39" s="6">
        <v>0</v>
      </c>
      <c r="L39" s="7">
        <v>0</v>
      </c>
      <c r="M39" s="28">
        <v>238.27500000000001</v>
      </c>
      <c r="N39" s="6">
        <v>0</v>
      </c>
      <c r="O39" s="6">
        <v>0</v>
      </c>
      <c r="P39" s="7">
        <v>0</v>
      </c>
      <c r="Q39" s="28">
        <v>198.5</v>
      </c>
      <c r="R39" s="6">
        <v>0</v>
      </c>
      <c r="S39" s="6">
        <v>0</v>
      </c>
      <c r="T39" s="7">
        <v>0</v>
      </c>
      <c r="U39" s="28">
        <v>301.2</v>
      </c>
      <c r="V39" s="6">
        <v>0</v>
      </c>
      <c r="W39" s="6">
        <v>0</v>
      </c>
      <c r="X39" s="7">
        <v>0</v>
      </c>
      <c r="Y39" s="28">
        <v>322.82499999999999</v>
      </c>
      <c r="Z39" s="6">
        <v>0</v>
      </c>
      <c r="AA39" s="6">
        <v>0</v>
      </c>
      <c r="AB39" s="7">
        <v>0</v>
      </c>
      <c r="AC39" s="28">
        <v>426.02499999999998</v>
      </c>
      <c r="AD39" s="6">
        <v>0</v>
      </c>
      <c r="AE39" s="6">
        <v>0</v>
      </c>
      <c r="AF39" s="7">
        <v>0</v>
      </c>
      <c r="AG39" s="28">
        <v>340.375</v>
      </c>
      <c r="AH39" s="6">
        <v>0</v>
      </c>
      <c r="AI39" s="6">
        <v>0</v>
      </c>
      <c r="AJ39" s="7">
        <v>0</v>
      </c>
      <c r="AK39" s="32">
        <v>404.7</v>
      </c>
      <c r="AL39" s="6">
        <v>0</v>
      </c>
      <c r="AM39" s="6">
        <v>0</v>
      </c>
      <c r="AN39" s="7">
        <v>0</v>
      </c>
      <c r="AO39" s="32">
        <v>453.22500000000002</v>
      </c>
      <c r="AP39" s="6">
        <v>0</v>
      </c>
      <c r="AQ39" s="6">
        <v>0</v>
      </c>
      <c r="AR39" s="77">
        <v>0</v>
      </c>
      <c r="AS39" s="3">
        <v>438.27499999999998</v>
      </c>
      <c r="AT39" s="3">
        <v>0</v>
      </c>
      <c r="AU39" s="3">
        <v>0</v>
      </c>
      <c r="AV39" s="5">
        <v>0</v>
      </c>
      <c r="AW39" s="13">
        <v>149</v>
      </c>
      <c r="AX39" s="6">
        <v>0</v>
      </c>
      <c r="AY39" s="6">
        <v>0</v>
      </c>
      <c r="AZ39" s="7">
        <v>0</v>
      </c>
      <c r="BA39" s="36">
        <f t="shared" si="39"/>
        <v>3575.6</v>
      </c>
      <c r="BB39" s="2">
        <f t="shared" si="4"/>
        <v>438.27499999999998</v>
      </c>
      <c r="BC39" s="57">
        <f t="shared" si="33"/>
        <v>435.88634284123009</v>
      </c>
      <c r="BE39" s="61">
        <v>1</v>
      </c>
      <c r="BF39" s="66"/>
      <c r="BG39" s="67"/>
      <c r="BH39" s="66">
        <f t="shared" si="17"/>
        <v>1</v>
      </c>
      <c r="BI39" s="66"/>
      <c r="BJ39" s="66"/>
      <c r="BK39" s="61">
        <v>1</v>
      </c>
      <c r="BL39" s="66"/>
      <c r="BM39" s="61"/>
      <c r="BN39" s="66">
        <f t="shared" si="34"/>
        <v>1</v>
      </c>
      <c r="BO39" s="58">
        <f t="shared" si="35"/>
        <v>435.88634284123009</v>
      </c>
      <c r="BP39" s="59">
        <f t="shared" si="36"/>
        <v>0</v>
      </c>
      <c r="BQ39" s="59">
        <f t="shared" si="37"/>
        <v>0</v>
      </c>
      <c r="BR39" s="60">
        <f t="shared" si="38"/>
        <v>435.88634284123009</v>
      </c>
    </row>
    <row r="40" spans="1:70" x14ac:dyDescent="0.35">
      <c r="A40" s="12" t="s">
        <v>306</v>
      </c>
      <c r="B40" s="26" t="s">
        <v>378</v>
      </c>
      <c r="C40" s="40" t="s">
        <v>72</v>
      </c>
      <c r="D40" s="18" t="s">
        <v>73</v>
      </c>
      <c r="E40" s="14">
        <v>2.1749999999999998</v>
      </c>
      <c r="F40" s="6">
        <v>0</v>
      </c>
      <c r="G40" s="6">
        <v>0</v>
      </c>
      <c r="H40" s="7">
        <v>0</v>
      </c>
      <c r="I40" s="28">
        <v>5.125</v>
      </c>
      <c r="J40" s="6">
        <v>0</v>
      </c>
      <c r="K40" s="6">
        <v>0</v>
      </c>
      <c r="L40" s="7">
        <v>0</v>
      </c>
      <c r="M40" s="28">
        <v>6.4749999999999996</v>
      </c>
      <c r="N40" s="6">
        <v>0</v>
      </c>
      <c r="O40" s="6">
        <v>0</v>
      </c>
      <c r="P40" s="7">
        <v>0</v>
      </c>
      <c r="Q40" s="28">
        <v>0</v>
      </c>
      <c r="R40" s="6">
        <v>0</v>
      </c>
      <c r="S40" s="6">
        <v>0</v>
      </c>
      <c r="T40" s="7">
        <v>0</v>
      </c>
      <c r="U40" s="28">
        <v>13</v>
      </c>
      <c r="V40" s="6">
        <v>0</v>
      </c>
      <c r="W40" s="6">
        <v>0</v>
      </c>
      <c r="X40" s="7">
        <v>0</v>
      </c>
      <c r="Y40" s="28">
        <v>14.5</v>
      </c>
      <c r="Z40" s="6">
        <v>0</v>
      </c>
      <c r="AA40" s="6">
        <v>0</v>
      </c>
      <c r="AB40" s="7">
        <v>0</v>
      </c>
      <c r="AC40" s="28">
        <v>22.05</v>
      </c>
      <c r="AD40" s="6">
        <v>0</v>
      </c>
      <c r="AE40" s="6">
        <v>0</v>
      </c>
      <c r="AF40" s="7">
        <v>0</v>
      </c>
      <c r="AG40" s="28">
        <v>5</v>
      </c>
      <c r="AH40" s="6">
        <v>0</v>
      </c>
      <c r="AI40" s="6">
        <v>0</v>
      </c>
      <c r="AJ40" s="7">
        <v>0</v>
      </c>
      <c r="AK40" s="32">
        <v>23.925000000000001</v>
      </c>
      <c r="AL40" s="6">
        <v>0</v>
      </c>
      <c r="AM40" s="6">
        <v>0</v>
      </c>
      <c r="AN40" s="7">
        <v>0</v>
      </c>
      <c r="AO40" s="32">
        <v>15</v>
      </c>
      <c r="AP40" s="6">
        <v>0</v>
      </c>
      <c r="AQ40" s="6">
        <v>0</v>
      </c>
      <c r="AR40" s="77">
        <v>0</v>
      </c>
      <c r="AS40" s="3">
        <v>32.475000000000001</v>
      </c>
      <c r="AT40" s="3">
        <v>0</v>
      </c>
      <c r="AU40" s="3">
        <v>0</v>
      </c>
      <c r="AV40" s="5">
        <v>0</v>
      </c>
      <c r="AW40" s="13">
        <v>6.85</v>
      </c>
      <c r="AX40" s="6">
        <v>0</v>
      </c>
      <c r="AY40" s="6">
        <v>0</v>
      </c>
      <c r="AZ40" s="7">
        <v>0</v>
      </c>
      <c r="BA40" s="36">
        <f t="shared" si="39"/>
        <v>146.57499999999999</v>
      </c>
      <c r="BB40" s="2">
        <f t="shared" si="4"/>
        <v>32.475000000000001</v>
      </c>
      <c r="BC40" s="57">
        <f t="shared" si="33"/>
        <v>32.298006922067074</v>
      </c>
      <c r="BE40" s="61">
        <v>1</v>
      </c>
      <c r="BF40" s="66"/>
      <c r="BG40" s="67"/>
      <c r="BH40" s="66">
        <f t="shared" si="17"/>
        <v>1</v>
      </c>
      <c r="BI40" s="66"/>
      <c r="BJ40" s="66"/>
      <c r="BK40" s="61">
        <v>1</v>
      </c>
      <c r="BL40" s="66"/>
      <c r="BM40" s="61"/>
      <c r="BN40" s="66">
        <f t="shared" si="34"/>
        <v>1</v>
      </c>
      <c r="BO40" s="58">
        <f t="shared" si="35"/>
        <v>32.298006922067074</v>
      </c>
      <c r="BP40" s="59">
        <f t="shared" si="36"/>
        <v>0</v>
      </c>
      <c r="BQ40" s="59">
        <f t="shared" si="37"/>
        <v>0</v>
      </c>
      <c r="BR40" s="60">
        <f t="shared" si="38"/>
        <v>32.298006922067074</v>
      </c>
    </row>
    <row r="41" spans="1:70" x14ac:dyDescent="0.35">
      <c r="A41" s="12" t="s">
        <v>307</v>
      </c>
      <c r="B41" s="26" t="s">
        <v>378</v>
      </c>
      <c r="C41" s="40" t="s">
        <v>74</v>
      </c>
      <c r="D41" s="18" t="s">
        <v>75</v>
      </c>
      <c r="E41" s="14">
        <v>0</v>
      </c>
      <c r="F41" s="6">
        <v>0</v>
      </c>
      <c r="G41" s="6">
        <v>0</v>
      </c>
      <c r="H41" s="7">
        <v>0</v>
      </c>
      <c r="I41" s="28">
        <v>0</v>
      </c>
      <c r="J41" s="6">
        <v>0</v>
      </c>
      <c r="K41" s="6">
        <v>0</v>
      </c>
      <c r="L41" s="7">
        <v>0</v>
      </c>
      <c r="M41" s="28">
        <v>3</v>
      </c>
      <c r="N41" s="6">
        <v>0</v>
      </c>
      <c r="O41" s="6">
        <v>0</v>
      </c>
      <c r="P41" s="7">
        <v>0</v>
      </c>
      <c r="Q41" s="28">
        <v>6.75</v>
      </c>
      <c r="R41" s="6">
        <v>0</v>
      </c>
      <c r="S41" s="6">
        <v>0</v>
      </c>
      <c r="T41" s="7">
        <v>0</v>
      </c>
      <c r="U41" s="28">
        <v>13.925000000000001</v>
      </c>
      <c r="V41" s="6">
        <v>0</v>
      </c>
      <c r="W41" s="6">
        <v>0</v>
      </c>
      <c r="X41" s="7">
        <v>0</v>
      </c>
      <c r="Y41" s="28">
        <v>18.675000000000001</v>
      </c>
      <c r="Z41" s="6">
        <v>0</v>
      </c>
      <c r="AA41" s="6">
        <v>0</v>
      </c>
      <c r="AB41" s="7">
        <v>0</v>
      </c>
      <c r="AC41" s="28">
        <v>6.9749999999999996</v>
      </c>
      <c r="AD41" s="6">
        <v>0</v>
      </c>
      <c r="AE41" s="6">
        <v>0</v>
      </c>
      <c r="AF41" s="7">
        <v>0</v>
      </c>
      <c r="AG41" s="28">
        <v>4</v>
      </c>
      <c r="AH41" s="6">
        <v>0</v>
      </c>
      <c r="AI41" s="6">
        <v>0</v>
      </c>
      <c r="AJ41" s="7">
        <v>0</v>
      </c>
      <c r="AK41" s="32">
        <v>2</v>
      </c>
      <c r="AL41" s="6">
        <v>0</v>
      </c>
      <c r="AM41" s="6">
        <v>0</v>
      </c>
      <c r="AN41" s="7">
        <v>0</v>
      </c>
      <c r="AO41" s="32">
        <v>0</v>
      </c>
      <c r="AP41" s="6">
        <v>0</v>
      </c>
      <c r="AQ41" s="6">
        <v>0</v>
      </c>
      <c r="AR41" s="77">
        <v>0</v>
      </c>
      <c r="AS41" s="3">
        <v>0</v>
      </c>
      <c r="AT41" s="3">
        <v>0</v>
      </c>
      <c r="AU41" s="3">
        <v>0</v>
      </c>
      <c r="AV41" s="5">
        <v>0</v>
      </c>
      <c r="AW41" s="13">
        <v>0</v>
      </c>
      <c r="AX41" s="6">
        <v>0</v>
      </c>
      <c r="AY41" s="6">
        <v>0</v>
      </c>
      <c r="AZ41" s="7">
        <v>0</v>
      </c>
      <c r="BA41" s="36">
        <f t="shared" si="39"/>
        <v>55.325000000000003</v>
      </c>
      <c r="BB41" s="2">
        <f t="shared" si="4"/>
        <v>0</v>
      </c>
      <c r="BC41" s="57">
        <f t="shared" si="33"/>
        <v>0</v>
      </c>
      <c r="BE41" s="61"/>
      <c r="BF41" s="66"/>
      <c r="BG41" s="67"/>
      <c r="BH41" s="66"/>
      <c r="BI41" s="66"/>
      <c r="BJ41" s="66"/>
      <c r="BK41" s="61"/>
      <c r="BL41" s="66"/>
      <c r="BM41" s="61"/>
      <c r="BN41" s="66">
        <f t="shared" si="34"/>
        <v>0</v>
      </c>
      <c r="BO41" s="58"/>
      <c r="BP41" s="59">
        <f t="shared" si="36"/>
        <v>0</v>
      </c>
      <c r="BQ41" s="59">
        <f t="shared" si="37"/>
        <v>0</v>
      </c>
      <c r="BR41" s="60">
        <f t="shared" si="38"/>
        <v>0</v>
      </c>
    </row>
    <row r="42" spans="1:70" x14ac:dyDescent="0.35">
      <c r="A42" s="12" t="s">
        <v>308</v>
      </c>
      <c r="B42" s="26" t="s">
        <v>378</v>
      </c>
      <c r="C42" s="40" t="s">
        <v>76</v>
      </c>
      <c r="D42" s="18" t="s">
        <v>77</v>
      </c>
      <c r="E42" s="14">
        <v>20.100000000000001</v>
      </c>
      <c r="F42" s="6">
        <v>0</v>
      </c>
      <c r="G42" s="6">
        <v>0</v>
      </c>
      <c r="H42" s="7">
        <v>0</v>
      </c>
      <c r="I42" s="28">
        <v>21.225000000000001</v>
      </c>
      <c r="J42" s="6">
        <v>0</v>
      </c>
      <c r="K42" s="6">
        <v>0</v>
      </c>
      <c r="L42" s="7">
        <v>0</v>
      </c>
      <c r="M42" s="28">
        <v>47.174999999999997</v>
      </c>
      <c r="N42" s="6">
        <v>0</v>
      </c>
      <c r="O42" s="6">
        <v>0</v>
      </c>
      <c r="P42" s="7">
        <v>0</v>
      </c>
      <c r="Q42" s="28">
        <v>32.049999999999997</v>
      </c>
      <c r="R42" s="6">
        <v>0</v>
      </c>
      <c r="S42" s="6">
        <v>0</v>
      </c>
      <c r="T42" s="7">
        <v>0</v>
      </c>
      <c r="U42" s="28">
        <v>85.6</v>
      </c>
      <c r="V42" s="6">
        <v>0</v>
      </c>
      <c r="W42" s="6">
        <v>0</v>
      </c>
      <c r="X42" s="7">
        <v>0</v>
      </c>
      <c r="Y42" s="28">
        <v>60.774999999999999</v>
      </c>
      <c r="Z42" s="6">
        <v>0</v>
      </c>
      <c r="AA42" s="6">
        <v>0</v>
      </c>
      <c r="AB42" s="7">
        <v>0</v>
      </c>
      <c r="AC42" s="28">
        <v>60.825000000000003</v>
      </c>
      <c r="AD42" s="6">
        <v>0</v>
      </c>
      <c r="AE42" s="6">
        <v>0</v>
      </c>
      <c r="AF42" s="7">
        <v>0</v>
      </c>
      <c r="AG42" s="28">
        <v>71.75</v>
      </c>
      <c r="AH42" s="6">
        <v>0</v>
      </c>
      <c r="AI42" s="6">
        <v>0</v>
      </c>
      <c r="AJ42" s="7">
        <v>0</v>
      </c>
      <c r="AK42" s="32">
        <v>86.424999999999997</v>
      </c>
      <c r="AL42" s="6">
        <v>0</v>
      </c>
      <c r="AM42" s="6">
        <v>0</v>
      </c>
      <c r="AN42" s="7">
        <v>0</v>
      </c>
      <c r="AO42" s="32">
        <v>76.400000000000006</v>
      </c>
      <c r="AP42" s="6">
        <v>0</v>
      </c>
      <c r="AQ42" s="6">
        <v>0</v>
      </c>
      <c r="AR42" s="77">
        <v>0</v>
      </c>
      <c r="AS42" s="3">
        <v>57.375</v>
      </c>
      <c r="AT42" s="3">
        <v>0</v>
      </c>
      <c r="AU42" s="3">
        <v>0</v>
      </c>
      <c r="AV42" s="5">
        <v>0</v>
      </c>
      <c r="AW42" s="13">
        <v>6.0750000000000002</v>
      </c>
      <c r="AX42" s="6">
        <v>0</v>
      </c>
      <c r="AY42" s="6">
        <v>0</v>
      </c>
      <c r="AZ42" s="7">
        <v>0</v>
      </c>
      <c r="BA42" s="36">
        <f t="shared" si="39"/>
        <v>625.77499999999998</v>
      </c>
      <c r="BB42" s="2">
        <f t="shared" si="4"/>
        <v>57.375</v>
      </c>
      <c r="BC42" s="57">
        <f t="shared" si="33"/>
        <v>57.062298603651989</v>
      </c>
      <c r="BE42" s="61">
        <v>1</v>
      </c>
      <c r="BF42" s="66"/>
      <c r="BG42" s="67"/>
      <c r="BH42" s="66">
        <f t="shared" si="17"/>
        <v>1</v>
      </c>
      <c r="BI42" s="66"/>
      <c r="BJ42" s="66"/>
      <c r="BK42" s="61">
        <v>1</v>
      </c>
      <c r="BL42" s="66"/>
      <c r="BM42" s="61"/>
      <c r="BN42" s="66">
        <f t="shared" si="34"/>
        <v>1</v>
      </c>
      <c r="BO42" s="58">
        <f t="shared" si="35"/>
        <v>57.062298603651989</v>
      </c>
      <c r="BP42" s="59">
        <f t="shared" si="36"/>
        <v>0</v>
      </c>
      <c r="BQ42" s="59">
        <f t="shared" si="37"/>
        <v>0</v>
      </c>
      <c r="BR42" s="60">
        <f t="shared" si="38"/>
        <v>57.062298603651989</v>
      </c>
    </row>
    <row r="43" spans="1:70" x14ac:dyDescent="0.35">
      <c r="A43" s="12" t="s">
        <v>309</v>
      </c>
      <c r="B43" s="26" t="s">
        <v>378</v>
      </c>
      <c r="C43" s="40" t="s">
        <v>78</v>
      </c>
      <c r="D43" s="18" t="s">
        <v>79</v>
      </c>
      <c r="E43" s="14">
        <v>4</v>
      </c>
      <c r="F43" s="6">
        <v>0</v>
      </c>
      <c r="G43" s="6">
        <v>0</v>
      </c>
      <c r="H43" s="7">
        <v>0</v>
      </c>
      <c r="I43" s="28">
        <v>8.4749999999999996</v>
      </c>
      <c r="J43" s="6">
        <v>0</v>
      </c>
      <c r="K43" s="6">
        <v>0</v>
      </c>
      <c r="L43" s="7">
        <v>0</v>
      </c>
      <c r="M43" s="28">
        <v>5</v>
      </c>
      <c r="N43" s="6">
        <v>0</v>
      </c>
      <c r="O43" s="6">
        <v>0</v>
      </c>
      <c r="P43" s="7">
        <v>0</v>
      </c>
      <c r="Q43" s="28">
        <v>14.95</v>
      </c>
      <c r="R43" s="6">
        <v>0</v>
      </c>
      <c r="S43" s="6">
        <v>0</v>
      </c>
      <c r="T43" s="7">
        <v>0</v>
      </c>
      <c r="U43" s="28">
        <v>4</v>
      </c>
      <c r="V43" s="6">
        <v>0</v>
      </c>
      <c r="W43" s="6">
        <v>0</v>
      </c>
      <c r="X43" s="7">
        <v>0</v>
      </c>
      <c r="Y43" s="28">
        <v>36.375</v>
      </c>
      <c r="Z43" s="6">
        <v>0</v>
      </c>
      <c r="AA43" s="6">
        <v>0</v>
      </c>
      <c r="AB43" s="7">
        <v>0</v>
      </c>
      <c r="AC43" s="28">
        <v>23.125</v>
      </c>
      <c r="AD43" s="6">
        <v>0</v>
      </c>
      <c r="AE43" s="6">
        <v>0</v>
      </c>
      <c r="AF43" s="7">
        <v>0</v>
      </c>
      <c r="AG43" s="28">
        <v>12.975</v>
      </c>
      <c r="AH43" s="6">
        <v>0</v>
      </c>
      <c r="AI43" s="6">
        <v>0</v>
      </c>
      <c r="AJ43" s="7">
        <v>0</v>
      </c>
      <c r="AK43" s="32">
        <v>11.35</v>
      </c>
      <c r="AL43" s="6">
        <v>0</v>
      </c>
      <c r="AM43" s="6">
        <v>0</v>
      </c>
      <c r="AN43" s="7">
        <v>0</v>
      </c>
      <c r="AO43" s="32">
        <v>11.75</v>
      </c>
      <c r="AP43" s="6">
        <v>0</v>
      </c>
      <c r="AQ43" s="6">
        <v>0</v>
      </c>
      <c r="AR43" s="77">
        <v>0</v>
      </c>
      <c r="AS43" s="3">
        <v>0</v>
      </c>
      <c r="AT43" s="3">
        <v>0</v>
      </c>
      <c r="AU43" s="3">
        <v>0</v>
      </c>
      <c r="AV43" s="5">
        <v>0</v>
      </c>
      <c r="AW43" s="13">
        <v>0</v>
      </c>
      <c r="AX43" s="6">
        <v>0</v>
      </c>
      <c r="AY43" s="6">
        <v>0</v>
      </c>
      <c r="AZ43" s="7">
        <v>0</v>
      </c>
      <c r="BA43" s="36">
        <f t="shared" si="39"/>
        <v>132</v>
      </c>
      <c r="BB43" s="2">
        <f t="shared" si="4"/>
        <v>0</v>
      </c>
      <c r="BC43" s="57">
        <f t="shared" si="33"/>
        <v>0</v>
      </c>
      <c r="BE43" s="61">
        <v>1</v>
      </c>
      <c r="BF43" s="66"/>
      <c r="BG43" s="67"/>
      <c r="BH43" s="66"/>
      <c r="BI43" s="66"/>
      <c r="BJ43" s="66"/>
      <c r="BK43" s="61">
        <v>1</v>
      </c>
      <c r="BL43" s="66"/>
      <c r="BM43" s="61"/>
      <c r="BN43" s="66">
        <f t="shared" si="34"/>
        <v>1</v>
      </c>
      <c r="BO43" s="58">
        <f t="shared" si="35"/>
        <v>0</v>
      </c>
      <c r="BP43" s="59">
        <f t="shared" si="36"/>
        <v>0</v>
      </c>
      <c r="BQ43" s="59">
        <f t="shared" si="37"/>
        <v>0</v>
      </c>
      <c r="BR43" s="60">
        <f t="shared" si="38"/>
        <v>0</v>
      </c>
    </row>
    <row r="44" spans="1:70" x14ac:dyDescent="0.35">
      <c r="A44" s="12" t="s">
        <v>310</v>
      </c>
      <c r="B44" s="26" t="s">
        <v>378</v>
      </c>
      <c r="C44" s="40" t="s">
        <v>80</v>
      </c>
      <c r="D44" s="18" t="s">
        <v>81</v>
      </c>
      <c r="E44" s="14">
        <v>111.52500000000001</v>
      </c>
      <c r="F44" s="6">
        <v>0</v>
      </c>
      <c r="G44" s="6">
        <v>0</v>
      </c>
      <c r="H44" s="7">
        <v>0</v>
      </c>
      <c r="I44" s="28">
        <v>135.30000000000001</v>
      </c>
      <c r="J44" s="6">
        <v>0</v>
      </c>
      <c r="K44" s="6">
        <v>0</v>
      </c>
      <c r="L44" s="7">
        <v>0</v>
      </c>
      <c r="M44" s="28">
        <v>259.3</v>
      </c>
      <c r="N44" s="6">
        <v>0</v>
      </c>
      <c r="O44" s="6">
        <v>0</v>
      </c>
      <c r="P44" s="7">
        <v>0</v>
      </c>
      <c r="Q44" s="28">
        <v>115.575</v>
      </c>
      <c r="R44" s="6">
        <v>0</v>
      </c>
      <c r="S44" s="6">
        <v>0</v>
      </c>
      <c r="T44" s="7">
        <v>0</v>
      </c>
      <c r="U44" s="28">
        <v>278.25</v>
      </c>
      <c r="V44" s="6">
        <v>0</v>
      </c>
      <c r="W44" s="6">
        <v>0</v>
      </c>
      <c r="X44" s="7">
        <v>0</v>
      </c>
      <c r="Y44" s="28">
        <v>174.57499999999999</v>
      </c>
      <c r="Z44" s="6">
        <v>0</v>
      </c>
      <c r="AA44" s="6">
        <v>0</v>
      </c>
      <c r="AB44" s="7">
        <v>0</v>
      </c>
      <c r="AC44" s="28">
        <v>299.125</v>
      </c>
      <c r="AD44" s="6">
        <v>0</v>
      </c>
      <c r="AE44" s="6">
        <v>0</v>
      </c>
      <c r="AF44" s="7">
        <v>0</v>
      </c>
      <c r="AG44" s="28">
        <v>265.77499999999998</v>
      </c>
      <c r="AH44" s="6">
        <v>0</v>
      </c>
      <c r="AI44" s="6">
        <v>0</v>
      </c>
      <c r="AJ44" s="7">
        <v>0</v>
      </c>
      <c r="AK44" s="32">
        <v>309.02499999999998</v>
      </c>
      <c r="AL44" s="6">
        <v>0</v>
      </c>
      <c r="AM44" s="6">
        <v>0</v>
      </c>
      <c r="AN44" s="7">
        <v>0</v>
      </c>
      <c r="AO44" s="32">
        <v>358.42500000000001</v>
      </c>
      <c r="AP44" s="6">
        <v>0</v>
      </c>
      <c r="AQ44" s="6">
        <v>0</v>
      </c>
      <c r="AR44" s="77">
        <v>0</v>
      </c>
      <c r="AS44" s="3">
        <v>355.125</v>
      </c>
      <c r="AT44" s="3">
        <v>0</v>
      </c>
      <c r="AU44" s="3">
        <v>0</v>
      </c>
      <c r="AV44" s="5">
        <v>0</v>
      </c>
      <c r="AW44" s="13">
        <v>53.900000000000006</v>
      </c>
      <c r="AX44" s="6">
        <v>0</v>
      </c>
      <c r="AY44" s="6">
        <v>0</v>
      </c>
      <c r="AZ44" s="7">
        <v>0</v>
      </c>
      <c r="BA44" s="36">
        <f t="shared" si="39"/>
        <v>2715.9000000000005</v>
      </c>
      <c r="BB44" s="2">
        <f t="shared" si="4"/>
        <v>355.125</v>
      </c>
      <c r="BC44" s="57">
        <f t="shared" si="33"/>
        <v>353.18952142260412</v>
      </c>
      <c r="BE44" s="61">
        <v>1</v>
      </c>
      <c r="BF44" s="66"/>
      <c r="BG44" s="67"/>
      <c r="BH44" s="66">
        <f t="shared" si="17"/>
        <v>1</v>
      </c>
      <c r="BI44" s="66"/>
      <c r="BJ44" s="66"/>
      <c r="BK44" s="61">
        <v>1</v>
      </c>
      <c r="BL44" s="66"/>
      <c r="BM44" s="61"/>
      <c r="BN44" s="66">
        <f t="shared" si="34"/>
        <v>1</v>
      </c>
      <c r="BO44" s="58">
        <f t="shared" si="35"/>
        <v>353.18952142260412</v>
      </c>
      <c r="BP44" s="59">
        <f t="shared" si="36"/>
        <v>0</v>
      </c>
      <c r="BQ44" s="59">
        <f t="shared" si="37"/>
        <v>0</v>
      </c>
      <c r="BR44" s="60">
        <f t="shared" si="38"/>
        <v>353.18952142260412</v>
      </c>
    </row>
    <row r="45" spans="1:70" x14ac:dyDescent="0.35">
      <c r="A45" s="12" t="s">
        <v>311</v>
      </c>
      <c r="B45" s="26" t="s">
        <v>378</v>
      </c>
      <c r="C45" s="40" t="s">
        <v>82</v>
      </c>
      <c r="D45" s="18" t="s">
        <v>83</v>
      </c>
      <c r="E45" s="14">
        <v>0</v>
      </c>
      <c r="F45" s="6">
        <v>0</v>
      </c>
      <c r="G45" s="6">
        <v>0</v>
      </c>
      <c r="H45" s="7">
        <v>0</v>
      </c>
      <c r="I45" s="28">
        <v>14.43</v>
      </c>
      <c r="J45" s="6">
        <v>0</v>
      </c>
      <c r="K45" s="6">
        <v>0</v>
      </c>
      <c r="L45" s="7">
        <v>0</v>
      </c>
      <c r="M45" s="28">
        <v>31.59</v>
      </c>
      <c r="N45" s="6">
        <v>0</v>
      </c>
      <c r="O45" s="6">
        <v>0</v>
      </c>
      <c r="P45" s="7">
        <v>0</v>
      </c>
      <c r="Q45" s="28">
        <v>43.16</v>
      </c>
      <c r="R45" s="6">
        <v>0</v>
      </c>
      <c r="S45" s="6">
        <v>0</v>
      </c>
      <c r="T45" s="7">
        <v>0</v>
      </c>
      <c r="U45" s="28">
        <v>58.2</v>
      </c>
      <c r="V45" s="6">
        <v>0</v>
      </c>
      <c r="W45" s="6">
        <v>0</v>
      </c>
      <c r="X45" s="7">
        <v>0</v>
      </c>
      <c r="Y45" s="28">
        <v>25.85</v>
      </c>
      <c r="Z45" s="6">
        <v>0</v>
      </c>
      <c r="AA45" s="6">
        <v>0</v>
      </c>
      <c r="AB45" s="7">
        <v>0</v>
      </c>
      <c r="AC45" s="28">
        <v>45.77</v>
      </c>
      <c r="AD45" s="6">
        <v>0</v>
      </c>
      <c r="AE45" s="6">
        <v>0</v>
      </c>
      <c r="AF45" s="7">
        <v>0</v>
      </c>
      <c r="AG45" s="28">
        <v>52.59</v>
      </c>
      <c r="AH45" s="6">
        <v>0</v>
      </c>
      <c r="AI45" s="6">
        <v>0</v>
      </c>
      <c r="AJ45" s="7">
        <v>0</v>
      </c>
      <c r="AK45" s="32">
        <v>35.520000000000003</v>
      </c>
      <c r="AL45" s="6">
        <v>0</v>
      </c>
      <c r="AM45" s="6">
        <v>0</v>
      </c>
      <c r="AN45" s="7">
        <v>0</v>
      </c>
      <c r="AO45" s="32">
        <v>34.69</v>
      </c>
      <c r="AP45" s="6">
        <v>0</v>
      </c>
      <c r="AQ45" s="6">
        <v>0</v>
      </c>
      <c r="AR45" s="77">
        <v>0</v>
      </c>
      <c r="AS45" s="3">
        <v>29.59</v>
      </c>
      <c r="AT45" s="3">
        <v>0</v>
      </c>
      <c r="AU45" s="3">
        <v>0</v>
      </c>
      <c r="AV45" s="5">
        <v>0</v>
      </c>
      <c r="AW45" s="13">
        <v>0</v>
      </c>
      <c r="AX45" s="6">
        <v>0</v>
      </c>
      <c r="AY45" s="6">
        <v>0</v>
      </c>
      <c r="AZ45" s="7">
        <v>0</v>
      </c>
      <c r="BA45" s="36">
        <f t="shared" si="39"/>
        <v>371.39</v>
      </c>
      <c r="BB45" s="2">
        <f t="shared" si="4"/>
        <v>29.59</v>
      </c>
      <c r="BC45" s="57">
        <f t="shared" si="33"/>
        <v>29.428730556550104</v>
      </c>
      <c r="BE45" s="61">
        <v>1</v>
      </c>
      <c r="BF45" s="66"/>
      <c r="BG45" s="67"/>
      <c r="BH45" s="66">
        <f t="shared" si="17"/>
        <v>1</v>
      </c>
      <c r="BI45" s="66"/>
      <c r="BJ45" s="66"/>
      <c r="BK45" s="61">
        <v>1</v>
      </c>
      <c r="BL45" s="66"/>
      <c r="BM45" s="61"/>
      <c r="BN45" s="66">
        <f t="shared" si="34"/>
        <v>1</v>
      </c>
      <c r="BO45" s="58">
        <f t="shared" si="35"/>
        <v>29.428730556550104</v>
      </c>
      <c r="BP45" s="59">
        <f t="shared" si="36"/>
        <v>0</v>
      </c>
      <c r="BQ45" s="59">
        <f t="shared" si="37"/>
        <v>0</v>
      </c>
      <c r="BR45" s="60">
        <f t="shared" si="38"/>
        <v>29.428730556550104</v>
      </c>
    </row>
    <row r="46" spans="1:70" x14ac:dyDescent="0.35">
      <c r="A46" s="19" t="s">
        <v>312</v>
      </c>
      <c r="B46" s="27" t="s">
        <v>378</v>
      </c>
      <c r="C46" s="37" t="s">
        <v>244</v>
      </c>
      <c r="D46" s="20" t="s">
        <v>245</v>
      </c>
      <c r="E46" s="14">
        <v>0</v>
      </c>
      <c r="F46" s="6">
        <v>0</v>
      </c>
      <c r="G46" s="6">
        <v>0</v>
      </c>
      <c r="H46" s="7">
        <v>0</v>
      </c>
      <c r="I46" s="28">
        <v>0</v>
      </c>
      <c r="J46" s="6">
        <v>0</v>
      </c>
      <c r="K46" s="6">
        <v>0</v>
      </c>
      <c r="L46" s="7">
        <v>0</v>
      </c>
      <c r="M46" s="28">
        <v>0</v>
      </c>
      <c r="N46" s="6">
        <v>0</v>
      </c>
      <c r="O46" s="6">
        <v>0</v>
      </c>
      <c r="P46" s="7">
        <v>0</v>
      </c>
      <c r="Q46" s="28">
        <v>4.95</v>
      </c>
      <c r="R46" s="6">
        <v>0</v>
      </c>
      <c r="S46" s="6">
        <v>0</v>
      </c>
      <c r="T46" s="7">
        <v>0</v>
      </c>
      <c r="U46" s="28">
        <v>13.75</v>
      </c>
      <c r="V46" s="6">
        <v>0</v>
      </c>
      <c r="W46" s="6">
        <v>0</v>
      </c>
      <c r="X46" s="7">
        <v>0</v>
      </c>
      <c r="Y46" s="28">
        <v>23.6</v>
      </c>
      <c r="Z46" s="6">
        <v>0</v>
      </c>
      <c r="AA46" s="6">
        <v>0</v>
      </c>
      <c r="AB46" s="7">
        <v>0</v>
      </c>
      <c r="AC46" s="28">
        <v>13.9</v>
      </c>
      <c r="AD46" s="6">
        <v>0</v>
      </c>
      <c r="AE46" s="6">
        <v>0</v>
      </c>
      <c r="AF46" s="7">
        <v>0</v>
      </c>
      <c r="AG46" s="28">
        <v>5.9</v>
      </c>
      <c r="AH46" s="6">
        <v>0</v>
      </c>
      <c r="AI46" s="6">
        <v>0</v>
      </c>
      <c r="AJ46" s="7">
        <v>0</v>
      </c>
      <c r="AK46" s="32">
        <v>0</v>
      </c>
      <c r="AL46" s="6">
        <v>0</v>
      </c>
      <c r="AM46" s="6">
        <v>0</v>
      </c>
      <c r="AN46" s="7">
        <v>0</v>
      </c>
      <c r="AO46" s="32">
        <v>2</v>
      </c>
      <c r="AP46" s="6">
        <v>0</v>
      </c>
      <c r="AQ46" s="6">
        <v>0</v>
      </c>
      <c r="AR46" s="77">
        <v>0</v>
      </c>
      <c r="AS46" s="3">
        <v>0</v>
      </c>
      <c r="AT46" s="3">
        <v>0</v>
      </c>
      <c r="AU46" s="3">
        <v>0</v>
      </c>
      <c r="AV46" s="5">
        <v>0</v>
      </c>
      <c r="AW46" s="13">
        <v>0</v>
      </c>
      <c r="AX46" s="6">
        <v>0</v>
      </c>
      <c r="AY46" s="6">
        <v>0</v>
      </c>
      <c r="AZ46" s="7">
        <v>0</v>
      </c>
      <c r="BA46" s="36">
        <f t="shared" si="39"/>
        <v>64.099999999999994</v>
      </c>
      <c r="BB46" s="2">
        <f t="shared" si="4"/>
        <v>0</v>
      </c>
      <c r="BE46" s="61">
        <v>1</v>
      </c>
      <c r="BF46" s="66"/>
      <c r="BG46" s="67"/>
      <c r="BH46" s="66"/>
      <c r="BI46" s="66"/>
      <c r="BJ46" s="66"/>
      <c r="BK46" s="61"/>
      <c r="BL46" s="66"/>
      <c r="BM46" s="61"/>
      <c r="BN46" s="66"/>
      <c r="BO46" s="61">
        <f t="shared" si="32"/>
        <v>-1</v>
      </c>
      <c r="BR46" s="62"/>
    </row>
    <row r="47" spans="1:70" x14ac:dyDescent="0.35">
      <c r="A47" s="12" t="s">
        <v>313</v>
      </c>
      <c r="B47" s="26" t="s">
        <v>378</v>
      </c>
      <c r="C47" s="40" t="s">
        <v>84</v>
      </c>
      <c r="D47" s="18" t="s">
        <v>85</v>
      </c>
      <c r="E47" s="14">
        <v>9.8249999999999993</v>
      </c>
      <c r="F47" s="6">
        <v>0</v>
      </c>
      <c r="G47" s="6">
        <v>0</v>
      </c>
      <c r="H47" s="7">
        <v>0</v>
      </c>
      <c r="I47" s="28">
        <v>16.649999999999999</v>
      </c>
      <c r="J47" s="6">
        <v>0</v>
      </c>
      <c r="K47" s="6">
        <v>0</v>
      </c>
      <c r="L47" s="7">
        <v>0</v>
      </c>
      <c r="M47" s="28">
        <v>15.275</v>
      </c>
      <c r="N47" s="6">
        <v>0</v>
      </c>
      <c r="O47" s="6">
        <v>0</v>
      </c>
      <c r="P47" s="7">
        <v>0</v>
      </c>
      <c r="Q47" s="28">
        <v>26.9</v>
      </c>
      <c r="R47" s="6">
        <v>0</v>
      </c>
      <c r="S47" s="6">
        <v>0</v>
      </c>
      <c r="T47" s="7">
        <v>0</v>
      </c>
      <c r="U47" s="28">
        <v>25.8</v>
      </c>
      <c r="V47" s="6">
        <v>0</v>
      </c>
      <c r="W47" s="6">
        <v>0</v>
      </c>
      <c r="X47" s="7">
        <v>0</v>
      </c>
      <c r="Y47" s="28">
        <v>21.824999999999999</v>
      </c>
      <c r="Z47" s="6">
        <v>0</v>
      </c>
      <c r="AA47" s="6">
        <v>0</v>
      </c>
      <c r="AB47" s="7">
        <v>0</v>
      </c>
      <c r="AC47" s="28">
        <v>60.55</v>
      </c>
      <c r="AD47" s="6">
        <v>0</v>
      </c>
      <c r="AE47" s="6">
        <v>0</v>
      </c>
      <c r="AF47" s="7">
        <v>0</v>
      </c>
      <c r="AG47" s="28">
        <v>22.6</v>
      </c>
      <c r="AH47" s="6">
        <v>0</v>
      </c>
      <c r="AI47" s="6">
        <v>0</v>
      </c>
      <c r="AJ47" s="7">
        <v>0</v>
      </c>
      <c r="AK47" s="32">
        <v>23.75</v>
      </c>
      <c r="AL47" s="6">
        <v>0</v>
      </c>
      <c r="AM47" s="6">
        <v>0</v>
      </c>
      <c r="AN47" s="7">
        <v>0</v>
      </c>
      <c r="AO47" s="32">
        <v>24.824999999999999</v>
      </c>
      <c r="AP47" s="6">
        <v>0</v>
      </c>
      <c r="AQ47" s="6">
        <v>0</v>
      </c>
      <c r="AR47" s="77">
        <v>0</v>
      </c>
      <c r="AS47" s="3">
        <v>13.875</v>
      </c>
      <c r="AT47" s="3">
        <v>0</v>
      </c>
      <c r="AU47" s="3">
        <v>0</v>
      </c>
      <c r="AV47" s="5">
        <v>0</v>
      </c>
      <c r="AW47" s="13">
        <v>2</v>
      </c>
      <c r="AX47" s="6">
        <v>0</v>
      </c>
      <c r="AY47" s="6">
        <v>0</v>
      </c>
      <c r="AZ47" s="7">
        <v>0</v>
      </c>
      <c r="BA47" s="36">
        <f t="shared" si="39"/>
        <v>263.875</v>
      </c>
      <c r="BB47" s="2">
        <f t="shared" si="4"/>
        <v>13.875</v>
      </c>
      <c r="BC47" s="57">
        <f>(BB47/SUM($BB$34:$BB$54))*$BC$108</f>
        <v>13.79937940088316</v>
      </c>
      <c r="BE47" s="61">
        <v>1</v>
      </c>
      <c r="BF47" s="66"/>
      <c r="BG47" s="67"/>
      <c r="BH47" s="66">
        <f t="shared" si="17"/>
        <v>1</v>
      </c>
      <c r="BI47" s="66"/>
      <c r="BJ47" s="66"/>
      <c r="BK47" s="61">
        <v>1</v>
      </c>
      <c r="BL47" s="66"/>
      <c r="BM47" s="61"/>
      <c r="BN47" s="66">
        <f t="shared" ref="BN47:BN50" si="40">BM47+BL47+BK47</f>
        <v>1</v>
      </c>
      <c r="BO47" s="58">
        <f t="shared" ref="BO47:BO50" si="41">BE47*BC47</f>
        <v>13.79937940088316</v>
      </c>
      <c r="BP47" s="59">
        <f t="shared" ref="BP47:BP50" si="42">BF47*BC47</f>
        <v>0</v>
      </c>
      <c r="BQ47" s="59">
        <f t="shared" ref="BQ47:BQ50" si="43">BG47*BC47</f>
        <v>0</v>
      </c>
      <c r="BR47" s="60">
        <f t="shared" ref="BR47:BR50" si="44">BQ47+BP47+BO47</f>
        <v>13.79937940088316</v>
      </c>
    </row>
    <row r="48" spans="1:70" x14ac:dyDescent="0.35">
      <c r="A48" s="12" t="s">
        <v>314</v>
      </c>
      <c r="B48" s="26" t="s">
        <v>378</v>
      </c>
      <c r="C48" s="40" t="s">
        <v>86</v>
      </c>
      <c r="D48" s="18" t="s">
        <v>87</v>
      </c>
      <c r="E48" s="14">
        <v>148.82499999999999</v>
      </c>
      <c r="F48" s="6">
        <v>0</v>
      </c>
      <c r="G48" s="6">
        <v>0</v>
      </c>
      <c r="H48" s="7">
        <v>0</v>
      </c>
      <c r="I48" s="28">
        <v>299.95</v>
      </c>
      <c r="J48" s="6">
        <v>0</v>
      </c>
      <c r="K48" s="6">
        <v>0</v>
      </c>
      <c r="L48" s="7">
        <v>0</v>
      </c>
      <c r="M48" s="28">
        <v>419.95</v>
      </c>
      <c r="N48" s="6">
        <v>0</v>
      </c>
      <c r="O48" s="6">
        <v>0</v>
      </c>
      <c r="P48" s="7">
        <v>0</v>
      </c>
      <c r="Q48" s="28">
        <v>456.375</v>
      </c>
      <c r="R48" s="6">
        <v>0</v>
      </c>
      <c r="S48" s="6">
        <v>0</v>
      </c>
      <c r="T48" s="7">
        <v>0</v>
      </c>
      <c r="U48" s="28">
        <v>509.77499999999998</v>
      </c>
      <c r="V48" s="6">
        <v>0</v>
      </c>
      <c r="W48" s="6">
        <v>0</v>
      </c>
      <c r="X48" s="7">
        <v>0</v>
      </c>
      <c r="Y48" s="28">
        <v>425.8</v>
      </c>
      <c r="Z48" s="6">
        <v>0</v>
      </c>
      <c r="AA48" s="6">
        <v>0</v>
      </c>
      <c r="AB48" s="7">
        <v>0</v>
      </c>
      <c r="AC48" s="28">
        <v>648.20000000000005</v>
      </c>
      <c r="AD48" s="6">
        <v>0</v>
      </c>
      <c r="AE48" s="6">
        <v>0</v>
      </c>
      <c r="AF48" s="7">
        <v>0</v>
      </c>
      <c r="AG48" s="28">
        <v>686.625</v>
      </c>
      <c r="AH48" s="6">
        <v>0</v>
      </c>
      <c r="AI48" s="6">
        <v>0</v>
      </c>
      <c r="AJ48" s="7">
        <v>0</v>
      </c>
      <c r="AK48" s="32">
        <v>694.95</v>
      </c>
      <c r="AL48" s="6">
        <v>0</v>
      </c>
      <c r="AM48" s="6">
        <v>0</v>
      </c>
      <c r="AN48" s="7">
        <v>0</v>
      </c>
      <c r="AO48" s="32">
        <v>788.375</v>
      </c>
      <c r="AP48" s="6">
        <v>0</v>
      </c>
      <c r="AQ48" s="6">
        <v>0</v>
      </c>
      <c r="AR48" s="77">
        <v>0</v>
      </c>
      <c r="AS48" s="3">
        <v>498.3</v>
      </c>
      <c r="AT48" s="3">
        <v>0</v>
      </c>
      <c r="AU48" s="3">
        <v>0</v>
      </c>
      <c r="AV48" s="5">
        <v>0</v>
      </c>
      <c r="AW48" s="13">
        <v>71.925000000000011</v>
      </c>
      <c r="AX48" s="6">
        <v>0</v>
      </c>
      <c r="AY48" s="6">
        <v>0</v>
      </c>
      <c r="AZ48" s="7">
        <v>0</v>
      </c>
      <c r="BA48" s="36">
        <f t="shared" si="39"/>
        <v>5649.05</v>
      </c>
      <c r="BB48" s="2">
        <f t="shared" si="4"/>
        <v>498.3</v>
      </c>
      <c r="BC48" s="57">
        <f>(BB48/SUM($BB$34:$BB$54))*$BC$108</f>
        <v>495.58419859171738</v>
      </c>
      <c r="BE48" s="61">
        <v>1</v>
      </c>
      <c r="BF48" s="66"/>
      <c r="BG48" s="67"/>
      <c r="BH48" s="66">
        <f t="shared" si="17"/>
        <v>1</v>
      </c>
      <c r="BI48" s="66"/>
      <c r="BJ48" s="66"/>
      <c r="BK48" s="61">
        <v>1</v>
      </c>
      <c r="BL48" s="66"/>
      <c r="BM48" s="61"/>
      <c r="BN48" s="66">
        <f t="shared" si="40"/>
        <v>1</v>
      </c>
      <c r="BO48" s="58">
        <f t="shared" si="41"/>
        <v>495.58419859171738</v>
      </c>
      <c r="BP48" s="59">
        <f t="shared" si="42"/>
        <v>0</v>
      </c>
      <c r="BQ48" s="59">
        <f t="shared" si="43"/>
        <v>0</v>
      </c>
      <c r="BR48" s="60">
        <f t="shared" si="44"/>
        <v>495.58419859171738</v>
      </c>
    </row>
    <row r="49" spans="1:70" x14ac:dyDescent="0.35">
      <c r="A49" s="12" t="s">
        <v>315</v>
      </c>
      <c r="B49" s="26" t="s">
        <v>378</v>
      </c>
      <c r="C49" s="40" t="s">
        <v>88</v>
      </c>
      <c r="D49" s="18" t="s">
        <v>89</v>
      </c>
      <c r="E49" s="14">
        <v>8.625</v>
      </c>
      <c r="F49" s="6">
        <v>0</v>
      </c>
      <c r="G49" s="6">
        <v>0</v>
      </c>
      <c r="H49" s="7">
        <v>0</v>
      </c>
      <c r="I49" s="28">
        <v>43.825000000000003</v>
      </c>
      <c r="J49" s="6">
        <v>0</v>
      </c>
      <c r="K49" s="6">
        <v>0</v>
      </c>
      <c r="L49" s="7">
        <v>0</v>
      </c>
      <c r="M49" s="28">
        <v>79.825000000000003</v>
      </c>
      <c r="N49" s="6">
        <v>0</v>
      </c>
      <c r="O49" s="6">
        <v>0</v>
      </c>
      <c r="P49" s="7">
        <v>0</v>
      </c>
      <c r="Q49" s="28">
        <v>73.5</v>
      </c>
      <c r="R49" s="6">
        <v>0</v>
      </c>
      <c r="S49" s="6">
        <v>0</v>
      </c>
      <c r="T49" s="7">
        <v>0</v>
      </c>
      <c r="U49" s="28">
        <v>109.075</v>
      </c>
      <c r="V49" s="6">
        <v>0</v>
      </c>
      <c r="W49" s="6">
        <v>0</v>
      </c>
      <c r="X49" s="7">
        <v>0</v>
      </c>
      <c r="Y49" s="28">
        <v>62.375</v>
      </c>
      <c r="Z49" s="6">
        <v>0</v>
      </c>
      <c r="AA49" s="6">
        <v>0</v>
      </c>
      <c r="AB49" s="7">
        <v>0</v>
      </c>
      <c r="AC49" s="28">
        <v>92.575000000000003</v>
      </c>
      <c r="AD49" s="6">
        <v>0</v>
      </c>
      <c r="AE49" s="6">
        <v>0</v>
      </c>
      <c r="AF49" s="7">
        <v>0</v>
      </c>
      <c r="AG49" s="28">
        <v>62.85</v>
      </c>
      <c r="AH49" s="6">
        <v>0</v>
      </c>
      <c r="AI49" s="6">
        <v>0</v>
      </c>
      <c r="AJ49" s="7">
        <v>0</v>
      </c>
      <c r="AK49" s="32">
        <v>89.325000000000003</v>
      </c>
      <c r="AL49" s="6">
        <v>0</v>
      </c>
      <c r="AM49" s="6">
        <v>0</v>
      </c>
      <c r="AN49" s="7">
        <v>0</v>
      </c>
      <c r="AO49" s="32">
        <v>68.900000000000006</v>
      </c>
      <c r="AP49" s="6">
        <v>0</v>
      </c>
      <c r="AQ49" s="6">
        <v>0</v>
      </c>
      <c r="AR49" s="77">
        <v>0</v>
      </c>
      <c r="AS49" s="3">
        <v>53.174999999999997</v>
      </c>
      <c r="AT49" s="3">
        <v>0</v>
      </c>
      <c r="AU49" s="3">
        <v>0</v>
      </c>
      <c r="AV49" s="5">
        <v>0</v>
      </c>
      <c r="AW49" s="13">
        <v>17.024999999999999</v>
      </c>
      <c r="AX49" s="6">
        <v>0</v>
      </c>
      <c r="AY49" s="6">
        <v>0</v>
      </c>
      <c r="AZ49" s="7">
        <v>0</v>
      </c>
      <c r="BA49" s="36">
        <f t="shared" si="39"/>
        <v>761.07499999999993</v>
      </c>
      <c r="BB49" s="2">
        <f t="shared" si="4"/>
        <v>53.174999999999997</v>
      </c>
      <c r="BC49" s="57">
        <f>(BB49/SUM($BB$34:$BB$54))*$BC$108</f>
        <v>52.885189163384652</v>
      </c>
      <c r="BE49" s="61">
        <v>1</v>
      </c>
      <c r="BF49" s="66"/>
      <c r="BG49" s="67"/>
      <c r="BH49" s="66">
        <f t="shared" si="17"/>
        <v>1</v>
      </c>
      <c r="BI49" s="66"/>
      <c r="BJ49" s="66"/>
      <c r="BK49" s="61">
        <v>1</v>
      </c>
      <c r="BL49" s="66"/>
      <c r="BM49" s="61"/>
      <c r="BN49" s="66">
        <f t="shared" si="40"/>
        <v>1</v>
      </c>
      <c r="BO49" s="58">
        <f t="shared" si="41"/>
        <v>52.885189163384652</v>
      </c>
      <c r="BP49" s="59">
        <f t="shared" si="42"/>
        <v>0</v>
      </c>
      <c r="BQ49" s="59">
        <f t="shared" si="43"/>
        <v>0</v>
      </c>
      <c r="BR49" s="60">
        <f t="shared" si="44"/>
        <v>52.885189163384652</v>
      </c>
    </row>
    <row r="50" spans="1:70" x14ac:dyDescent="0.35">
      <c r="A50" s="12" t="s">
        <v>316</v>
      </c>
      <c r="B50" s="26" t="s">
        <v>378</v>
      </c>
      <c r="C50" s="40" t="s">
        <v>90</v>
      </c>
      <c r="D50" s="18" t="s">
        <v>91</v>
      </c>
      <c r="E50" s="14">
        <v>11.2</v>
      </c>
      <c r="F50" s="6">
        <v>0</v>
      </c>
      <c r="G50" s="6">
        <v>0</v>
      </c>
      <c r="H50" s="7">
        <v>0</v>
      </c>
      <c r="I50" s="28">
        <v>27.024999999999999</v>
      </c>
      <c r="J50" s="6">
        <v>0</v>
      </c>
      <c r="K50" s="6">
        <v>0</v>
      </c>
      <c r="L50" s="7">
        <v>0</v>
      </c>
      <c r="M50" s="28">
        <v>40.4</v>
      </c>
      <c r="N50" s="6">
        <v>0</v>
      </c>
      <c r="O50" s="6">
        <v>0</v>
      </c>
      <c r="P50" s="7">
        <v>0</v>
      </c>
      <c r="Q50" s="28">
        <v>40.125</v>
      </c>
      <c r="R50" s="6">
        <v>0</v>
      </c>
      <c r="S50" s="6">
        <v>0</v>
      </c>
      <c r="T50" s="7">
        <v>0</v>
      </c>
      <c r="U50" s="28">
        <v>53.6</v>
      </c>
      <c r="V50" s="6">
        <v>0</v>
      </c>
      <c r="W50" s="6">
        <v>0</v>
      </c>
      <c r="X50" s="7">
        <v>0</v>
      </c>
      <c r="Y50" s="28">
        <v>33.1</v>
      </c>
      <c r="Z50" s="6">
        <v>0</v>
      </c>
      <c r="AA50" s="6">
        <v>0</v>
      </c>
      <c r="AB50" s="7">
        <v>0</v>
      </c>
      <c r="AC50" s="28">
        <v>65</v>
      </c>
      <c r="AD50" s="6">
        <v>0</v>
      </c>
      <c r="AE50" s="6">
        <v>0</v>
      </c>
      <c r="AF50" s="7">
        <v>0</v>
      </c>
      <c r="AG50" s="28">
        <v>22.925000000000001</v>
      </c>
      <c r="AH50" s="6">
        <v>0</v>
      </c>
      <c r="AI50" s="6">
        <v>0</v>
      </c>
      <c r="AJ50" s="7">
        <v>0</v>
      </c>
      <c r="AK50" s="32">
        <v>31.675000000000001</v>
      </c>
      <c r="AL50" s="6">
        <v>0</v>
      </c>
      <c r="AM50" s="6">
        <v>0</v>
      </c>
      <c r="AN50" s="7">
        <v>0</v>
      </c>
      <c r="AO50" s="32">
        <v>36.024999999999999</v>
      </c>
      <c r="AP50" s="6">
        <v>0</v>
      </c>
      <c r="AQ50" s="6">
        <v>0</v>
      </c>
      <c r="AR50" s="77">
        <v>0</v>
      </c>
      <c r="AS50" s="3">
        <v>5</v>
      </c>
      <c r="AT50" s="3">
        <v>0</v>
      </c>
      <c r="AU50" s="3">
        <v>0</v>
      </c>
      <c r="AV50" s="5">
        <v>0</v>
      </c>
      <c r="AW50" s="13">
        <v>3</v>
      </c>
      <c r="AX50" s="6">
        <v>0</v>
      </c>
      <c r="AY50" s="6">
        <v>0</v>
      </c>
      <c r="AZ50" s="7">
        <v>0</v>
      </c>
      <c r="BA50" s="36">
        <f t="shared" si="39"/>
        <v>369.07499999999999</v>
      </c>
      <c r="BB50" s="2">
        <f t="shared" si="4"/>
        <v>5</v>
      </c>
      <c r="BC50" s="57">
        <f>(BB50/SUM($BB$34:$BB$54))*$BC$108</f>
        <v>4.9727493336515893</v>
      </c>
      <c r="BE50" s="61">
        <v>1</v>
      </c>
      <c r="BF50" s="66"/>
      <c r="BG50" s="67"/>
      <c r="BH50" s="66">
        <f t="shared" si="17"/>
        <v>1</v>
      </c>
      <c r="BI50" s="66"/>
      <c r="BJ50" s="66"/>
      <c r="BK50" s="61">
        <v>1</v>
      </c>
      <c r="BL50" s="66"/>
      <c r="BM50" s="61"/>
      <c r="BN50" s="66">
        <f t="shared" si="40"/>
        <v>1</v>
      </c>
      <c r="BO50" s="58">
        <f t="shared" si="41"/>
        <v>4.9727493336515893</v>
      </c>
      <c r="BP50" s="59">
        <f t="shared" si="42"/>
        <v>0</v>
      </c>
      <c r="BQ50" s="59">
        <f t="shared" si="43"/>
        <v>0</v>
      </c>
      <c r="BR50" s="60">
        <f t="shared" si="44"/>
        <v>4.9727493336515893</v>
      </c>
    </row>
    <row r="51" spans="1:70" x14ac:dyDescent="0.35">
      <c r="A51" s="19" t="s">
        <v>317</v>
      </c>
      <c r="B51" s="27" t="s">
        <v>640</v>
      </c>
      <c r="C51" s="37" t="s">
        <v>92</v>
      </c>
      <c r="D51" s="20" t="s">
        <v>93</v>
      </c>
      <c r="E51" s="14">
        <v>7.4</v>
      </c>
      <c r="F51" s="6">
        <v>0</v>
      </c>
      <c r="G51" s="6">
        <v>0</v>
      </c>
      <c r="H51" s="7">
        <v>0</v>
      </c>
      <c r="I51" s="28">
        <v>7.5</v>
      </c>
      <c r="J51" s="6">
        <v>0</v>
      </c>
      <c r="K51" s="6">
        <v>0</v>
      </c>
      <c r="L51" s="7">
        <v>0</v>
      </c>
      <c r="M51" s="28">
        <v>26.45</v>
      </c>
      <c r="N51" s="6">
        <v>0</v>
      </c>
      <c r="O51" s="6">
        <v>1</v>
      </c>
      <c r="P51" s="7">
        <v>0</v>
      </c>
      <c r="Q51" s="28">
        <v>28.7</v>
      </c>
      <c r="R51" s="6">
        <v>0</v>
      </c>
      <c r="S51" s="6">
        <v>0</v>
      </c>
      <c r="T51" s="7">
        <v>0</v>
      </c>
      <c r="U51" s="28">
        <v>7.85</v>
      </c>
      <c r="V51" s="6">
        <v>0</v>
      </c>
      <c r="W51" s="6">
        <v>1</v>
      </c>
      <c r="X51" s="7">
        <v>0</v>
      </c>
      <c r="Y51" s="28">
        <v>3.65</v>
      </c>
      <c r="Z51" s="6">
        <v>0</v>
      </c>
      <c r="AA51" s="6">
        <v>1</v>
      </c>
      <c r="AB51" s="7">
        <v>0</v>
      </c>
      <c r="AC51" s="28">
        <v>3.45</v>
      </c>
      <c r="AD51" s="6">
        <v>0</v>
      </c>
      <c r="AE51" s="6">
        <v>0</v>
      </c>
      <c r="AF51" s="7">
        <v>0</v>
      </c>
      <c r="AG51" s="28">
        <v>0</v>
      </c>
      <c r="AH51" s="6">
        <v>0</v>
      </c>
      <c r="AI51" s="6">
        <v>0</v>
      </c>
      <c r="AJ51" s="7">
        <v>0</v>
      </c>
      <c r="AK51" s="32">
        <v>0</v>
      </c>
      <c r="AL51" s="6">
        <v>0</v>
      </c>
      <c r="AM51" s="6">
        <v>0</v>
      </c>
      <c r="AN51" s="7">
        <v>0</v>
      </c>
      <c r="AO51" s="32">
        <v>0</v>
      </c>
      <c r="AP51" s="6">
        <v>0</v>
      </c>
      <c r="AQ51" s="6">
        <v>0</v>
      </c>
      <c r="AR51" s="77">
        <v>0</v>
      </c>
      <c r="AS51" s="3">
        <v>0</v>
      </c>
      <c r="AT51" s="3">
        <v>0</v>
      </c>
      <c r="AU51" s="3">
        <v>0</v>
      </c>
      <c r="AV51" s="5">
        <v>0</v>
      </c>
      <c r="AW51" s="13">
        <v>0</v>
      </c>
      <c r="AX51" s="6">
        <v>0</v>
      </c>
      <c r="AY51" s="6">
        <v>0</v>
      </c>
      <c r="AZ51" s="7">
        <v>0</v>
      </c>
      <c r="BA51" s="36">
        <f t="shared" si="39"/>
        <v>88</v>
      </c>
      <c r="BB51" s="2">
        <f t="shared" si="4"/>
        <v>0</v>
      </c>
      <c r="BE51" s="61"/>
      <c r="BF51" s="66"/>
      <c r="BG51" s="67"/>
      <c r="BH51" s="66"/>
      <c r="BI51" s="66"/>
      <c r="BJ51" s="66"/>
      <c r="BK51" s="61"/>
      <c r="BL51" s="66"/>
      <c r="BM51" s="61"/>
      <c r="BN51" s="66"/>
      <c r="BO51" s="61"/>
      <c r="BR51" s="62"/>
    </row>
    <row r="52" spans="1:70" x14ac:dyDescent="0.35">
      <c r="A52" s="12" t="s">
        <v>318</v>
      </c>
      <c r="B52" s="27" t="s">
        <v>378</v>
      </c>
      <c r="C52" s="40" t="s">
        <v>94</v>
      </c>
      <c r="D52" s="18" t="s">
        <v>95</v>
      </c>
      <c r="E52" s="14">
        <v>35.725000000000001</v>
      </c>
      <c r="F52" s="6">
        <v>0</v>
      </c>
      <c r="G52" s="6">
        <v>0</v>
      </c>
      <c r="H52" s="7">
        <v>0</v>
      </c>
      <c r="I52" s="28">
        <v>87.95</v>
      </c>
      <c r="J52" s="6">
        <v>0</v>
      </c>
      <c r="K52" s="6">
        <v>0</v>
      </c>
      <c r="L52" s="7">
        <v>0</v>
      </c>
      <c r="M52" s="28">
        <v>149.625</v>
      </c>
      <c r="N52" s="6">
        <v>0</v>
      </c>
      <c r="O52" s="6">
        <v>0</v>
      </c>
      <c r="P52" s="7">
        <v>0</v>
      </c>
      <c r="Q52" s="28">
        <v>180.8</v>
      </c>
      <c r="R52" s="6">
        <v>0</v>
      </c>
      <c r="S52" s="6">
        <v>0</v>
      </c>
      <c r="T52" s="7">
        <v>0</v>
      </c>
      <c r="U52" s="28">
        <v>137.625</v>
      </c>
      <c r="V52" s="6">
        <v>0</v>
      </c>
      <c r="W52" s="6">
        <v>0</v>
      </c>
      <c r="X52" s="7">
        <v>0</v>
      </c>
      <c r="Y52" s="28">
        <v>166.47499999999999</v>
      </c>
      <c r="Z52" s="6">
        <v>0</v>
      </c>
      <c r="AA52" s="6">
        <v>0</v>
      </c>
      <c r="AB52" s="7">
        <v>0</v>
      </c>
      <c r="AC52" s="28">
        <v>310.35000000000002</v>
      </c>
      <c r="AD52" s="6">
        <v>0</v>
      </c>
      <c r="AE52" s="6">
        <v>0</v>
      </c>
      <c r="AF52" s="7">
        <v>0</v>
      </c>
      <c r="AG52" s="28">
        <v>181.77500000000001</v>
      </c>
      <c r="AH52" s="6">
        <v>0</v>
      </c>
      <c r="AI52" s="6">
        <v>0</v>
      </c>
      <c r="AJ52" s="7">
        <v>0</v>
      </c>
      <c r="AK52" s="32">
        <v>229.32499999999999</v>
      </c>
      <c r="AL52" s="6">
        <v>0</v>
      </c>
      <c r="AM52" s="6">
        <v>0</v>
      </c>
      <c r="AN52" s="7">
        <v>0</v>
      </c>
      <c r="AO52" s="32">
        <v>160.67500000000001</v>
      </c>
      <c r="AP52" s="6">
        <v>0</v>
      </c>
      <c r="AQ52" s="6">
        <v>0</v>
      </c>
      <c r="AR52" s="77">
        <v>0</v>
      </c>
      <c r="AS52" s="3">
        <v>102.47500000000001</v>
      </c>
      <c r="AT52" s="3">
        <v>0</v>
      </c>
      <c r="AU52" s="3">
        <v>0</v>
      </c>
      <c r="AV52" s="5">
        <v>0</v>
      </c>
      <c r="AW52" s="13">
        <v>6.15</v>
      </c>
      <c r="AX52" s="6">
        <v>0</v>
      </c>
      <c r="AY52" s="6">
        <v>0</v>
      </c>
      <c r="AZ52" s="7">
        <v>0</v>
      </c>
      <c r="BA52" s="36">
        <f t="shared" si="39"/>
        <v>1748.9500000000003</v>
      </c>
      <c r="BB52" s="2">
        <f t="shared" si="4"/>
        <v>102.47500000000001</v>
      </c>
      <c r="BC52" s="57">
        <f>(BB52/SUM($BB$34:$BB$54))*$BC$108</f>
        <v>101.91649759318932</v>
      </c>
      <c r="BE52" s="61">
        <v>1</v>
      </c>
      <c r="BF52" s="66"/>
      <c r="BG52" s="67"/>
      <c r="BH52" s="66">
        <f t="shared" si="17"/>
        <v>1</v>
      </c>
      <c r="BI52" s="66"/>
      <c r="BJ52" s="66"/>
      <c r="BK52" s="61">
        <v>1</v>
      </c>
      <c r="BL52" s="66"/>
      <c r="BM52" s="61"/>
      <c r="BN52" s="66">
        <f t="shared" ref="BN52:BN54" si="45">BM52+BL52+BK52</f>
        <v>1</v>
      </c>
      <c r="BO52" s="58">
        <f t="shared" ref="BO52:BO54" si="46">BE52*BC52</f>
        <v>101.91649759318932</v>
      </c>
      <c r="BP52" s="59">
        <f t="shared" ref="BP52:BP54" si="47">BF52*BC52</f>
        <v>0</v>
      </c>
      <c r="BQ52" s="59">
        <f t="shared" ref="BQ52:BQ54" si="48">BG52*BC52</f>
        <v>0</v>
      </c>
      <c r="BR52" s="60">
        <f t="shared" ref="BR52:BR54" si="49">BQ52+BP52+BO52</f>
        <v>101.91649759318932</v>
      </c>
    </row>
    <row r="53" spans="1:70" x14ac:dyDescent="0.35">
      <c r="A53" s="12" t="s">
        <v>319</v>
      </c>
      <c r="B53" s="27" t="s">
        <v>378</v>
      </c>
      <c r="C53" s="40" t="s">
        <v>96</v>
      </c>
      <c r="D53" s="18" t="s">
        <v>97</v>
      </c>
      <c r="E53" s="14">
        <v>67.825000000000003</v>
      </c>
      <c r="F53" s="6">
        <v>0</v>
      </c>
      <c r="G53" s="6">
        <v>0</v>
      </c>
      <c r="H53" s="7">
        <v>0</v>
      </c>
      <c r="I53" s="28">
        <v>139.32499999999999</v>
      </c>
      <c r="J53" s="6">
        <v>0</v>
      </c>
      <c r="K53" s="6">
        <v>0</v>
      </c>
      <c r="L53" s="7">
        <v>0</v>
      </c>
      <c r="M53" s="28">
        <v>240.9</v>
      </c>
      <c r="N53" s="6">
        <v>0</v>
      </c>
      <c r="O53" s="6">
        <v>0</v>
      </c>
      <c r="P53" s="7">
        <v>0</v>
      </c>
      <c r="Q53" s="28">
        <v>230.2</v>
      </c>
      <c r="R53" s="6">
        <v>0</v>
      </c>
      <c r="S53" s="6">
        <v>0</v>
      </c>
      <c r="T53" s="7">
        <v>0</v>
      </c>
      <c r="U53" s="28">
        <v>294.17500000000001</v>
      </c>
      <c r="V53" s="6">
        <v>0</v>
      </c>
      <c r="W53" s="6">
        <v>0</v>
      </c>
      <c r="X53" s="7">
        <v>0</v>
      </c>
      <c r="Y53" s="28">
        <v>260.77499999999998</v>
      </c>
      <c r="Z53" s="6">
        <v>0</v>
      </c>
      <c r="AA53" s="6">
        <v>0</v>
      </c>
      <c r="AB53" s="7">
        <v>0</v>
      </c>
      <c r="AC53" s="28">
        <v>443.375</v>
      </c>
      <c r="AD53" s="6">
        <v>0</v>
      </c>
      <c r="AE53" s="6">
        <v>0</v>
      </c>
      <c r="AF53" s="7">
        <v>0</v>
      </c>
      <c r="AG53" s="28">
        <v>391.65</v>
      </c>
      <c r="AH53" s="6">
        <v>0</v>
      </c>
      <c r="AI53" s="6">
        <v>0</v>
      </c>
      <c r="AJ53" s="7">
        <v>0</v>
      </c>
      <c r="AK53" s="32">
        <v>456.2</v>
      </c>
      <c r="AL53" s="6">
        <v>0</v>
      </c>
      <c r="AM53" s="6">
        <v>0</v>
      </c>
      <c r="AN53" s="7">
        <v>0</v>
      </c>
      <c r="AO53" s="32">
        <v>416.75</v>
      </c>
      <c r="AP53" s="6">
        <v>0</v>
      </c>
      <c r="AQ53" s="6">
        <v>0</v>
      </c>
      <c r="AR53" s="77">
        <v>0</v>
      </c>
      <c r="AS53" s="3">
        <v>293.10000000000002</v>
      </c>
      <c r="AT53" s="3">
        <v>0</v>
      </c>
      <c r="AU53" s="3">
        <v>0</v>
      </c>
      <c r="AV53" s="5">
        <v>0</v>
      </c>
      <c r="AW53" s="13">
        <v>76.550000000000011</v>
      </c>
      <c r="AX53" s="6">
        <v>0</v>
      </c>
      <c r="AY53" s="6">
        <v>0</v>
      </c>
      <c r="AZ53" s="7">
        <v>0</v>
      </c>
      <c r="BA53" s="36">
        <f t="shared" si="39"/>
        <v>3310.8249999999998</v>
      </c>
      <c r="BB53" s="2">
        <f t="shared" si="4"/>
        <v>293.10000000000002</v>
      </c>
      <c r="BC53" s="57">
        <f>(BB53/SUM($BB$34:$BB$54))*$BC$108</f>
        <v>291.50256593865618</v>
      </c>
      <c r="BE53" s="61">
        <v>1</v>
      </c>
      <c r="BF53" s="66"/>
      <c r="BG53" s="67"/>
      <c r="BH53" s="66">
        <f t="shared" si="17"/>
        <v>1</v>
      </c>
      <c r="BI53" s="66"/>
      <c r="BJ53" s="66"/>
      <c r="BK53" s="61">
        <v>1</v>
      </c>
      <c r="BL53" s="66"/>
      <c r="BM53" s="61"/>
      <c r="BN53" s="66">
        <f t="shared" si="45"/>
        <v>1</v>
      </c>
      <c r="BO53" s="58">
        <f t="shared" si="46"/>
        <v>291.50256593865618</v>
      </c>
      <c r="BP53" s="59">
        <f t="shared" si="47"/>
        <v>0</v>
      </c>
      <c r="BQ53" s="59">
        <f t="shared" si="48"/>
        <v>0</v>
      </c>
      <c r="BR53" s="60">
        <f t="shared" si="49"/>
        <v>291.50256593865618</v>
      </c>
    </row>
    <row r="54" spans="1:70" x14ac:dyDescent="0.35">
      <c r="A54" s="12" t="s">
        <v>320</v>
      </c>
      <c r="B54" s="27" t="s">
        <v>378</v>
      </c>
      <c r="C54" s="40" t="s">
        <v>98</v>
      </c>
      <c r="D54" s="18" t="s">
        <v>99</v>
      </c>
      <c r="E54" s="14">
        <v>44.4</v>
      </c>
      <c r="F54" s="6">
        <v>0</v>
      </c>
      <c r="G54" s="6">
        <v>0</v>
      </c>
      <c r="H54" s="7">
        <v>0</v>
      </c>
      <c r="I54" s="28">
        <v>80.45</v>
      </c>
      <c r="J54" s="6">
        <v>0</v>
      </c>
      <c r="K54" s="6">
        <v>0</v>
      </c>
      <c r="L54" s="7">
        <v>0</v>
      </c>
      <c r="M54" s="28">
        <v>110.85</v>
      </c>
      <c r="N54" s="6">
        <v>0</v>
      </c>
      <c r="O54" s="6">
        <v>0</v>
      </c>
      <c r="P54" s="7">
        <v>0</v>
      </c>
      <c r="Q54" s="28">
        <v>134.94999999999999</v>
      </c>
      <c r="R54" s="6">
        <v>0</v>
      </c>
      <c r="S54" s="6">
        <v>0</v>
      </c>
      <c r="T54" s="7">
        <v>0</v>
      </c>
      <c r="U54" s="28">
        <v>150</v>
      </c>
      <c r="V54" s="6">
        <v>0</v>
      </c>
      <c r="W54" s="6">
        <v>0</v>
      </c>
      <c r="X54" s="7">
        <v>0</v>
      </c>
      <c r="Y54" s="28">
        <v>134.97499999999999</v>
      </c>
      <c r="Z54" s="6">
        <v>0</v>
      </c>
      <c r="AA54" s="6">
        <v>0</v>
      </c>
      <c r="AB54" s="7">
        <v>0</v>
      </c>
      <c r="AC54" s="28">
        <v>235.375</v>
      </c>
      <c r="AD54" s="6">
        <v>0</v>
      </c>
      <c r="AE54" s="6">
        <v>0</v>
      </c>
      <c r="AF54" s="7">
        <v>0</v>
      </c>
      <c r="AG54" s="28">
        <v>214.25</v>
      </c>
      <c r="AH54" s="6">
        <v>0</v>
      </c>
      <c r="AI54" s="6">
        <v>0</v>
      </c>
      <c r="AJ54" s="7">
        <v>0</v>
      </c>
      <c r="AK54" s="32">
        <v>264.875</v>
      </c>
      <c r="AL54" s="6">
        <v>0</v>
      </c>
      <c r="AM54" s="6">
        <v>0</v>
      </c>
      <c r="AN54" s="7">
        <v>0</v>
      </c>
      <c r="AO54" s="32">
        <v>286.75</v>
      </c>
      <c r="AP54" s="6">
        <v>0</v>
      </c>
      <c r="AQ54" s="6">
        <v>0</v>
      </c>
      <c r="AR54" s="77">
        <v>0</v>
      </c>
      <c r="AS54" s="3">
        <v>206.92500000000001</v>
      </c>
      <c r="AT54" s="3">
        <v>0</v>
      </c>
      <c r="AU54" s="3">
        <v>0</v>
      </c>
      <c r="AV54" s="5">
        <v>0</v>
      </c>
      <c r="AW54" s="13">
        <v>74.95</v>
      </c>
      <c r="AX54" s="6">
        <v>0</v>
      </c>
      <c r="AY54" s="6">
        <v>0</v>
      </c>
      <c r="AZ54" s="7">
        <v>0</v>
      </c>
      <c r="BA54" s="36">
        <f t="shared" si="39"/>
        <v>1938.75</v>
      </c>
      <c r="BB54" s="2">
        <f t="shared" si="4"/>
        <v>206.92500000000001</v>
      </c>
      <c r="BC54" s="57">
        <f>(BB54/SUM($BB$34:$BB$54))*$BC$108</f>
        <v>205.79723117317104</v>
      </c>
      <c r="BE54" s="61">
        <v>1</v>
      </c>
      <c r="BF54" s="66"/>
      <c r="BG54" s="67"/>
      <c r="BH54" s="66">
        <f t="shared" si="17"/>
        <v>1</v>
      </c>
      <c r="BI54" s="66"/>
      <c r="BJ54" s="66"/>
      <c r="BK54" s="61">
        <v>1</v>
      </c>
      <c r="BL54" s="66"/>
      <c r="BM54" s="61"/>
      <c r="BN54" s="66">
        <f t="shared" si="45"/>
        <v>1</v>
      </c>
      <c r="BO54" s="58">
        <f t="shared" si="46"/>
        <v>205.79723117317104</v>
      </c>
      <c r="BP54" s="59">
        <f t="shared" si="47"/>
        <v>0</v>
      </c>
      <c r="BQ54" s="59">
        <f t="shared" si="48"/>
        <v>0</v>
      </c>
      <c r="BR54" s="60">
        <f t="shared" si="49"/>
        <v>205.79723117317104</v>
      </c>
    </row>
    <row r="55" spans="1:70" x14ac:dyDescent="0.35">
      <c r="A55" s="19" t="s">
        <v>321</v>
      </c>
      <c r="B55" s="27" t="s">
        <v>640</v>
      </c>
      <c r="C55" s="37" t="s">
        <v>100</v>
      </c>
      <c r="D55" s="20" t="s">
        <v>101</v>
      </c>
      <c r="E55" s="14">
        <v>43.825000000000003</v>
      </c>
      <c r="F55" s="6">
        <v>0</v>
      </c>
      <c r="G55" s="6">
        <v>0</v>
      </c>
      <c r="H55" s="7">
        <v>0</v>
      </c>
      <c r="I55" s="28">
        <v>61.325000000000003</v>
      </c>
      <c r="J55" s="6">
        <v>0</v>
      </c>
      <c r="K55" s="6">
        <v>0</v>
      </c>
      <c r="L55" s="7">
        <v>0</v>
      </c>
      <c r="M55" s="28">
        <v>69.95</v>
      </c>
      <c r="N55" s="6">
        <v>0</v>
      </c>
      <c r="O55" s="6">
        <v>15.05</v>
      </c>
      <c r="P55" s="7">
        <v>0</v>
      </c>
      <c r="Q55" s="28">
        <v>58.9</v>
      </c>
      <c r="R55" s="6">
        <v>0</v>
      </c>
      <c r="S55" s="6">
        <v>14.074999999999999</v>
      </c>
      <c r="T55" s="7">
        <v>0</v>
      </c>
      <c r="U55" s="28">
        <v>66.275000000000006</v>
      </c>
      <c r="V55" s="6">
        <v>0</v>
      </c>
      <c r="W55" s="6">
        <v>27.125</v>
      </c>
      <c r="X55" s="7">
        <v>0</v>
      </c>
      <c r="Y55" s="28">
        <v>30.4</v>
      </c>
      <c r="Z55" s="6">
        <v>0</v>
      </c>
      <c r="AA55" s="6">
        <v>15.1</v>
      </c>
      <c r="AB55" s="7">
        <v>0</v>
      </c>
      <c r="AC55" s="28">
        <v>0</v>
      </c>
      <c r="AD55" s="6">
        <v>0</v>
      </c>
      <c r="AE55" s="6">
        <v>0</v>
      </c>
      <c r="AF55" s="7">
        <v>0</v>
      </c>
      <c r="AG55" s="28">
        <v>0</v>
      </c>
      <c r="AH55" s="6">
        <v>0</v>
      </c>
      <c r="AI55" s="6">
        <v>0</v>
      </c>
      <c r="AJ55" s="7">
        <v>0</v>
      </c>
      <c r="AK55" s="32">
        <v>0</v>
      </c>
      <c r="AL55" s="6">
        <v>0</v>
      </c>
      <c r="AM55" s="6">
        <v>0</v>
      </c>
      <c r="AN55" s="7">
        <v>0</v>
      </c>
      <c r="AO55" s="32">
        <v>0</v>
      </c>
      <c r="AP55" s="6">
        <v>0</v>
      </c>
      <c r="AQ55" s="6">
        <v>0</v>
      </c>
      <c r="AR55" s="77">
        <v>0</v>
      </c>
      <c r="AS55" s="3">
        <v>0</v>
      </c>
      <c r="AT55" s="3">
        <v>0</v>
      </c>
      <c r="AU55" s="3">
        <v>0</v>
      </c>
      <c r="AV55" s="5">
        <v>0</v>
      </c>
      <c r="AW55" s="13">
        <v>0</v>
      </c>
      <c r="AX55" s="6">
        <v>0</v>
      </c>
      <c r="AY55" s="6">
        <v>0</v>
      </c>
      <c r="AZ55" s="7">
        <v>0</v>
      </c>
      <c r="BA55" s="36">
        <f t="shared" si="39"/>
        <v>402.02500000000009</v>
      </c>
      <c r="BB55" s="2">
        <f t="shared" si="4"/>
        <v>0</v>
      </c>
      <c r="BE55" s="61"/>
      <c r="BF55" s="66"/>
      <c r="BG55" s="67"/>
      <c r="BH55" s="66"/>
      <c r="BI55" s="66"/>
      <c r="BJ55" s="66"/>
      <c r="BK55" s="61"/>
      <c r="BL55" s="66"/>
      <c r="BM55" s="61"/>
      <c r="BN55" s="66"/>
      <c r="BO55" s="61"/>
      <c r="BR55" s="62"/>
    </row>
    <row r="56" spans="1:70" x14ac:dyDescent="0.35">
      <c r="A56" s="19" t="s">
        <v>323</v>
      </c>
      <c r="B56" s="27" t="s">
        <v>377</v>
      </c>
      <c r="C56" s="37" t="s">
        <v>274</v>
      </c>
      <c r="D56" s="20" t="s">
        <v>275</v>
      </c>
      <c r="E56" s="14">
        <v>0</v>
      </c>
      <c r="F56" s="6">
        <v>0</v>
      </c>
      <c r="G56" s="6">
        <v>0</v>
      </c>
      <c r="H56" s="7">
        <v>0</v>
      </c>
      <c r="I56" s="28">
        <v>4.95</v>
      </c>
      <c r="J56" s="6">
        <v>0</v>
      </c>
      <c r="K56" s="6">
        <v>0</v>
      </c>
      <c r="L56" s="7">
        <v>0</v>
      </c>
      <c r="M56" s="28">
        <v>0</v>
      </c>
      <c r="N56" s="6">
        <v>0</v>
      </c>
      <c r="O56" s="6">
        <v>0</v>
      </c>
      <c r="P56" s="7">
        <v>0</v>
      </c>
      <c r="Q56" s="28">
        <v>0</v>
      </c>
      <c r="R56" s="6">
        <v>0</v>
      </c>
      <c r="S56" s="6">
        <v>0</v>
      </c>
      <c r="T56" s="7">
        <v>0</v>
      </c>
      <c r="U56" s="28">
        <v>0</v>
      </c>
      <c r="V56" s="6">
        <v>0</v>
      </c>
      <c r="W56" s="6">
        <v>0</v>
      </c>
      <c r="X56" s="7">
        <v>0</v>
      </c>
      <c r="Y56" s="28">
        <v>0</v>
      </c>
      <c r="Z56" s="6">
        <v>0</v>
      </c>
      <c r="AA56" s="6">
        <v>0</v>
      </c>
      <c r="AB56" s="7">
        <v>0</v>
      </c>
      <c r="AC56" s="28">
        <v>0</v>
      </c>
      <c r="AD56" s="6">
        <v>0</v>
      </c>
      <c r="AE56" s="6">
        <v>0</v>
      </c>
      <c r="AF56" s="7">
        <v>0</v>
      </c>
      <c r="AG56" s="28">
        <v>0</v>
      </c>
      <c r="AH56" s="6">
        <v>0</v>
      </c>
      <c r="AI56" s="6">
        <v>0</v>
      </c>
      <c r="AJ56" s="7">
        <v>0</v>
      </c>
      <c r="AK56" s="32">
        <v>0</v>
      </c>
      <c r="AL56" s="6">
        <v>0</v>
      </c>
      <c r="AM56" s="6">
        <v>0</v>
      </c>
      <c r="AN56" s="7">
        <v>0</v>
      </c>
      <c r="AO56" s="32">
        <v>0</v>
      </c>
      <c r="AP56" s="6">
        <v>0</v>
      </c>
      <c r="AQ56" s="6">
        <v>0</v>
      </c>
      <c r="AR56" s="77">
        <v>0</v>
      </c>
      <c r="AS56" s="3">
        <v>0</v>
      </c>
      <c r="AT56" s="3">
        <v>0</v>
      </c>
      <c r="AU56" s="3">
        <v>0</v>
      </c>
      <c r="AV56" s="5">
        <v>0</v>
      </c>
      <c r="AW56" s="13">
        <v>0</v>
      </c>
      <c r="AX56" s="6">
        <v>0</v>
      </c>
      <c r="AY56" s="6">
        <v>0</v>
      </c>
      <c r="AZ56" s="7">
        <v>0</v>
      </c>
      <c r="BA56" s="36">
        <f t="shared" si="39"/>
        <v>4.95</v>
      </c>
      <c r="BB56" s="2">
        <f t="shared" si="4"/>
        <v>0</v>
      </c>
      <c r="BE56" s="61"/>
      <c r="BF56" s="66"/>
      <c r="BG56" s="67"/>
      <c r="BH56" s="66"/>
      <c r="BI56" s="66"/>
      <c r="BJ56" s="66"/>
      <c r="BK56" s="61"/>
      <c r="BL56" s="66"/>
      <c r="BM56" s="61"/>
      <c r="BN56" s="66"/>
      <c r="BO56" s="61"/>
      <c r="BR56" s="62"/>
    </row>
    <row r="57" spans="1:70" x14ac:dyDescent="0.35">
      <c r="A57" s="19" t="s">
        <v>324</v>
      </c>
      <c r="B57" s="27" t="s">
        <v>378</v>
      </c>
      <c r="C57" s="37" t="s">
        <v>276</v>
      </c>
      <c r="D57" s="20" t="s">
        <v>277</v>
      </c>
      <c r="E57" s="14">
        <v>0</v>
      </c>
      <c r="F57" s="6">
        <v>0</v>
      </c>
      <c r="G57" s="6">
        <v>0</v>
      </c>
      <c r="H57" s="7">
        <v>0</v>
      </c>
      <c r="I57" s="28">
        <v>0.85</v>
      </c>
      <c r="J57" s="6">
        <v>0</v>
      </c>
      <c r="K57" s="6">
        <v>0</v>
      </c>
      <c r="L57" s="7">
        <v>0</v>
      </c>
      <c r="M57" s="28">
        <v>0</v>
      </c>
      <c r="N57" s="6">
        <v>0</v>
      </c>
      <c r="O57" s="6">
        <v>0</v>
      </c>
      <c r="P57" s="7">
        <v>0</v>
      </c>
      <c r="Q57" s="28">
        <v>0</v>
      </c>
      <c r="R57" s="6">
        <v>0</v>
      </c>
      <c r="S57" s="6">
        <v>0</v>
      </c>
      <c r="T57" s="7">
        <v>0</v>
      </c>
      <c r="U57" s="28">
        <v>0</v>
      </c>
      <c r="V57" s="6">
        <v>0</v>
      </c>
      <c r="W57" s="6">
        <v>0</v>
      </c>
      <c r="X57" s="7">
        <v>0</v>
      </c>
      <c r="Y57" s="28">
        <v>0</v>
      </c>
      <c r="Z57" s="6">
        <v>0</v>
      </c>
      <c r="AA57" s="6">
        <v>0</v>
      </c>
      <c r="AB57" s="7">
        <v>0</v>
      </c>
      <c r="AC57" s="28">
        <v>0</v>
      </c>
      <c r="AD57" s="6">
        <v>0</v>
      </c>
      <c r="AE57" s="6">
        <v>0</v>
      </c>
      <c r="AF57" s="7">
        <v>0</v>
      </c>
      <c r="AG57" s="28">
        <v>0</v>
      </c>
      <c r="AH57" s="6">
        <v>0</v>
      </c>
      <c r="AI57" s="6">
        <v>0</v>
      </c>
      <c r="AJ57" s="7">
        <v>0</v>
      </c>
      <c r="AK57" s="32">
        <v>0</v>
      </c>
      <c r="AL57" s="6">
        <v>0</v>
      </c>
      <c r="AM57" s="6">
        <v>0</v>
      </c>
      <c r="AN57" s="7">
        <v>0</v>
      </c>
      <c r="AO57" s="32">
        <v>0</v>
      </c>
      <c r="AP57" s="6">
        <v>0</v>
      </c>
      <c r="AQ57" s="6">
        <v>0</v>
      </c>
      <c r="AR57" s="77">
        <v>0</v>
      </c>
      <c r="AS57" s="3">
        <v>0</v>
      </c>
      <c r="AT57" s="3">
        <v>0</v>
      </c>
      <c r="AU57" s="3">
        <v>0</v>
      </c>
      <c r="AV57" s="5">
        <v>0</v>
      </c>
      <c r="AW57" s="13">
        <v>0</v>
      </c>
      <c r="AX57" s="6">
        <v>0</v>
      </c>
      <c r="AY57" s="6">
        <v>0</v>
      </c>
      <c r="AZ57" s="7">
        <v>0</v>
      </c>
      <c r="BA57" s="36">
        <f t="shared" si="39"/>
        <v>0.85</v>
      </c>
      <c r="BB57" s="2">
        <f t="shared" si="4"/>
        <v>0</v>
      </c>
      <c r="BE57" s="61"/>
      <c r="BF57" s="66"/>
      <c r="BG57" s="67"/>
      <c r="BH57" s="66"/>
      <c r="BI57" s="66"/>
      <c r="BJ57" s="66"/>
      <c r="BK57" s="61"/>
      <c r="BL57" s="66"/>
      <c r="BM57" s="61"/>
      <c r="BN57" s="66"/>
      <c r="BO57" s="61"/>
      <c r="BR57" s="62"/>
    </row>
    <row r="58" spans="1:70" x14ac:dyDescent="0.35">
      <c r="A58" s="19" t="s">
        <v>325</v>
      </c>
      <c r="B58" s="27" t="s">
        <v>640</v>
      </c>
      <c r="C58" s="37" t="s">
        <v>367</v>
      </c>
      <c r="D58" s="20" t="s">
        <v>368</v>
      </c>
      <c r="E58" s="14">
        <v>0</v>
      </c>
      <c r="F58" s="6">
        <v>0</v>
      </c>
      <c r="G58" s="6">
        <v>20.8</v>
      </c>
      <c r="H58" s="7">
        <v>0</v>
      </c>
      <c r="I58" s="28">
        <v>0</v>
      </c>
      <c r="J58" s="6">
        <v>0</v>
      </c>
      <c r="K58" s="6">
        <v>19</v>
      </c>
      <c r="L58" s="7">
        <v>0</v>
      </c>
      <c r="M58" s="28">
        <v>0</v>
      </c>
      <c r="N58" s="6">
        <v>0</v>
      </c>
      <c r="O58" s="6">
        <v>19.95</v>
      </c>
      <c r="P58" s="7">
        <v>0</v>
      </c>
      <c r="Q58" s="28">
        <v>0</v>
      </c>
      <c r="R58" s="6">
        <v>0</v>
      </c>
      <c r="S58" s="6">
        <v>14.35</v>
      </c>
      <c r="T58" s="7">
        <v>0</v>
      </c>
      <c r="U58" s="28">
        <v>12</v>
      </c>
      <c r="V58" s="6">
        <v>0</v>
      </c>
      <c r="W58" s="6">
        <v>3.2</v>
      </c>
      <c r="X58" s="7">
        <v>0</v>
      </c>
      <c r="Y58" s="28">
        <v>0</v>
      </c>
      <c r="Z58" s="6">
        <v>0</v>
      </c>
      <c r="AA58" s="6">
        <v>0</v>
      </c>
      <c r="AB58" s="7">
        <v>0</v>
      </c>
      <c r="AC58" s="28">
        <v>0</v>
      </c>
      <c r="AD58" s="6">
        <v>0</v>
      </c>
      <c r="AE58" s="6">
        <v>0</v>
      </c>
      <c r="AF58" s="7">
        <v>0</v>
      </c>
      <c r="AG58" s="28">
        <v>0</v>
      </c>
      <c r="AH58" s="6">
        <v>0</v>
      </c>
      <c r="AI58" s="6">
        <v>0</v>
      </c>
      <c r="AJ58" s="7">
        <v>0</v>
      </c>
      <c r="AK58" s="32">
        <v>0</v>
      </c>
      <c r="AL58" s="6">
        <v>0</v>
      </c>
      <c r="AM58" s="6">
        <v>0</v>
      </c>
      <c r="AN58" s="7">
        <v>0</v>
      </c>
      <c r="AO58" s="32">
        <v>0</v>
      </c>
      <c r="AP58" s="6">
        <v>0</v>
      </c>
      <c r="AQ58" s="6">
        <v>0</v>
      </c>
      <c r="AR58" s="77">
        <v>0</v>
      </c>
      <c r="AS58" s="3">
        <v>0</v>
      </c>
      <c r="AT58" s="3">
        <v>0</v>
      </c>
      <c r="AU58" s="3">
        <v>0</v>
      </c>
      <c r="AV58" s="5">
        <v>0</v>
      </c>
      <c r="AW58" s="13">
        <v>0</v>
      </c>
      <c r="AX58" s="6">
        <v>0</v>
      </c>
      <c r="AY58" s="6">
        <v>0</v>
      </c>
      <c r="AZ58" s="7">
        <v>0</v>
      </c>
      <c r="BA58" s="36">
        <f t="shared" si="39"/>
        <v>89.3</v>
      </c>
      <c r="BB58" s="2">
        <f t="shared" si="4"/>
        <v>0</v>
      </c>
      <c r="BE58" s="61"/>
      <c r="BF58" s="66"/>
      <c r="BG58" s="67"/>
      <c r="BH58" s="66"/>
      <c r="BI58" s="66"/>
      <c r="BJ58" s="66"/>
      <c r="BK58" s="61"/>
      <c r="BL58" s="66"/>
      <c r="BM58" s="61"/>
      <c r="BN58" s="66"/>
      <c r="BO58" s="61"/>
      <c r="BR58" s="62"/>
    </row>
    <row r="59" spans="1:70" x14ac:dyDescent="0.35">
      <c r="A59" s="12" t="s">
        <v>326</v>
      </c>
      <c r="B59" s="25" t="s">
        <v>420</v>
      </c>
      <c r="C59" s="39" t="s">
        <v>394</v>
      </c>
      <c r="D59" s="41" t="s">
        <v>395</v>
      </c>
      <c r="E59" s="14">
        <v>0</v>
      </c>
      <c r="F59" s="6">
        <v>0</v>
      </c>
      <c r="G59" s="6">
        <v>53.424999999999997</v>
      </c>
      <c r="H59" s="7">
        <v>44.024999999999999</v>
      </c>
      <c r="I59" s="28">
        <v>0</v>
      </c>
      <c r="J59" s="6">
        <v>0</v>
      </c>
      <c r="K59" s="6">
        <v>18.125</v>
      </c>
      <c r="L59" s="7">
        <v>8.6999999999999993</v>
      </c>
      <c r="M59" s="28">
        <v>0</v>
      </c>
      <c r="N59" s="6">
        <v>0</v>
      </c>
      <c r="O59" s="6">
        <v>0</v>
      </c>
      <c r="P59" s="7">
        <v>0</v>
      </c>
      <c r="Q59" s="28">
        <v>0</v>
      </c>
      <c r="R59" s="6">
        <v>0</v>
      </c>
      <c r="S59" s="6">
        <v>0</v>
      </c>
      <c r="T59" s="7">
        <v>0</v>
      </c>
      <c r="U59" s="28">
        <v>0</v>
      </c>
      <c r="V59" s="6">
        <v>0</v>
      </c>
      <c r="W59" s="6">
        <v>0</v>
      </c>
      <c r="X59" s="7">
        <v>0</v>
      </c>
      <c r="Y59" s="28">
        <v>0</v>
      </c>
      <c r="Z59" s="6">
        <v>0</v>
      </c>
      <c r="AA59" s="6">
        <v>0</v>
      </c>
      <c r="AB59" s="7">
        <v>0</v>
      </c>
      <c r="AC59" s="28">
        <v>0</v>
      </c>
      <c r="AD59" s="6">
        <v>0</v>
      </c>
      <c r="AE59" s="6">
        <v>0</v>
      </c>
      <c r="AF59" s="7">
        <v>0</v>
      </c>
      <c r="AG59" s="28">
        <v>0</v>
      </c>
      <c r="AH59" s="6">
        <v>0</v>
      </c>
      <c r="AI59" s="6">
        <v>0</v>
      </c>
      <c r="AJ59" s="7">
        <v>0</v>
      </c>
      <c r="AK59" s="32">
        <v>0</v>
      </c>
      <c r="AL59" s="6">
        <v>0</v>
      </c>
      <c r="AM59" s="6">
        <v>0</v>
      </c>
      <c r="AN59" s="7">
        <v>0</v>
      </c>
      <c r="AO59" s="32">
        <v>0</v>
      </c>
      <c r="AP59" s="6">
        <v>0</v>
      </c>
      <c r="AQ59" s="6">
        <v>0</v>
      </c>
      <c r="AR59" s="77">
        <v>0</v>
      </c>
      <c r="AS59" s="3">
        <v>0</v>
      </c>
      <c r="AT59" s="3">
        <v>0</v>
      </c>
      <c r="AU59" s="3">
        <v>0</v>
      </c>
      <c r="AV59" s="5">
        <v>0</v>
      </c>
      <c r="AW59" s="13">
        <v>0</v>
      </c>
      <c r="AX59" s="6">
        <v>0</v>
      </c>
      <c r="AY59" s="6">
        <v>0</v>
      </c>
      <c r="AZ59" s="7">
        <v>0</v>
      </c>
      <c r="BA59" s="36">
        <f t="shared" si="39"/>
        <v>124.27499999999999</v>
      </c>
      <c r="BB59" s="2">
        <f t="shared" si="4"/>
        <v>0</v>
      </c>
      <c r="BE59" s="61"/>
      <c r="BF59" s="66"/>
      <c r="BG59" s="67"/>
      <c r="BH59" s="66"/>
      <c r="BI59" s="66"/>
      <c r="BJ59" s="66"/>
      <c r="BK59" s="61"/>
      <c r="BL59" s="66"/>
      <c r="BM59" s="61"/>
      <c r="BN59" s="66"/>
      <c r="BO59" s="61"/>
      <c r="BR59" s="62"/>
    </row>
    <row r="60" spans="1:70" x14ac:dyDescent="0.35">
      <c r="A60" s="12" t="s">
        <v>327</v>
      </c>
      <c r="B60" s="25" t="s">
        <v>420</v>
      </c>
      <c r="C60" s="40" t="s">
        <v>396</v>
      </c>
      <c r="D60" s="18" t="s">
        <v>397</v>
      </c>
      <c r="E60" s="14">
        <v>0</v>
      </c>
      <c r="F60" s="6">
        <v>0</v>
      </c>
      <c r="G60" s="6">
        <v>103.8</v>
      </c>
      <c r="H60" s="7">
        <v>77.5</v>
      </c>
      <c r="I60" s="28">
        <v>0</v>
      </c>
      <c r="J60" s="6">
        <v>0</v>
      </c>
      <c r="K60" s="6">
        <v>91.674999999999997</v>
      </c>
      <c r="L60" s="7">
        <v>55.1</v>
      </c>
      <c r="M60" s="28">
        <v>0</v>
      </c>
      <c r="N60" s="6">
        <v>0</v>
      </c>
      <c r="O60" s="6">
        <v>82.65</v>
      </c>
      <c r="P60" s="7">
        <v>113.2</v>
      </c>
      <c r="Q60" s="28">
        <v>0</v>
      </c>
      <c r="R60" s="6">
        <v>0</v>
      </c>
      <c r="S60" s="6">
        <v>80.825000000000003</v>
      </c>
      <c r="T60" s="7">
        <v>68.25</v>
      </c>
      <c r="U60" s="28">
        <v>0</v>
      </c>
      <c r="V60" s="6">
        <v>0</v>
      </c>
      <c r="W60" s="6">
        <v>66.525000000000006</v>
      </c>
      <c r="X60" s="7">
        <v>73.3</v>
      </c>
      <c r="Y60" s="28">
        <v>0</v>
      </c>
      <c r="Z60" s="6">
        <v>0</v>
      </c>
      <c r="AA60" s="6">
        <v>62.325000000000003</v>
      </c>
      <c r="AB60" s="7">
        <v>59.3</v>
      </c>
      <c r="AC60" s="28">
        <v>0</v>
      </c>
      <c r="AD60" s="6">
        <v>0</v>
      </c>
      <c r="AE60" s="6">
        <v>78.174999999999997</v>
      </c>
      <c r="AF60" s="7">
        <v>78.2</v>
      </c>
      <c r="AG60" s="28">
        <v>0</v>
      </c>
      <c r="AH60" s="6">
        <v>0</v>
      </c>
      <c r="AI60" s="6">
        <v>0</v>
      </c>
      <c r="AJ60" s="7">
        <v>0</v>
      </c>
      <c r="AK60" s="32">
        <v>0</v>
      </c>
      <c r="AL60" s="6">
        <v>0</v>
      </c>
      <c r="AM60" s="6">
        <v>0</v>
      </c>
      <c r="AN60" s="7">
        <v>0</v>
      </c>
      <c r="AO60" s="32">
        <v>0</v>
      </c>
      <c r="AP60" s="6">
        <v>0</v>
      </c>
      <c r="AQ60" s="6">
        <v>0</v>
      </c>
      <c r="AR60" s="77">
        <v>0</v>
      </c>
      <c r="AS60" s="3">
        <v>0</v>
      </c>
      <c r="AT60" s="3">
        <v>0</v>
      </c>
      <c r="AU60" s="3">
        <v>0</v>
      </c>
      <c r="AV60" s="5">
        <v>0</v>
      </c>
      <c r="AW60" s="13">
        <v>0</v>
      </c>
      <c r="AX60" s="6">
        <v>0</v>
      </c>
      <c r="AY60" s="6">
        <v>0</v>
      </c>
      <c r="AZ60" s="7">
        <v>0</v>
      </c>
      <c r="BA60" s="36">
        <f t="shared" si="39"/>
        <v>1090.825</v>
      </c>
      <c r="BB60" s="2">
        <f t="shared" si="4"/>
        <v>0</v>
      </c>
      <c r="BE60" s="61"/>
      <c r="BF60" s="66"/>
      <c r="BG60" s="67"/>
      <c r="BH60" s="66"/>
      <c r="BI60" s="66"/>
      <c r="BJ60" s="66"/>
      <c r="BK60" s="61"/>
      <c r="BL60" s="66"/>
      <c r="BM60" s="61"/>
      <c r="BN60" s="66"/>
      <c r="BO60" s="61"/>
      <c r="BR60" s="62"/>
    </row>
    <row r="61" spans="1:70" x14ac:dyDescent="0.35">
      <c r="A61" s="12" t="s">
        <v>328</v>
      </c>
      <c r="B61" s="25" t="s">
        <v>420</v>
      </c>
      <c r="C61" s="40" t="s">
        <v>398</v>
      </c>
      <c r="D61" s="18" t="s">
        <v>399</v>
      </c>
      <c r="E61" s="14">
        <v>0</v>
      </c>
      <c r="F61" s="6">
        <v>0</v>
      </c>
      <c r="G61" s="6">
        <v>82.924999999999997</v>
      </c>
      <c r="H61" s="7">
        <v>49.8</v>
      </c>
      <c r="I61" s="28">
        <v>0</v>
      </c>
      <c r="J61" s="6">
        <v>0</v>
      </c>
      <c r="K61" s="6">
        <v>53.274999999999999</v>
      </c>
      <c r="L61" s="7">
        <v>29.4</v>
      </c>
      <c r="M61" s="28">
        <v>0</v>
      </c>
      <c r="N61" s="6">
        <v>0</v>
      </c>
      <c r="O61" s="6">
        <v>0</v>
      </c>
      <c r="P61" s="7">
        <v>1.75</v>
      </c>
      <c r="Q61" s="28">
        <v>0</v>
      </c>
      <c r="R61" s="6">
        <v>0</v>
      </c>
      <c r="S61" s="6">
        <v>0</v>
      </c>
      <c r="T61" s="7">
        <v>0</v>
      </c>
      <c r="U61" s="28">
        <v>0</v>
      </c>
      <c r="V61" s="6">
        <v>0</v>
      </c>
      <c r="W61" s="6">
        <v>0</v>
      </c>
      <c r="X61" s="7">
        <v>0</v>
      </c>
      <c r="Y61" s="28">
        <v>0</v>
      </c>
      <c r="Z61" s="6">
        <v>0</v>
      </c>
      <c r="AA61" s="6">
        <v>0</v>
      </c>
      <c r="AB61" s="7">
        <v>0</v>
      </c>
      <c r="AC61" s="28">
        <v>0</v>
      </c>
      <c r="AD61" s="6">
        <v>0</v>
      </c>
      <c r="AE61" s="6">
        <v>0</v>
      </c>
      <c r="AF61" s="7">
        <v>0</v>
      </c>
      <c r="AG61" s="28">
        <v>0</v>
      </c>
      <c r="AH61" s="6">
        <v>0</v>
      </c>
      <c r="AI61" s="6">
        <v>0</v>
      </c>
      <c r="AJ61" s="7">
        <v>0</v>
      </c>
      <c r="AK61" s="32">
        <v>0</v>
      </c>
      <c r="AL61" s="6">
        <v>0</v>
      </c>
      <c r="AM61" s="6">
        <v>0</v>
      </c>
      <c r="AN61" s="7">
        <v>0</v>
      </c>
      <c r="AO61" s="32">
        <v>0</v>
      </c>
      <c r="AP61" s="6">
        <v>0</v>
      </c>
      <c r="AQ61" s="6">
        <v>0</v>
      </c>
      <c r="AR61" s="77">
        <v>0</v>
      </c>
      <c r="AS61" s="3">
        <v>0</v>
      </c>
      <c r="AT61" s="3">
        <v>0</v>
      </c>
      <c r="AU61" s="3">
        <v>0</v>
      </c>
      <c r="AV61" s="5">
        <v>0</v>
      </c>
      <c r="AW61" s="13">
        <v>0</v>
      </c>
      <c r="AX61" s="6">
        <v>0</v>
      </c>
      <c r="AY61" s="6">
        <v>0</v>
      </c>
      <c r="AZ61" s="7">
        <v>0</v>
      </c>
      <c r="BA61" s="36">
        <f t="shared" si="39"/>
        <v>217.15</v>
      </c>
      <c r="BB61" s="2">
        <f t="shared" si="4"/>
        <v>0</v>
      </c>
      <c r="BE61" s="61"/>
      <c r="BF61" s="66"/>
      <c r="BG61" s="67"/>
      <c r="BH61" s="66"/>
      <c r="BI61" s="66"/>
      <c r="BJ61" s="66"/>
      <c r="BK61" s="61"/>
      <c r="BL61" s="66"/>
      <c r="BM61" s="61"/>
      <c r="BN61" s="66"/>
      <c r="BO61" s="61"/>
      <c r="BR61" s="62"/>
    </row>
    <row r="62" spans="1:70" x14ac:dyDescent="0.35">
      <c r="A62" s="12" t="s">
        <v>329</v>
      </c>
      <c r="B62" s="25" t="s">
        <v>420</v>
      </c>
      <c r="C62" s="40" t="s">
        <v>400</v>
      </c>
      <c r="D62" s="18" t="s">
        <v>401</v>
      </c>
      <c r="E62" s="14">
        <v>0</v>
      </c>
      <c r="F62" s="6">
        <v>0</v>
      </c>
      <c r="G62" s="6">
        <v>109</v>
      </c>
      <c r="H62" s="7">
        <v>94.1</v>
      </c>
      <c r="I62" s="28">
        <v>0</v>
      </c>
      <c r="J62" s="6">
        <v>0</v>
      </c>
      <c r="K62" s="6">
        <v>121.95</v>
      </c>
      <c r="L62" s="7">
        <v>67.900000000000006</v>
      </c>
      <c r="M62" s="28">
        <v>0</v>
      </c>
      <c r="N62" s="6">
        <v>0</v>
      </c>
      <c r="O62" s="6">
        <v>104.875</v>
      </c>
      <c r="P62" s="7">
        <v>154.80000000000001</v>
      </c>
      <c r="Q62" s="28">
        <v>0</v>
      </c>
      <c r="R62" s="6">
        <v>0</v>
      </c>
      <c r="S62" s="6">
        <v>140.19999999999999</v>
      </c>
      <c r="T62" s="7">
        <v>69.8</v>
      </c>
      <c r="U62" s="28">
        <v>0</v>
      </c>
      <c r="V62" s="6">
        <v>0</v>
      </c>
      <c r="W62" s="6">
        <v>147.375</v>
      </c>
      <c r="X62" s="7">
        <v>125.85</v>
      </c>
      <c r="Y62" s="28">
        <v>0</v>
      </c>
      <c r="Z62" s="6">
        <v>0</v>
      </c>
      <c r="AA62" s="6">
        <v>49.475000000000001</v>
      </c>
      <c r="AB62" s="7">
        <v>45</v>
      </c>
      <c r="AC62" s="28">
        <v>0</v>
      </c>
      <c r="AD62" s="6">
        <v>0</v>
      </c>
      <c r="AE62" s="6">
        <v>65.75</v>
      </c>
      <c r="AF62" s="7">
        <v>55.274999999999999</v>
      </c>
      <c r="AG62" s="28">
        <v>0</v>
      </c>
      <c r="AH62" s="6">
        <v>0</v>
      </c>
      <c r="AI62" s="6">
        <v>0</v>
      </c>
      <c r="AJ62" s="7">
        <v>0</v>
      </c>
      <c r="AK62" s="32">
        <v>0</v>
      </c>
      <c r="AL62" s="6">
        <v>0</v>
      </c>
      <c r="AM62" s="6">
        <v>0</v>
      </c>
      <c r="AN62" s="7">
        <v>0</v>
      </c>
      <c r="AO62" s="32">
        <v>0</v>
      </c>
      <c r="AP62" s="6">
        <v>0</v>
      </c>
      <c r="AQ62" s="6">
        <v>0</v>
      </c>
      <c r="AR62" s="77">
        <v>0</v>
      </c>
      <c r="AS62" s="3">
        <v>0</v>
      </c>
      <c r="AT62" s="3">
        <v>0</v>
      </c>
      <c r="AU62" s="3">
        <v>0</v>
      </c>
      <c r="AV62" s="5">
        <v>0</v>
      </c>
      <c r="AW62" s="13">
        <v>0</v>
      </c>
      <c r="AX62" s="6">
        <v>0</v>
      </c>
      <c r="AY62" s="6">
        <v>0</v>
      </c>
      <c r="AZ62" s="7">
        <v>0</v>
      </c>
      <c r="BA62" s="36">
        <f t="shared" si="39"/>
        <v>1351.35</v>
      </c>
      <c r="BB62" s="2">
        <f t="shared" si="4"/>
        <v>0</v>
      </c>
      <c r="BE62" s="61"/>
      <c r="BF62" s="66"/>
      <c r="BG62" s="67"/>
      <c r="BH62" s="66"/>
      <c r="BI62" s="66"/>
      <c r="BJ62" s="66"/>
      <c r="BK62" s="61"/>
      <c r="BL62" s="66"/>
      <c r="BM62" s="61"/>
      <c r="BN62" s="66"/>
      <c r="BO62" s="61"/>
      <c r="BR62" s="62"/>
    </row>
    <row r="63" spans="1:70" x14ac:dyDescent="0.35">
      <c r="A63" s="12" t="s">
        <v>330</v>
      </c>
      <c r="B63" s="25" t="s">
        <v>420</v>
      </c>
      <c r="C63" s="40" t="s">
        <v>402</v>
      </c>
      <c r="D63" s="18" t="s">
        <v>403</v>
      </c>
      <c r="E63" s="14">
        <v>0</v>
      </c>
      <c r="F63" s="6">
        <v>0</v>
      </c>
      <c r="G63" s="6">
        <v>0</v>
      </c>
      <c r="H63" s="7">
        <v>30.475000000000001</v>
      </c>
      <c r="I63" s="28">
        <v>0</v>
      </c>
      <c r="J63" s="6">
        <v>0</v>
      </c>
      <c r="K63" s="6">
        <v>0</v>
      </c>
      <c r="L63" s="7">
        <v>17.925000000000001</v>
      </c>
      <c r="M63" s="28">
        <v>0</v>
      </c>
      <c r="N63" s="6">
        <v>0</v>
      </c>
      <c r="O63" s="6">
        <v>0</v>
      </c>
      <c r="P63" s="7">
        <v>0</v>
      </c>
      <c r="Q63" s="28">
        <v>0</v>
      </c>
      <c r="R63" s="6">
        <v>0</v>
      </c>
      <c r="S63" s="6">
        <v>0</v>
      </c>
      <c r="T63" s="7">
        <v>0</v>
      </c>
      <c r="U63" s="28">
        <v>0</v>
      </c>
      <c r="V63" s="6">
        <v>0</v>
      </c>
      <c r="W63" s="6">
        <v>0</v>
      </c>
      <c r="X63" s="7">
        <v>0</v>
      </c>
      <c r="Y63" s="28">
        <v>0</v>
      </c>
      <c r="Z63" s="6">
        <v>0</v>
      </c>
      <c r="AA63" s="6">
        <v>0</v>
      </c>
      <c r="AB63" s="7">
        <v>0</v>
      </c>
      <c r="AC63" s="28">
        <v>0</v>
      </c>
      <c r="AD63" s="6">
        <v>0</v>
      </c>
      <c r="AE63" s="6">
        <v>0</v>
      </c>
      <c r="AF63" s="7">
        <v>0</v>
      </c>
      <c r="AG63" s="28">
        <v>0</v>
      </c>
      <c r="AH63" s="6">
        <v>0</v>
      </c>
      <c r="AI63" s="6">
        <v>0</v>
      </c>
      <c r="AJ63" s="7">
        <v>0</v>
      </c>
      <c r="AK63" s="32">
        <v>0</v>
      </c>
      <c r="AL63" s="6">
        <v>0</v>
      </c>
      <c r="AM63" s="6">
        <v>0</v>
      </c>
      <c r="AN63" s="7">
        <v>0</v>
      </c>
      <c r="AO63" s="32">
        <v>0</v>
      </c>
      <c r="AP63" s="6">
        <v>0</v>
      </c>
      <c r="AQ63" s="6">
        <v>0</v>
      </c>
      <c r="AR63" s="77">
        <v>0</v>
      </c>
      <c r="AS63" s="3">
        <v>0</v>
      </c>
      <c r="AT63" s="3">
        <v>0</v>
      </c>
      <c r="AU63" s="3">
        <v>0</v>
      </c>
      <c r="AV63" s="5">
        <v>0</v>
      </c>
      <c r="AW63" s="13">
        <v>0</v>
      </c>
      <c r="AX63" s="6">
        <v>0</v>
      </c>
      <c r="AY63" s="6">
        <v>0</v>
      </c>
      <c r="AZ63" s="7">
        <v>0</v>
      </c>
      <c r="BA63" s="36">
        <f t="shared" si="39"/>
        <v>48.400000000000006</v>
      </c>
      <c r="BB63" s="2">
        <f t="shared" si="4"/>
        <v>0</v>
      </c>
      <c r="BE63" s="61"/>
      <c r="BF63" s="66"/>
      <c r="BG63" s="67"/>
      <c r="BH63" s="66"/>
      <c r="BI63" s="66"/>
      <c r="BJ63" s="66"/>
      <c r="BK63" s="61"/>
      <c r="BL63" s="66"/>
      <c r="BM63" s="61"/>
      <c r="BN63" s="66"/>
      <c r="BO63" s="61"/>
      <c r="BR63" s="62"/>
    </row>
    <row r="64" spans="1:70" x14ac:dyDescent="0.35">
      <c r="A64" s="12" t="s">
        <v>331</v>
      </c>
      <c r="B64" s="25" t="s">
        <v>420</v>
      </c>
      <c r="C64" s="40" t="s">
        <v>404</v>
      </c>
      <c r="D64" s="18" t="s">
        <v>405</v>
      </c>
      <c r="E64" s="14">
        <v>0</v>
      </c>
      <c r="F64" s="6">
        <v>0</v>
      </c>
      <c r="G64" s="6">
        <v>0</v>
      </c>
      <c r="H64" s="7">
        <v>0.5</v>
      </c>
      <c r="I64" s="28">
        <v>0</v>
      </c>
      <c r="J64" s="6">
        <v>0</v>
      </c>
      <c r="K64" s="6">
        <v>53.075000000000003</v>
      </c>
      <c r="L64" s="7">
        <v>39.524999999999999</v>
      </c>
      <c r="M64" s="28">
        <v>0</v>
      </c>
      <c r="N64" s="6">
        <v>0</v>
      </c>
      <c r="O64" s="6">
        <v>159.32499999999999</v>
      </c>
      <c r="P64" s="7">
        <v>139.30000000000001</v>
      </c>
      <c r="Q64" s="28">
        <v>0</v>
      </c>
      <c r="R64" s="6">
        <v>0</v>
      </c>
      <c r="S64" s="6">
        <v>160.85</v>
      </c>
      <c r="T64" s="7">
        <v>138.125</v>
      </c>
      <c r="U64" s="28">
        <v>0</v>
      </c>
      <c r="V64" s="6">
        <v>0</v>
      </c>
      <c r="W64" s="6">
        <v>221.17500000000001</v>
      </c>
      <c r="X64" s="7">
        <v>150.15</v>
      </c>
      <c r="Y64" s="28">
        <v>0</v>
      </c>
      <c r="Z64" s="6">
        <v>0</v>
      </c>
      <c r="AA64" s="6">
        <v>55.45</v>
      </c>
      <c r="AB64" s="7">
        <v>35.975000000000001</v>
      </c>
      <c r="AC64" s="28">
        <v>0</v>
      </c>
      <c r="AD64" s="6">
        <v>0</v>
      </c>
      <c r="AE64" s="6">
        <v>26.9</v>
      </c>
      <c r="AF64" s="7">
        <v>28.25</v>
      </c>
      <c r="AG64" s="28">
        <v>0</v>
      </c>
      <c r="AH64" s="6">
        <v>0</v>
      </c>
      <c r="AI64" s="6">
        <v>0</v>
      </c>
      <c r="AJ64" s="7">
        <v>0</v>
      </c>
      <c r="AK64" s="32">
        <v>0</v>
      </c>
      <c r="AL64" s="6">
        <v>0</v>
      </c>
      <c r="AM64" s="6">
        <v>0</v>
      </c>
      <c r="AN64" s="7">
        <v>0</v>
      </c>
      <c r="AO64" s="32">
        <v>0</v>
      </c>
      <c r="AP64" s="6">
        <v>0</v>
      </c>
      <c r="AQ64" s="6">
        <v>0</v>
      </c>
      <c r="AR64" s="77">
        <v>0</v>
      </c>
      <c r="AS64" s="3">
        <v>0</v>
      </c>
      <c r="AT64" s="3">
        <v>0</v>
      </c>
      <c r="AU64" s="3">
        <v>0</v>
      </c>
      <c r="AV64" s="5">
        <v>0</v>
      </c>
      <c r="AW64" s="13">
        <v>0</v>
      </c>
      <c r="AX64" s="6">
        <v>0</v>
      </c>
      <c r="AY64" s="6">
        <v>0</v>
      </c>
      <c r="AZ64" s="7">
        <v>0</v>
      </c>
      <c r="BA64" s="36">
        <f t="shared" si="39"/>
        <v>1208.6000000000001</v>
      </c>
      <c r="BB64" s="2">
        <f t="shared" si="4"/>
        <v>0</v>
      </c>
      <c r="BE64" s="61"/>
      <c r="BF64" s="66"/>
      <c r="BG64" s="67"/>
      <c r="BH64" s="66"/>
      <c r="BI64" s="66"/>
      <c r="BJ64" s="66"/>
      <c r="BK64" s="61"/>
      <c r="BL64" s="66"/>
      <c r="BM64" s="61"/>
      <c r="BN64" s="66"/>
      <c r="BO64" s="61"/>
      <c r="BR64" s="62"/>
    </row>
    <row r="65" spans="1:70" x14ac:dyDescent="0.35">
      <c r="A65" s="12" t="s">
        <v>332</v>
      </c>
      <c r="B65" s="25" t="s">
        <v>420</v>
      </c>
      <c r="C65" s="40" t="s">
        <v>406</v>
      </c>
      <c r="D65" s="18" t="s">
        <v>407</v>
      </c>
      <c r="E65" s="14">
        <v>0</v>
      </c>
      <c r="F65" s="6">
        <v>0</v>
      </c>
      <c r="G65" s="6">
        <v>0</v>
      </c>
      <c r="H65" s="7">
        <v>1.5</v>
      </c>
      <c r="I65" s="28">
        <v>0</v>
      </c>
      <c r="J65" s="6">
        <v>0</v>
      </c>
      <c r="K65" s="6">
        <v>28.125</v>
      </c>
      <c r="L65" s="7">
        <v>32.774999999999999</v>
      </c>
      <c r="M65" s="28">
        <v>0</v>
      </c>
      <c r="N65" s="6">
        <v>0</v>
      </c>
      <c r="O65" s="6">
        <v>36.975000000000001</v>
      </c>
      <c r="P65" s="7">
        <v>54</v>
      </c>
      <c r="Q65" s="28">
        <v>0</v>
      </c>
      <c r="R65" s="6">
        <v>0</v>
      </c>
      <c r="S65" s="6">
        <v>49.674999999999997</v>
      </c>
      <c r="T65" s="7">
        <v>47.95</v>
      </c>
      <c r="U65" s="28">
        <v>0</v>
      </c>
      <c r="V65" s="6">
        <v>0</v>
      </c>
      <c r="W65" s="6">
        <v>36.125</v>
      </c>
      <c r="X65" s="7">
        <v>34.5</v>
      </c>
      <c r="Y65" s="28">
        <v>0</v>
      </c>
      <c r="Z65" s="6">
        <v>0</v>
      </c>
      <c r="AA65" s="6">
        <v>45.3</v>
      </c>
      <c r="AB65" s="7">
        <v>20.225000000000001</v>
      </c>
      <c r="AC65" s="28">
        <v>0</v>
      </c>
      <c r="AD65" s="6">
        <v>0</v>
      </c>
      <c r="AE65" s="6">
        <v>37.5</v>
      </c>
      <c r="AF65" s="7">
        <v>28</v>
      </c>
      <c r="AG65" s="28">
        <v>0</v>
      </c>
      <c r="AH65" s="6">
        <v>0</v>
      </c>
      <c r="AI65" s="6">
        <v>0</v>
      </c>
      <c r="AJ65" s="7">
        <v>0</v>
      </c>
      <c r="AK65" s="32">
        <v>0</v>
      </c>
      <c r="AL65" s="6">
        <v>0</v>
      </c>
      <c r="AM65" s="6">
        <v>0</v>
      </c>
      <c r="AN65" s="7">
        <v>0</v>
      </c>
      <c r="AO65" s="32">
        <v>0</v>
      </c>
      <c r="AP65" s="6">
        <v>0</v>
      </c>
      <c r="AQ65" s="6">
        <v>0</v>
      </c>
      <c r="AR65" s="77">
        <v>0</v>
      </c>
      <c r="AS65" s="3">
        <v>0</v>
      </c>
      <c r="AT65" s="3">
        <v>0</v>
      </c>
      <c r="AU65" s="3">
        <v>0</v>
      </c>
      <c r="AV65" s="5">
        <v>0</v>
      </c>
      <c r="AW65" s="13">
        <v>0</v>
      </c>
      <c r="AX65" s="6">
        <v>0</v>
      </c>
      <c r="AY65" s="6">
        <v>0</v>
      </c>
      <c r="AZ65" s="7">
        <v>0</v>
      </c>
      <c r="BA65" s="36">
        <f t="shared" si="39"/>
        <v>452.65000000000003</v>
      </c>
      <c r="BB65" s="2">
        <f t="shared" si="4"/>
        <v>0</v>
      </c>
      <c r="BE65" s="61"/>
      <c r="BF65" s="66"/>
      <c r="BG65" s="67"/>
      <c r="BH65" s="66"/>
      <c r="BI65" s="66"/>
      <c r="BJ65" s="66"/>
      <c r="BK65" s="61"/>
      <c r="BL65" s="66"/>
      <c r="BM65" s="61"/>
      <c r="BN65" s="66"/>
      <c r="BO65" s="61"/>
      <c r="BR65" s="62"/>
    </row>
    <row r="66" spans="1:70" x14ac:dyDescent="0.35">
      <c r="A66" s="12" t="s">
        <v>333</v>
      </c>
      <c r="B66" s="26" t="s">
        <v>420</v>
      </c>
      <c r="C66" s="40" t="s">
        <v>408</v>
      </c>
      <c r="D66" s="18" t="s">
        <v>409</v>
      </c>
      <c r="E66" s="14">
        <v>0</v>
      </c>
      <c r="F66" s="6">
        <v>0</v>
      </c>
      <c r="G66" s="6">
        <v>0</v>
      </c>
      <c r="H66" s="7">
        <v>39.25</v>
      </c>
      <c r="I66" s="28">
        <v>0</v>
      </c>
      <c r="J66" s="6">
        <v>0</v>
      </c>
      <c r="K66" s="6">
        <v>18.149999999999999</v>
      </c>
      <c r="L66" s="7">
        <v>35.524999999999999</v>
      </c>
      <c r="M66" s="28">
        <v>0</v>
      </c>
      <c r="N66" s="6">
        <v>0</v>
      </c>
      <c r="O66" s="6">
        <v>25.05</v>
      </c>
      <c r="P66" s="7">
        <v>34.225000000000001</v>
      </c>
      <c r="Q66" s="28">
        <v>0</v>
      </c>
      <c r="R66" s="6">
        <v>0</v>
      </c>
      <c r="S66" s="6">
        <v>22.975000000000001</v>
      </c>
      <c r="T66" s="7">
        <v>29.975000000000001</v>
      </c>
      <c r="U66" s="28">
        <v>0</v>
      </c>
      <c r="V66" s="6">
        <v>0</v>
      </c>
      <c r="W66" s="6">
        <v>16.100000000000001</v>
      </c>
      <c r="X66" s="7">
        <v>27.125</v>
      </c>
      <c r="Y66" s="28">
        <v>0</v>
      </c>
      <c r="Z66" s="6">
        <v>0</v>
      </c>
      <c r="AA66" s="6">
        <v>8.0500000000000007</v>
      </c>
      <c r="AB66" s="7">
        <v>11.4</v>
      </c>
      <c r="AC66" s="28">
        <v>0</v>
      </c>
      <c r="AD66" s="6">
        <v>0</v>
      </c>
      <c r="AE66" s="6">
        <v>0</v>
      </c>
      <c r="AF66" s="7">
        <v>0</v>
      </c>
      <c r="AG66" s="28">
        <v>0</v>
      </c>
      <c r="AH66" s="6">
        <v>0</v>
      </c>
      <c r="AI66" s="6">
        <v>0</v>
      </c>
      <c r="AJ66" s="7">
        <v>0</v>
      </c>
      <c r="AK66" s="32">
        <v>0</v>
      </c>
      <c r="AL66" s="6">
        <v>0</v>
      </c>
      <c r="AM66" s="6">
        <v>0</v>
      </c>
      <c r="AN66" s="7">
        <v>0</v>
      </c>
      <c r="AO66" s="32">
        <v>0</v>
      </c>
      <c r="AP66" s="6">
        <v>0</v>
      </c>
      <c r="AQ66" s="6">
        <v>0</v>
      </c>
      <c r="AR66" s="77">
        <v>0</v>
      </c>
      <c r="AS66" s="3">
        <v>0</v>
      </c>
      <c r="AT66" s="3">
        <v>0</v>
      </c>
      <c r="AU66" s="3">
        <v>0</v>
      </c>
      <c r="AV66" s="5">
        <v>0</v>
      </c>
      <c r="AW66" s="13">
        <v>0</v>
      </c>
      <c r="AX66" s="6">
        <v>0</v>
      </c>
      <c r="AY66" s="6">
        <v>0</v>
      </c>
      <c r="AZ66" s="7">
        <v>0</v>
      </c>
      <c r="BA66" s="36">
        <f t="shared" si="39"/>
        <v>267.82499999999993</v>
      </c>
      <c r="BB66" s="2">
        <f t="shared" si="4"/>
        <v>0</v>
      </c>
      <c r="BE66" s="61"/>
      <c r="BF66" s="66"/>
      <c r="BG66" s="67"/>
      <c r="BH66" s="66"/>
      <c r="BI66" s="66"/>
      <c r="BJ66" s="66"/>
      <c r="BK66" s="61"/>
      <c r="BL66" s="66"/>
      <c r="BM66" s="61"/>
      <c r="BN66" s="66"/>
      <c r="BO66" s="61"/>
      <c r="BR66" s="62"/>
    </row>
    <row r="67" spans="1:70" x14ac:dyDescent="0.35">
      <c r="A67" s="12" t="s">
        <v>334</v>
      </c>
      <c r="B67" s="26" t="s">
        <v>420</v>
      </c>
      <c r="C67" s="40" t="s">
        <v>410</v>
      </c>
      <c r="D67" s="18" t="s">
        <v>411</v>
      </c>
      <c r="E67" s="14">
        <v>0</v>
      </c>
      <c r="F67" s="6">
        <v>0</v>
      </c>
      <c r="G67" s="6">
        <v>0</v>
      </c>
      <c r="H67" s="7">
        <v>48.25</v>
      </c>
      <c r="I67" s="28">
        <v>0</v>
      </c>
      <c r="J67" s="6">
        <v>0</v>
      </c>
      <c r="K67" s="6">
        <v>34.299999999999997</v>
      </c>
      <c r="L67" s="7">
        <v>47.3</v>
      </c>
      <c r="M67" s="28">
        <v>0</v>
      </c>
      <c r="N67" s="6">
        <v>0</v>
      </c>
      <c r="O67" s="6">
        <v>55.575000000000003</v>
      </c>
      <c r="P67" s="7">
        <v>57.075000000000003</v>
      </c>
      <c r="Q67" s="28">
        <v>0</v>
      </c>
      <c r="R67" s="6">
        <v>0</v>
      </c>
      <c r="S67" s="6">
        <v>55.65</v>
      </c>
      <c r="T67" s="7">
        <v>49.15</v>
      </c>
      <c r="U67" s="28">
        <v>0</v>
      </c>
      <c r="V67" s="6">
        <v>0</v>
      </c>
      <c r="W67" s="6">
        <v>80.75</v>
      </c>
      <c r="X67" s="7">
        <v>60.55</v>
      </c>
      <c r="Y67" s="28">
        <v>0</v>
      </c>
      <c r="Z67" s="6">
        <v>0</v>
      </c>
      <c r="AA67" s="6">
        <v>14.074999999999999</v>
      </c>
      <c r="AB67" s="7">
        <v>14.525</v>
      </c>
      <c r="AC67" s="28">
        <v>0</v>
      </c>
      <c r="AD67" s="6">
        <v>0</v>
      </c>
      <c r="AE67" s="6">
        <v>0</v>
      </c>
      <c r="AF67" s="7">
        <v>0</v>
      </c>
      <c r="AG67" s="28">
        <v>0</v>
      </c>
      <c r="AH67" s="6">
        <v>0</v>
      </c>
      <c r="AI67" s="6">
        <v>0</v>
      </c>
      <c r="AJ67" s="7">
        <v>0</v>
      </c>
      <c r="AK67" s="32">
        <v>0</v>
      </c>
      <c r="AL67" s="6">
        <v>0</v>
      </c>
      <c r="AM67" s="6">
        <v>0</v>
      </c>
      <c r="AN67" s="7">
        <v>0</v>
      </c>
      <c r="AO67" s="32">
        <v>0</v>
      </c>
      <c r="AP67" s="6">
        <v>0</v>
      </c>
      <c r="AQ67" s="6">
        <v>0</v>
      </c>
      <c r="AR67" s="77">
        <v>0</v>
      </c>
      <c r="AS67" s="3">
        <v>0</v>
      </c>
      <c r="AT67" s="3">
        <v>0</v>
      </c>
      <c r="AU67" s="3">
        <v>0</v>
      </c>
      <c r="AV67" s="5">
        <v>0</v>
      </c>
      <c r="AW67" s="13">
        <v>0</v>
      </c>
      <c r="AX67" s="6">
        <v>0</v>
      </c>
      <c r="AY67" s="6">
        <v>0</v>
      </c>
      <c r="AZ67" s="7">
        <v>0</v>
      </c>
      <c r="BA67" s="36">
        <f t="shared" si="39"/>
        <v>517.19999999999993</v>
      </c>
      <c r="BB67" s="2">
        <f t="shared" si="4"/>
        <v>0</v>
      </c>
      <c r="BE67" s="61"/>
      <c r="BF67" s="66"/>
      <c r="BG67" s="67"/>
      <c r="BH67" s="66"/>
      <c r="BI67" s="66"/>
      <c r="BJ67" s="66"/>
      <c r="BK67" s="61"/>
      <c r="BL67" s="66"/>
      <c r="BM67" s="61"/>
      <c r="BN67" s="66"/>
      <c r="BO67" s="61"/>
      <c r="BR67" s="62"/>
    </row>
    <row r="68" spans="1:70" x14ac:dyDescent="0.35">
      <c r="A68" s="12" t="s">
        <v>335</v>
      </c>
      <c r="B68" s="26" t="s">
        <v>420</v>
      </c>
      <c r="C68" s="40" t="s">
        <v>412</v>
      </c>
      <c r="D68" s="18" t="s">
        <v>413</v>
      </c>
      <c r="E68" s="14">
        <v>0</v>
      </c>
      <c r="F68" s="6">
        <v>0</v>
      </c>
      <c r="G68" s="6">
        <v>0</v>
      </c>
      <c r="H68" s="7">
        <v>60.72</v>
      </c>
      <c r="I68" s="28">
        <v>0</v>
      </c>
      <c r="J68" s="6">
        <v>0</v>
      </c>
      <c r="K68" s="6">
        <v>24.51</v>
      </c>
      <c r="L68" s="7">
        <v>88.62</v>
      </c>
      <c r="M68" s="28">
        <v>0</v>
      </c>
      <c r="N68" s="6">
        <v>0</v>
      </c>
      <c r="O68" s="6">
        <v>35.79</v>
      </c>
      <c r="P68" s="7">
        <v>50.97</v>
      </c>
      <c r="Q68" s="28">
        <v>0</v>
      </c>
      <c r="R68" s="6">
        <v>0</v>
      </c>
      <c r="S68" s="6">
        <v>76.47</v>
      </c>
      <c r="T68" s="7">
        <v>26.88</v>
      </c>
      <c r="U68" s="28">
        <v>0</v>
      </c>
      <c r="V68" s="6">
        <v>0</v>
      </c>
      <c r="W68" s="6">
        <v>48.18</v>
      </c>
      <c r="X68" s="7">
        <v>28.05</v>
      </c>
      <c r="Y68" s="28">
        <v>0</v>
      </c>
      <c r="Z68" s="6">
        <v>0</v>
      </c>
      <c r="AA68" s="6">
        <v>11.1</v>
      </c>
      <c r="AB68" s="7">
        <v>18.45</v>
      </c>
      <c r="AC68" s="28">
        <v>0</v>
      </c>
      <c r="AD68" s="6">
        <v>0</v>
      </c>
      <c r="AE68" s="6">
        <v>0</v>
      </c>
      <c r="AF68" s="7">
        <v>0</v>
      </c>
      <c r="AG68" s="28">
        <v>0</v>
      </c>
      <c r="AH68" s="6">
        <v>0</v>
      </c>
      <c r="AI68" s="6">
        <v>0</v>
      </c>
      <c r="AJ68" s="7">
        <v>0</v>
      </c>
      <c r="AK68" s="32">
        <v>0</v>
      </c>
      <c r="AL68" s="6">
        <v>0</v>
      </c>
      <c r="AM68" s="6">
        <v>0</v>
      </c>
      <c r="AN68" s="7">
        <v>0</v>
      </c>
      <c r="AO68" s="32">
        <v>0</v>
      </c>
      <c r="AP68" s="6">
        <v>0</v>
      </c>
      <c r="AQ68" s="6">
        <v>0</v>
      </c>
      <c r="AR68" s="77">
        <v>0</v>
      </c>
      <c r="AS68" s="3">
        <v>0</v>
      </c>
      <c r="AT68" s="3">
        <v>0</v>
      </c>
      <c r="AU68" s="3">
        <v>0</v>
      </c>
      <c r="AV68" s="5">
        <v>0</v>
      </c>
      <c r="AW68" s="13">
        <v>0</v>
      </c>
      <c r="AX68" s="6">
        <v>0</v>
      </c>
      <c r="AY68" s="6">
        <v>0</v>
      </c>
      <c r="AZ68" s="7">
        <v>0</v>
      </c>
      <c r="BA68" s="36">
        <f t="shared" ref="BA68:BA99" si="50">SUM(E68:AZ68)</f>
        <v>469.74000000000007</v>
      </c>
      <c r="BB68" s="2">
        <f t="shared" si="4"/>
        <v>0</v>
      </c>
      <c r="BE68" s="61"/>
      <c r="BF68" s="66"/>
      <c r="BG68" s="67"/>
      <c r="BH68" s="66"/>
      <c r="BI68" s="66"/>
      <c r="BJ68" s="66"/>
      <c r="BK68" s="61"/>
      <c r="BL68" s="66"/>
      <c r="BM68" s="61"/>
      <c r="BN68" s="66"/>
      <c r="BO68" s="61"/>
      <c r="BR68" s="62"/>
    </row>
    <row r="69" spans="1:70" x14ac:dyDescent="0.35">
      <c r="A69" s="12" t="s">
        <v>336</v>
      </c>
      <c r="B69" s="26" t="s">
        <v>420</v>
      </c>
      <c r="C69" s="40" t="s">
        <v>414</v>
      </c>
      <c r="D69" s="18" t="s">
        <v>591</v>
      </c>
      <c r="E69" s="14">
        <v>0</v>
      </c>
      <c r="F69" s="6">
        <v>0</v>
      </c>
      <c r="G69" s="6">
        <v>0</v>
      </c>
      <c r="H69" s="7">
        <v>0</v>
      </c>
      <c r="I69" s="28">
        <v>0</v>
      </c>
      <c r="J69" s="6">
        <v>0</v>
      </c>
      <c r="K69" s="6">
        <v>0</v>
      </c>
      <c r="L69" s="7">
        <v>0</v>
      </c>
      <c r="M69" s="28">
        <v>0</v>
      </c>
      <c r="N69" s="6">
        <v>0</v>
      </c>
      <c r="O69" s="6">
        <v>0</v>
      </c>
      <c r="P69" s="7">
        <v>0</v>
      </c>
      <c r="Q69" s="28">
        <v>0</v>
      </c>
      <c r="R69" s="6">
        <v>0</v>
      </c>
      <c r="S69" s="6">
        <v>0</v>
      </c>
      <c r="T69" s="7">
        <v>0</v>
      </c>
      <c r="U69" s="28">
        <v>0</v>
      </c>
      <c r="V69" s="6">
        <v>0</v>
      </c>
      <c r="W69" s="6">
        <v>0</v>
      </c>
      <c r="X69" s="7">
        <v>0</v>
      </c>
      <c r="Y69" s="28">
        <v>0</v>
      </c>
      <c r="Z69" s="6">
        <v>0</v>
      </c>
      <c r="AA69" s="6">
        <v>0</v>
      </c>
      <c r="AB69" s="7">
        <v>0</v>
      </c>
      <c r="AC69" s="28">
        <v>0</v>
      </c>
      <c r="AD69" s="6">
        <v>0</v>
      </c>
      <c r="AE69" s="6">
        <v>0</v>
      </c>
      <c r="AF69" s="7">
        <v>0</v>
      </c>
      <c r="AG69" s="28">
        <v>0</v>
      </c>
      <c r="AH69" s="6">
        <v>0</v>
      </c>
      <c r="AI69" s="6">
        <v>45.524999999999999</v>
      </c>
      <c r="AJ69" s="7">
        <v>31.05</v>
      </c>
      <c r="AK69" s="32">
        <v>0</v>
      </c>
      <c r="AL69" s="6">
        <v>0</v>
      </c>
      <c r="AM69" s="6">
        <v>58.424999999999997</v>
      </c>
      <c r="AN69" s="7">
        <v>29.55</v>
      </c>
      <c r="AO69" s="32">
        <v>0</v>
      </c>
      <c r="AP69" s="6">
        <v>0</v>
      </c>
      <c r="AQ69" s="6">
        <v>65.174999999999997</v>
      </c>
      <c r="AR69" s="77">
        <v>31.25</v>
      </c>
      <c r="AS69" s="3">
        <v>0</v>
      </c>
      <c r="AT69" s="3">
        <v>0</v>
      </c>
      <c r="AU69" s="3">
        <v>67.875</v>
      </c>
      <c r="AV69" s="5">
        <v>45.25</v>
      </c>
      <c r="AW69" s="13">
        <v>0</v>
      </c>
      <c r="AX69" s="6">
        <v>0</v>
      </c>
      <c r="AY69" s="6">
        <v>51.5</v>
      </c>
      <c r="AZ69" s="7">
        <v>26.35</v>
      </c>
      <c r="BA69" s="36">
        <f t="shared" si="50"/>
        <v>451.95000000000005</v>
      </c>
      <c r="BB69" s="2">
        <f t="shared" ref="BB69:BB98" si="51">SUM(AS69:AV69)</f>
        <v>113.125</v>
      </c>
      <c r="BC69" s="103">
        <f>(BB69/SUM($BB$69:$BB$72))*$BC$110</f>
        <v>160.70604112654047</v>
      </c>
      <c r="BE69" s="61"/>
      <c r="BF69" s="66">
        <v>0.6759139227378792</v>
      </c>
      <c r="BG69" s="67">
        <v>0.32408607726212085</v>
      </c>
      <c r="BH69" s="66"/>
      <c r="BI69" s="66">
        <f t="shared" si="18"/>
        <v>0.6</v>
      </c>
      <c r="BJ69" s="66">
        <f t="shared" si="19"/>
        <v>0.4</v>
      </c>
      <c r="BK69" s="61"/>
      <c r="BL69" s="66">
        <v>0.65</v>
      </c>
      <c r="BM69" s="61">
        <v>0.35</v>
      </c>
      <c r="BN69" s="66">
        <f t="shared" ref="BN69:BN72" si="52">BM69+BL69+BK69</f>
        <v>1</v>
      </c>
      <c r="BO69" s="58">
        <f t="shared" ref="BO69:BO72" si="53">BE69*BC69</f>
        <v>0</v>
      </c>
      <c r="BP69" s="59">
        <f t="shared" ref="BP69:BP72" si="54">BF69*BC69</f>
        <v>108.62345066551491</v>
      </c>
      <c r="BQ69" s="59">
        <f t="shared" ref="BQ69:BQ72" si="55">BG69*BC69</f>
        <v>52.082590461025568</v>
      </c>
      <c r="BR69" s="60">
        <f t="shared" ref="BR69:BR72" si="56">BQ69+BP69+BO69</f>
        <v>160.70604112654047</v>
      </c>
    </row>
    <row r="70" spans="1:70" x14ac:dyDescent="0.35">
      <c r="A70" s="12" t="s">
        <v>337</v>
      </c>
      <c r="B70" s="26" t="s">
        <v>420</v>
      </c>
      <c r="C70" s="40" t="s">
        <v>415</v>
      </c>
      <c r="D70" s="18" t="s">
        <v>590</v>
      </c>
      <c r="E70" s="14">
        <v>0</v>
      </c>
      <c r="F70" s="6">
        <v>0</v>
      </c>
      <c r="G70" s="6">
        <v>0</v>
      </c>
      <c r="H70" s="7">
        <v>0</v>
      </c>
      <c r="I70" s="28">
        <v>0</v>
      </c>
      <c r="J70" s="6">
        <v>0</v>
      </c>
      <c r="K70" s="6">
        <v>0</v>
      </c>
      <c r="L70" s="7">
        <v>0</v>
      </c>
      <c r="M70" s="28">
        <v>0</v>
      </c>
      <c r="N70" s="6">
        <v>0</v>
      </c>
      <c r="O70" s="6">
        <v>0</v>
      </c>
      <c r="P70" s="7">
        <v>0</v>
      </c>
      <c r="Q70" s="28">
        <v>0</v>
      </c>
      <c r="R70" s="6">
        <v>0</v>
      </c>
      <c r="S70" s="6">
        <v>0</v>
      </c>
      <c r="T70" s="7">
        <v>0</v>
      </c>
      <c r="U70" s="28">
        <v>0</v>
      </c>
      <c r="V70" s="6">
        <v>0</v>
      </c>
      <c r="W70" s="6">
        <v>0</v>
      </c>
      <c r="X70" s="7">
        <v>0</v>
      </c>
      <c r="Y70" s="28">
        <v>0</v>
      </c>
      <c r="Z70" s="6">
        <v>0</v>
      </c>
      <c r="AA70" s="6">
        <v>0</v>
      </c>
      <c r="AB70" s="7">
        <v>0</v>
      </c>
      <c r="AC70" s="28">
        <v>0</v>
      </c>
      <c r="AD70" s="6">
        <v>0</v>
      </c>
      <c r="AE70" s="6">
        <v>0</v>
      </c>
      <c r="AF70" s="7">
        <v>0</v>
      </c>
      <c r="AG70" s="28">
        <v>0</v>
      </c>
      <c r="AH70" s="6">
        <v>0</v>
      </c>
      <c r="AI70" s="6">
        <v>92.275000000000006</v>
      </c>
      <c r="AJ70" s="7">
        <v>87.275000000000006</v>
      </c>
      <c r="AK70" s="32">
        <v>0</v>
      </c>
      <c r="AL70" s="6">
        <v>0</v>
      </c>
      <c r="AM70" s="6">
        <v>102.075</v>
      </c>
      <c r="AN70" s="7">
        <v>52.825000000000003</v>
      </c>
      <c r="AO70" s="32">
        <v>0</v>
      </c>
      <c r="AP70" s="6">
        <v>0</v>
      </c>
      <c r="AQ70" s="6">
        <v>85.4</v>
      </c>
      <c r="AR70" s="77">
        <v>88.65</v>
      </c>
      <c r="AS70" s="3">
        <v>0</v>
      </c>
      <c r="AT70" s="3">
        <v>0</v>
      </c>
      <c r="AU70" s="3">
        <v>124.22499999999999</v>
      </c>
      <c r="AV70" s="5">
        <v>91.1</v>
      </c>
      <c r="AW70" s="13">
        <v>0</v>
      </c>
      <c r="AX70" s="6">
        <v>0</v>
      </c>
      <c r="AY70" s="6">
        <v>63.949999999999996</v>
      </c>
      <c r="AZ70" s="7">
        <v>75.724999999999994</v>
      </c>
      <c r="BA70" s="36">
        <f t="shared" si="50"/>
        <v>863.50000000000011</v>
      </c>
      <c r="BB70" s="2">
        <f t="shared" si="51"/>
        <v>215.32499999999999</v>
      </c>
      <c r="BC70" s="103">
        <f t="shared" ref="BC70:BC72" si="57">(BB70/SUM($BB$69:$BB$72))*$BC$110</f>
        <v>305.89196292218628</v>
      </c>
      <c r="BE70" s="61"/>
      <c r="BF70" s="66">
        <v>0.4906636024130997</v>
      </c>
      <c r="BG70" s="67">
        <v>0.5093363975869003</v>
      </c>
      <c r="BH70" s="66"/>
      <c r="BI70" s="66">
        <f t="shared" si="18"/>
        <v>0.57691861140137002</v>
      </c>
      <c r="BJ70" s="66">
        <f t="shared" si="19"/>
        <v>0.42308138859862998</v>
      </c>
      <c r="BK70" s="61"/>
      <c r="BL70" s="66">
        <v>0.5</v>
      </c>
      <c r="BM70" s="61">
        <v>0.5</v>
      </c>
      <c r="BN70" s="66">
        <f t="shared" si="52"/>
        <v>1</v>
      </c>
      <c r="BO70" s="58">
        <f t="shared" si="53"/>
        <v>0</v>
      </c>
      <c r="BP70" s="59">
        <f t="shared" si="54"/>
        <v>150.09005247661423</v>
      </c>
      <c r="BQ70" s="59">
        <f t="shared" si="55"/>
        <v>155.80191044557205</v>
      </c>
      <c r="BR70" s="60">
        <f t="shared" si="56"/>
        <v>305.89196292218628</v>
      </c>
    </row>
    <row r="71" spans="1:70" x14ac:dyDescent="0.35">
      <c r="A71" s="12" t="s">
        <v>338</v>
      </c>
      <c r="B71" s="25" t="s">
        <v>420</v>
      </c>
      <c r="C71" s="40" t="s">
        <v>416</v>
      </c>
      <c r="D71" s="18" t="s">
        <v>417</v>
      </c>
      <c r="E71" s="14">
        <v>0</v>
      </c>
      <c r="F71" s="6">
        <v>0</v>
      </c>
      <c r="G71" s="6">
        <v>0</v>
      </c>
      <c r="H71" s="7">
        <v>0</v>
      </c>
      <c r="I71" s="28">
        <v>0</v>
      </c>
      <c r="J71" s="6">
        <v>0</v>
      </c>
      <c r="K71" s="6">
        <v>0</v>
      </c>
      <c r="L71" s="7">
        <v>0</v>
      </c>
      <c r="M71" s="28">
        <v>0</v>
      </c>
      <c r="N71" s="6">
        <v>0</v>
      </c>
      <c r="O71" s="6">
        <v>0</v>
      </c>
      <c r="P71" s="7">
        <v>0</v>
      </c>
      <c r="Q71" s="28">
        <v>0</v>
      </c>
      <c r="R71" s="6">
        <v>0</v>
      </c>
      <c r="S71" s="6">
        <v>0</v>
      </c>
      <c r="T71" s="7">
        <v>0</v>
      </c>
      <c r="U71" s="28">
        <v>0</v>
      </c>
      <c r="V71" s="6">
        <v>0</v>
      </c>
      <c r="W71" s="6">
        <v>0</v>
      </c>
      <c r="X71" s="7">
        <v>0</v>
      </c>
      <c r="Y71" s="28">
        <v>0</v>
      </c>
      <c r="Z71" s="6">
        <v>0</v>
      </c>
      <c r="AA71" s="6">
        <v>0</v>
      </c>
      <c r="AB71" s="7">
        <v>0</v>
      </c>
      <c r="AC71" s="28">
        <v>0</v>
      </c>
      <c r="AD71" s="6">
        <v>0</v>
      </c>
      <c r="AE71" s="6">
        <v>0</v>
      </c>
      <c r="AF71" s="7">
        <v>0</v>
      </c>
      <c r="AG71" s="28">
        <v>0</v>
      </c>
      <c r="AH71" s="6">
        <v>0</v>
      </c>
      <c r="AI71" s="6">
        <v>54.924999999999997</v>
      </c>
      <c r="AJ71" s="7">
        <v>44.274999999999999</v>
      </c>
      <c r="AK71" s="32">
        <v>0</v>
      </c>
      <c r="AL71" s="6">
        <v>0</v>
      </c>
      <c r="AM71" s="6">
        <v>71.174999999999997</v>
      </c>
      <c r="AN71" s="7">
        <v>37.625</v>
      </c>
      <c r="AO71" s="32">
        <v>0</v>
      </c>
      <c r="AP71" s="6">
        <v>0</v>
      </c>
      <c r="AQ71" s="6">
        <v>84.25</v>
      </c>
      <c r="AR71" s="77">
        <v>50.1</v>
      </c>
      <c r="AS71" s="3">
        <v>0</v>
      </c>
      <c r="AT71" s="3">
        <v>0</v>
      </c>
      <c r="AU71" s="3">
        <v>103.97499999999999</v>
      </c>
      <c r="AV71" s="5">
        <v>60.099999999999994</v>
      </c>
      <c r="AW71" s="13">
        <v>0</v>
      </c>
      <c r="AX71" s="6">
        <v>0</v>
      </c>
      <c r="AY71" s="6">
        <v>81.5</v>
      </c>
      <c r="AZ71" s="7">
        <v>49.425000000000004</v>
      </c>
      <c r="BA71" s="36">
        <f t="shared" si="50"/>
        <v>637.35</v>
      </c>
      <c r="BB71" s="2">
        <f t="shared" si="51"/>
        <v>164.07499999999999</v>
      </c>
      <c r="BC71" s="103">
        <f t="shared" si="57"/>
        <v>233.08591114110169</v>
      </c>
      <c r="BE71" s="61"/>
      <c r="BF71" s="66">
        <v>0.62709341272794938</v>
      </c>
      <c r="BG71" s="67">
        <v>0.37290658727205062</v>
      </c>
      <c r="BH71" s="66"/>
      <c r="BI71" s="66">
        <f t="shared" si="18"/>
        <v>0.63370409873533451</v>
      </c>
      <c r="BJ71" s="66">
        <f t="shared" si="19"/>
        <v>0.36629590126466555</v>
      </c>
      <c r="BK71" s="61"/>
      <c r="BL71" s="66">
        <v>0.6</v>
      </c>
      <c r="BM71" s="61">
        <v>0.4</v>
      </c>
      <c r="BN71" s="66">
        <f t="shared" si="52"/>
        <v>1</v>
      </c>
      <c r="BO71" s="58">
        <f t="shared" si="53"/>
        <v>0</v>
      </c>
      <c r="BP71" s="59">
        <f t="shared" si="54"/>
        <v>146.16663947627703</v>
      </c>
      <c r="BQ71" s="59">
        <f t="shared" si="55"/>
        <v>86.919271664824677</v>
      </c>
      <c r="BR71" s="60">
        <f t="shared" si="56"/>
        <v>233.08591114110169</v>
      </c>
    </row>
    <row r="72" spans="1:70" x14ac:dyDescent="0.35">
      <c r="A72" s="12" t="s">
        <v>339</v>
      </c>
      <c r="B72" s="25" t="s">
        <v>420</v>
      </c>
      <c r="C72" s="40" t="s">
        <v>418</v>
      </c>
      <c r="D72" s="18" t="s">
        <v>419</v>
      </c>
      <c r="E72" s="14">
        <v>0</v>
      </c>
      <c r="F72" s="6">
        <v>0</v>
      </c>
      <c r="G72" s="6">
        <v>0</v>
      </c>
      <c r="H72" s="7">
        <v>0</v>
      </c>
      <c r="I72" s="28">
        <v>0</v>
      </c>
      <c r="J72" s="6">
        <v>0</v>
      </c>
      <c r="K72" s="6">
        <v>0</v>
      </c>
      <c r="L72" s="7">
        <v>0</v>
      </c>
      <c r="M72" s="28">
        <v>0</v>
      </c>
      <c r="N72" s="6">
        <v>0</v>
      </c>
      <c r="O72" s="6">
        <v>0</v>
      </c>
      <c r="P72" s="7">
        <v>0</v>
      </c>
      <c r="Q72" s="28">
        <v>0</v>
      </c>
      <c r="R72" s="6">
        <v>0</v>
      </c>
      <c r="S72" s="6">
        <v>0</v>
      </c>
      <c r="T72" s="7">
        <v>0</v>
      </c>
      <c r="U72" s="28">
        <v>0</v>
      </c>
      <c r="V72" s="6">
        <v>0</v>
      </c>
      <c r="W72" s="6">
        <v>0</v>
      </c>
      <c r="X72" s="7">
        <v>0</v>
      </c>
      <c r="Y72" s="28">
        <v>0</v>
      </c>
      <c r="Z72" s="6">
        <v>0</v>
      </c>
      <c r="AA72" s="6">
        <v>0</v>
      </c>
      <c r="AB72" s="7">
        <v>0</v>
      </c>
      <c r="AC72" s="28">
        <v>0</v>
      </c>
      <c r="AD72" s="6">
        <v>0</v>
      </c>
      <c r="AE72" s="6">
        <v>0</v>
      </c>
      <c r="AF72" s="7">
        <v>0</v>
      </c>
      <c r="AG72" s="28">
        <v>0</v>
      </c>
      <c r="AH72" s="6">
        <v>0</v>
      </c>
      <c r="AI72" s="6">
        <v>61.475000000000001</v>
      </c>
      <c r="AJ72" s="7">
        <v>86.974999999999994</v>
      </c>
      <c r="AK72" s="32">
        <v>0</v>
      </c>
      <c r="AL72" s="6">
        <v>0</v>
      </c>
      <c r="AM72" s="6">
        <v>87.75</v>
      </c>
      <c r="AN72" s="7">
        <v>63.6</v>
      </c>
      <c r="AO72" s="32">
        <v>0</v>
      </c>
      <c r="AP72" s="6">
        <v>0</v>
      </c>
      <c r="AQ72" s="6">
        <v>81.775000000000006</v>
      </c>
      <c r="AR72" s="77">
        <v>89.9</v>
      </c>
      <c r="AS72" s="3">
        <v>0</v>
      </c>
      <c r="AT72" s="3">
        <v>0</v>
      </c>
      <c r="AU72" s="3">
        <v>124.375</v>
      </c>
      <c r="AV72" s="5">
        <v>87.025000000000006</v>
      </c>
      <c r="AW72" s="13">
        <v>0</v>
      </c>
      <c r="AX72" s="6">
        <v>0</v>
      </c>
      <c r="AY72" s="6">
        <v>54.2</v>
      </c>
      <c r="AZ72" s="7">
        <v>89.09999999999998</v>
      </c>
      <c r="BA72" s="36">
        <f t="shared" si="50"/>
        <v>826.17500000000007</v>
      </c>
      <c r="BB72" s="2">
        <f t="shared" si="51"/>
        <v>211.4</v>
      </c>
      <c r="BC72" s="103">
        <f t="shared" si="57"/>
        <v>300.31608481017156</v>
      </c>
      <c r="BE72" s="61"/>
      <c r="BF72" s="66">
        <v>0.47633610018931122</v>
      </c>
      <c r="BG72" s="67">
        <v>0.52366389981068884</v>
      </c>
      <c r="BH72" s="66"/>
      <c r="BI72" s="66">
        <f t="shared" si="18"/>
        <v>0.5883396404919583</v>
      </c>
      <c r="BJ72" s="66">
        <f t="shared" si="19"/>
        <v>0.41166035950804164</v>
      </c>
      <c r="BK72" s="61"/>
      <c r="BL72" s="66">
        <v>0.5</v>
      </c>
      <c r="BM72" s="61">
        <v>0.5</v>
      </c>
      <c r="BN72" s="66">
        <f t="shared" si="52"/>
        <v>1</v>
      </c>
      <c r="BO72" s="58">
        <f t="shared" si="53"/>
        <v>0</v>
      </c>
      <c r="BP72" s="59">
        <f t="shared" si="54"/>
        <v>143.05139266259957</v>
      </c>
      <c r="BQ72" s="59">
        <f t="shared" si="55"/>
        <v>157.26469214757202</v>
      </c>
      <c r="BR72" s="60">
        <f t="shared" si="56"/>
        <v>300.31608481017156</v>
      </c>
    </row>
    <row r="73" spans="1:70" x14ac:dyDescent="0.35">
      <c r="A73" s="19" t="s">
        <v>340</v>
      </c>
      <c r="B73" s="27" t="s">
        <v>640</v>
      </c>
      <c r="C73" s="37" t="s">
        <v>421</v>
      </c>
      <c r="D73" s="20" t="s">
        <v>422</v>
      </c>
      <c r="E73" s="13">
        <v>0</v>
      </c>
      <c r="F73" s="6">
        <v>0</v>
      </c>
      <c r="G73" s="6">
        <v>2</v>
      </c>
      <c r="H73" s="7">
        <v>0</v>
      </c>
      <c r="I73" s="28">
        <v>0</v>
      </c>
      <c r="J73" s="6">
        <v>0</v>
      </c>
      <c r="K73" s="6">
        <v>0</v>
      </c>
      <c r="L73" s="7">
        <v>0</v>
      </c>
      <c r="M73" s="28">
        <v>0</v>
      </c>
      <c r="N73" s="6">
        <v>0</v>
      </c>
      <c r="O73" s="6">
        <v>0</v>
      </c>
      <c r="P73" s="7">
        <v>0</v>
      </c>
      <c r="Q73" s="28">
        <v>0</v>
      </c>
      <c r="R73" s="6">
        <v>0</v>
      </c>
      <c r="S73" s="6">
        <v>1</v>
      </c>
      <c r="T73" s="7">
        <v>0</v>
      </c>
      <c r="U73" s="28">
        <v>0</v>
      </c>
      <c r="V73" s="6">
        <v>0</v>
      </c>
      <c r="W73" s="6">
        <v>0</v>
      </c>
      <c r="X73" s="7">
        <v>0</v>
      </c>
      <c r="Y73" s="28">
        <v>0</v>
      </c>
      <c r="Z73" s="6">
        <v>0</v>
      </c>
      <c r="AA73" s="6">
        <v>0</v>
      </c>
      <c r="AB73" s="7">
        <v>0</v>
      </c>
      <c r="AC73" s="28">
        <v>0</v>
      </c>
      <c r="AD73" s="6">
        <v>0</v>
      </c>
      <c r="AE73" s="6">
        <v>0</v>
      </c>
      <c r="AF73" s="7">
        <v>0</v>
      </c>
      <c r="AG73" s="28">
        <v>0</v>
      </c>
      <c r="AH73" s="6">
        <v>0</v>
      </c>
      <c r="AI73" s="6">
        <v>0</v>
      </c>
      <c r="AJ73" s="7">
        <v>0</v>
      </c>
      <c r="AK73" s="32">
        <v>0</v>
      </c>
      <c r="AL73" s="6">
        <v>0</v>
      </c>
      <c r="AM73" s="6">
        <v>0</v>
      </c>
      <c r="AN73" s="7">
        <v>0</v>
      </c>
      <c r="AO73" s="32">
        <v>0</v>
      </c>
      <c r="AP73" s="6">
        <v>0</v>
      </c>
      <c r="AQ73" s="6">
        <v>0</v>
      </c>
      <c r="AR73" s="77">
        <v>0</v>
      </c>
      <c r="AS73" s="3">
        <v>0</v>
      </c>
      <c r="AT73" s="3">
        <v>0</v>
      </c>
      <c r="AU73" s="3">
        <v>0</v>
      </c>
      <c r="AV73" s="5">
        <v>0</v>
      </c>
      <c r="AW73" s="13">
        <v>0</v>
      </c>
      <c r="AX73" s="6">
        <v>0</v>
      </c>
      <c r="AY73" s="6">
        <v>0</v>
      </c>
      <c r="AZ73" s="7">
        <v>0</v>
      </c>
      <c r="BA73" s="36">
        <f t="shared" si="50"/>
        <v>3</v>
      </c>
      <c r="BB73" s="2">
        <f t="shared" si="51"/>
        <v>0</v>
      </c>
      <c r="BE73" s="61"/>
      <c r="BF73" s="66"/>
      <c r="BG73" s="67"/>
      <c r="BH73" s="66"/>
      <c r="BI73" s="66"/>
      <c r="BJ73" s="66"/>
      <c r="BK73" s="61"/>
      <c r="BL73" s="66"/>
      <c r="BM73" s="61"/>
      <c r="BN73" s="66"/>
      <c r="BO73" s="61"/>
      <c r="BR73" s="62"/>
    </row>
    <row r="74" spans="1:70" x14ac:dyDescent="0.35">
      <c r="A74" s="12" t="s">
        <v>341</v>
      </c>
      <c r="B74" s="55" t="s">
        <v>376</v>
      </c>
      <c r="C74" s="40" t="s">
        <v>423</v>
      </c>
      <c r="D74" s="18" t="s">
        <v>424</v>
      </c>
      <c r="E74" s="14">
        <v>0</v>
      </c>
      <c r="F74" s="6">
        <v>0</v>
      </c>
      <c r="G74" s="6">
        <v>0</v>
      </c>
      <c r="H74" s="7">
        <v>0</v>
      </c>
      <c r="I74" s="28">
        <v>0</v>
      </c>
      <c r="J74" s="6">
        <v>0</v>
      </c>
      <c r="K74" s="6">
        <v>4</v>
      </c>
      <c r="L74" s="7">
        <v>0</v>
      </c>
      <c r="M74" s="28">
        <v>0</v>
      </c>
      <c r="N74" s="6">
        <v>0</v>
      </c>
      <c r="O74" s="6">
        <v>0</v>
      </c>
      <c r="P74" s="7">
        <v>0</v>
      </c>
      <c r="Q74" s="28">
        <v>0</v>
      </c>
      <c r="R74" s="6">
        <v>0</v>
      </c>
      <c r="S74" s="6">
        <v>0</v>
      </c>
      <c r="T74" s="7">
        <v>0</v>
      </c>
      <c r="U74" s="28">
        <v>0</v>
      </c>
      <c r="V74" s="6">
        <v>0</v>
      </c>
      <c r="W74" s="6">
        <v>0</v>
      </c>
      <c r="X74" s="7">
        <v>0</v>
      </c>
      <c r="Y74" s="28">
        <v>0</v>
      </c>
      <c r="Z74" s="6">
        <v>0</v>
      </c>
      <c r="AA74" s="6">
        <v>0</v>
      </c>
      <c r="AB74" s="7">
        <v>0</v>
      </c>
      <c r="AC74" s="28">
        <v>0</v>
      </c>
      <c r="AD74" s="6">
        <v>0</v>
      </c>
      <c r="AE74" s="6">
        <v>0</v>
      </c>
      <c r="AF74" s="7">
        <v>0</v>
      </c>
      <c r="AG74" s="28">
        <v>0</v>
      </c>
      <c r="AH74" s="6">
        <v>0</v>
      </c>
      <c r="AI74" s="6">
        <v>0</v>
      </c>
      <c r="AJ74" s="7">
        <v>0</v>
      </c>
      <c r="AK74" s="32">
        <v>0</v>
      </c>
      <c r="AL74" s="6">
        <v>0</v>
      </c>
      <c r="AM74" s="6">
        <v>0</v>
      </c>
      <c r="AN74" s="7">
        <v>0</v>
      </c>
      <c r="AO74" s="32">
        <v>0</v>
      </c>
      <c r="AP74" s="6">
        <v>0</v>
      </c>
      <c r="AQ74" s="6">
        <v>0</v>
      </c>
      <c r="AR74" s="77">
        <v>0</v>
      </c>
      <c r="AS74" s="3">
        <v>0</v>
      </c>
      <c r="AT74" s="3">
        <v>0</v>
      </c>
      <c r="AU74" s="3">
        <v>0</v>
      </c>
      <c r="AV74" s="5">
        <v>0</v>
      </c>
      <c r="AW74" s="13">
        <v>0</v>
      </c>
      <c r="AX74" s="6">
        <v>0</v>
      </c>
      <c r="AY74" s="6">
        <v>0</v>
      </c>
      <c r="AZ74" s="7">
        <v>0</v>
      </c>
      <c r="BA74" s="36">
        <f t="shared" si="50"/>
        <v>4</v>
      </c>
      <c r="BB74" s="2">
        <f t="shared" si="51"/>
        <v>0</v>
      </c>
      <c r="BE74" s="61"/>
      <c r="BF74" s="66"/>
      <c r="BG74" s="67"/>
      <c r="BH74" s="66"/>
      <c r="BI74" s="66"/>
      <c r="BJ74" s="66"/>
      <c r="BK74" s="61"/>
      <c r="BL74" s="66"/>
      <c r="BM74" s="61"/>
      <c r="BN74" s="66">
        <f>BM74+BL74+BK74</f>
        <v>0</v>
      </c>
      <c r="BO74" s="61"/>
      <c r="BR74" s="62"/>
    </row>
    <row r="75" spans="1:70" x14ac:dyDescent="0.35">
      <c r="A75" s="12" t="s">
        <v>342</v>
      </c>
      <c r="B75" s="26" t="s">
        <v>470</v>
      </c>
      <c r="C75" s="40" t="s">
        <v>425</v>
      </c>
      <c r="D75" s="18" t="s">
        <v>426</v>
      </c>
      <c r="E75" s="14">
        <v>0</v>
      </c>
      <c r="F75" s="6">
        <v>0</v>
      </c>
      <c r="G75" s="6">
        <v>0</v>
      </c>
      <c r="H75" s="7">
        <v>0</v>
      </c>
      <c r="I75" s="28">
        <v>0</v>
      </c>
      <c r="J75" s="6">
        <v>0</v>
      </c>
      <c r="K75" s="6">
        <v>0</v>
      </c>
      <c r="L75" s="7">
        <v>0</v>
      </c>
      <c r="M75" s="28">
        <v>0</v>
      </c>
      <c r="N75" s="6">
        <v>9.6</v>
      </c>
      <c r="O75" s="6">
        <v>0</v>
      </c>
      <c r="P75" s="7">
        <v>0</v>
      </c>
      <c r="Q75" s="28">
        <v>0</v>
      </c>
      <c r="R75" s="6">
        <v>11.9</v>
      </c>
      <c r="S75" s="6">
        <v>0</v>
      </c>
      <c r="T75" s="7">
        <v>0</v>
      </c>
      <c r="U75" s="28">
        <v>0</v>
      </c>
      <c r="V75" s="6">
        <v>1</v>
      </c>
      <c r="W75" s="6">
        <v>0</v>
      </c>
      <c r="X75" s="7">
        <v>0</v>
      </c>
      <c r="Y75" s="28">
        <v>0</v>
      </c>
      <c r="Z75" s="6">
        <v>2</v>
      </c>
      <c r="AA75" s="6">
        <v>0</v>
      </c>
      <c r="AB75" s="7">
        <v>0</v>
      </c>
      <c r="AC75" s="28">
        <v>0</v>
      </c>
      <c r="AD75" s="6">
        <v>10.050000000000001</v>
      </c>
      <c r="AE75" s="6">
        <v>0</v>
      </c>
      <c r="AF75" s="7">
        <v>0</v>
      </c>
      <c r="AG75" s="28">
        <v>0</v>
      </c>
      <c r="AH75" s="6">
        <v>2</v>
      </c>
      <c r="AI75" s="6">
        <v>0</v>
      </c>
      <c r="AJ75" s="7">
        <v>0</v>
      </c>
      <c r="AK75" s="32">
        <v>0</v>
      </c>
      <c r="AL75" s="6">
        <v>0</v>
      </c>
      <c r="AM75" s="6">
        <v>0</v>
      </c>
      <c r="AN75" s="7">
        <v>0</v>
      </c>
      <c r="AO75" s="32">
        <v>0</v>
      </c>
      <c r="AP75" s="6">
        <v>1.9750000000000001</v>
      </c>
      <c r="AQ75" s="6">
        <v>0</v>
      </c>
      <c r="AR75" s="77">
        <v>0</v>
      </c>
      <c r="AS75" s="3">
        <v>0</v>
      </c>
      <c r="AT75" s="3">
        <v>0</v>
      </c>
      <c r="AU75" s="3">
        <v>0</v>
      </c>
      <c r="AV75" s="5">
        <v>0</v>
      </c>
      <c r="AW75" s="13">
        <v>0</v>
      </c>
      <c r="AX75" s="6">
        <v>0</v>
      </c>
      <c r="AY75" s="6">
        <v>0</v>
      </c>
      <c r="AZ75" s="7">
        <v>0</v>
      </c>
      <c r="BA75" s="36">
        <f t="shared" si="50"/>
        <v>38.524999999999999</v>
      </c>
      <c r="BB75" s="2">
        <f t="shared" si="51"/>
        <v>0</v>
      </c>
      <c r="BE75" s="61"/>
      <c r="BF75" s="66"/>
      <c r="BG75" s="67"/>
      <c r="BH75" s="66"/>
      <c r="BI75" s="66"/>
      <c r="BJ75" s="66"/>
      <c r="BK75" s="61"/>
      <c r="BL75" s="66"/>
      <c r="BM75" s="61"/>
      <c r="BN75" s="66"/>
      <c r="BO75" s="61"/>
      <c r="BR75" s="62"/>
    </row>
    <row r="76" spans="1:70" x14ac:dyDescent="0.35">
      <c r="A76" s="12" t="s">
        <v>343</v>
      </c>
      <c r="B76" s="26" t="s">
        <v>470</v>
      </c>
      <c r="C76" s="40" t="s">
        <v>427</v>
      </c>
      <c r="D76" s="18" t="s">
        <v>428</v>
      </c>
      <c r="E76" s="14">
        <v>0</v>
      </c>
      <c r="F76" s="6">
        <v>2.1</v>
      </c>
      <c r="G76" s="6">
        <v>0</v>
      </c>
      <c r="H76" s="7">
        <v>0</v>
      </c>
      <c r="I76" s="28">
        <v>0</v>
      </c>
      <c r="J76" s="6">
        <v>0</v>
      </c>
      <c r="K76" s="6">
        <v>0</v>
      </c>
      <c r="L76" s="7">
        <v>0</v>
      </c>
      <c r="M76" s="28">
        <v>0</v>
      </c>
      <c r="N76" s="6">
        <v>0</v>
      </c>
      <c r="O76" s="6">
        <v>0</v>
      </c>
      <c r="P76" s="7">
        <v>0</v>
      </c>
      <c r="Q76" s="28">
        <v>0</v>
      </c>
      <c r="R76" s="6">
        <v>0</v>
      </c>
      <c r="S76" s="6">
        <v>0</v>
      </c>
      <c r="T76" s="7">
        <v>0</v>
      </c>
      <c r="U76" s="28">
        <v>0</v>
      </c>
      <c r="V76" s="6">
        <v>0</v>
      </c>
      <c r="W76" s="6">
        <v>0</v>
      </c>
      <c r="X76" s="7">
        <v>0</v>
      </c>
      <c r="Y76" s="28">
        <v>0</v>
      </c>
      <c r="Z76" s="6">
        <v>47.9</v>
      </c>
      <c r="AA76" s="6">
        <v>0</v>
      </c>
      <c r="AB76" s="7">
        <v>0</v>
      </c>
      <c r="AC76" s="28">
        <v>0</v>
      </c>
      <c r="AD76" s="6">
        <v>72.05</v>
      </c>
      <c r="AE76" s="6">
        <v>0</v>
      </c>
      <c r="AF76" s="7">
        <v>0</v>
      </c>
      <c r="AG76" s="28">
        <v>0</v>
      </c>
      <c r="AH76" s="6">
        <v>114.2</v>
      </c>
      <c r="AI76" s="6">
        <v>0</v>
      </c>
      <c r="AJ76" s="7">
        <v>0</v>
      </c>
      <c r="AK76" s="32">
        <v>0</v>
      </c>
      <c r="AL76" s="6">
        <v>78.2</v>
      </c>
      <c r="AM76" s="6">
        <v>0</v>
      </c>
      <c r="AN76" s="7">
        <v>0</v>
      </c>
      <c r="AO76" s="32">
        <v>0</v>
      </c>
      <c r="AP76" s="6">
        <v>134.72499999999999</v>
      </c>
      <c r="AQ76" s="6">
        <v>0</v>
      </c>
      <c r="AR76" s="77">
        <v>0</v>
      </c>
      <c r="AS76" s="3">
        <v>0</v>
      </c>
      <c r="AT76" s="3">
        <v>103.10000000000001</v>
      </c>
      <c r="AU76" s="3">
        <v>0</v>
      </c>
      <c r="AV76" s="5">
        <v>0</v>
      </c>
      <c r="AW76" s="13">
        <v>0</v>
      </c>
      <c r="AX76" s="6">
        <v>128.92500000000001</v>
      </c>
      <c r="AY76" s="6">
        <v>0</v>
      </c>
      <c r="AZ76" s="7">
        <v>0</v>
      </c>
      <c r="BA76" s="36">
        <f t="shared" si="50"/>
        <v>681.2</v>
      </c>
      <c r="BB76" s="2">
        <f t="shared" si="51"/>
        <v>103.10000000000001</v>
      </c>
      <c r="BE76" s="61"/>
      <c r="BF76" s="66"/>
      <c r="BG76" s="67"/>
      <c r="BH76" s="84"/>
      <c r="BI76" s="84"/>
      <c r="BJ76" s="84"/>
      <c r="BK76" s="61"/>
      <c r="BL76" s="66"/>
      <c r="BM76" s="61"/>
      <c r="BN76" s="66"/>
      <c r="BO76" s="61"/>
      <c r="BR76" s="62"/>
    </row>
    <row r="77" spans="1:70" x14ac:dyDescent="0.35">
      <c r="A77" s="12" t="s">
        <v>344</v>
      </c>
      <c r="B77" s="26" t="s">
        <v>470</v>
      </c>
      <c r="C77" s="40" t="s">
        <v>429</v>
      </c>
      <c r="D77" s="18" t="s">
        <v>430</v>
      </c>
      <c r="E77" s="14">
        <v>0</v>
      </c>
      <c r="F77" s="6">
        <v>0</v>
      </c>
      <c r="G77" s="6">
        <v>0</v>
      </c>
      <c r="H77" s="7">
        <v>0</v>
      </c>
      <c r="I77" s="28">
        <v>0</v>
      </c>
      <c r="J77" s="6">
        <v>0</v>
      </c>
      <c r="K77" s="6">
        <v>0</v>
      </c>
      <c r="L77" s="7">
        <v>0</v>
      </c>
      <c r="M77" s="28">
        <v>0</v>
      </c>
      <c r="N77" s="6">
        <v>0</v>
      </c>
      <c r="O77" s="6">
        <v>0</v>
      </c>
      <c r="P77" s="7">
        <v>0</v>
      </c>
      <c r="Q77" s="28">
        <v>0</v>
      </c>
      <c r="R77" s="6">
        <v>3.85</v>
      </c>
      <c r="S77" s="6">
        <v>0</v>
      </c>
      <c r="T77" s="7">
        <v>0</v>
      </c>
      <c r="U77" s="28">
        <v>0</v>
      </c>
      <c r="V77" s="6">
        <v>17.7</v>
      </c>
      <c r="W77" s="6">
        <v>0</v>
      </c>
      <c r="X77" s="7">
        <v>0</v>
      </c>
      <c r="Y77" s="28">
        <v>0</v>
      </c>
      <c r="Z77" s="6">
        <v>8.65</v>
      </c>
      <c r="AA77" s="6">
        <v>0</v>
      </c>
      <c r="AB77" s="7">
        <v>0</v>
      </c>
      <c r="AC77" s="28">
        <v>0</v>
      </c>
      <c r="AD77" s="6">
        <v>13.8</v>
      </c>
      <c r="AE77" s="6">
        <v>0</v>
      </c>
      <c r="AF77" s="7">
        <v>0</v>
      </c>
      <c r="AG77" s="28">
        <v>0</v>
      </c>
      <c r="AH77" s="6">
        <v>7.95</v>
      </c>
      <c r="AI77" s="6">
        <v>0</v>
      </c>
      <c r="AJ77" s="7">
        <v>0</v>
      </c>
      <c r="AK77" s="32">
        <v>0</v>
      </c>
      <c r="AL77" s="6">
        <v>27.1</v>
      </c>
      <c r="AM77" s="6">
        <v>0</v>
      </c>
      <c r="AN77" s="7">
        <v>0</v>
      </c>
      <c r="AO77" s="32">
        <v>0</v>
      </c>
      <c r="AP77" s="6">
        <v>5</v>
      </c>
      <c r="AQ77" s="6">
        <v>0</v>
      </c>
      <c r="AR77" s="77">
        <v>0</v>
      </c>
      <c r="AS77" s="3">
        <v>0</v>
      </c>
      <c r="AT77" s="3">
        <v>0</v>
      </c>
      <c r="AU77" s="3">
        <v>0</v>
      </c>
      <c r="AV77" s="5">
        <v>0</v>
      </c>
      <c r="AW77" s="13">
        <v>0</v>
      </c>
      <c r="AX77" s="6">
        <v>0</v>
      </c>
      <c r="AY77" s="6">
        <v>0</v>
      </c>
      <c r="AZ77" s="7">
        <v>0</v>
      </c>
      <c r="BA77" s="36">
        <f t="shared" si="50"/>
        <v>84.050000000000011</v>
      </c>
      <c r="BB77" s="2">
        <f t="shared" si="51"/>
        <v>0</v>
      </c>
      <c r="BE77" s="61"/>
      <c r="BF77" s="66"/>
      <c r="BG77" s="67"/>
      <c r="BH77" s="84"/>
      <c r="BI77" s="84"/>
      <c r="BJ77" s="84"/>
      <c r="BK77" s="61"/>
      <c r="BL77" s="66"/>
      <c r="BM77" s="61"/>
      <c r="BN77" s="66"/>
      <c r="BO77" s="61"/>
      <c r="BR77" s="62"/>
    </row>
    <row r="78" spans="1:70" x14ac:dyDescent="0.35">
      <c r="A78" s="12" t="s">
        <v>345</v>
      </c>
      <c r="B78" s="26" t="s">
        <v>470</v>
      </c>
      <c r="C78" s="40" t="s">
        <v>431</v>
      </c>
      <c r="D78" s="18" t="s">
        <v>432</v>
      </c>
      <c r="E78" s="14">
        <v>0</v>
      </c>
      <c r="F78" s="6">
        <v>0</v>
      </c>
      <c r="G78" s="6">
        <v>0</v>
      </c>
      <c r="H78" s="7">
        <v>0</v>
      </c>
      <c r="I78" s="28">
        <v>0</v>
      </c>
      <c r="J78" s="6">
        <v>0</v>
      </c>
      <c r="K78" s="6">
        <v>0</v>
      </c>
      <c r="L78" s="7">
        <v>0</v>
      </c>
      <c r="M78" s="28">
        <v>0</v>
      </c>
      <c r="N78" s="6">
        <v>0</v>
      </c>
      <c r="O78" s="6">
        <v>0</v>
      </c>
      <c r="P78" s="7">
        <v>0</v>
      </c>
      <c r="Q78" s="28">
        <v>0</v>
      </c>
      <c r="R78" s="6">
        <v>0</v>
      </c>
      <c r="S78" s="6">
        <v>0</v>
      </c>
      <c r="T78" s="7">
        <v>0</v>
      </c>
      <c r="U78" s="28">
        <v>0</v>
      </c>
      <c r="V78" s="6">
        <v>24.1</v>
      </c>
      <c r="W78" s="6">
        <v>0</v>
      </c>
      <c r="X78" s="7">
        <v>0</v>
      </c>
      <c r="Y78" s="28">
        <v>0</v>
      </c>
      <c r="Z78" s="6">
        <v>18.850000000000001</v>
      </c>
      <c r="AA78" s="6">
        <v>0</v>
      </c>
      <c r="AB78" s="7">
        <v>0</v>
      </c>
      <c r="AC78" s="28">
        <v>0</v>
      </c>
      <c r="AD78" s="6">
        <v>18.350000000000001</v>
      </c>
      <c r="AE78" s="6">
        <v>0</v>
      </c>
      <c r="AF78" s="7">
        <v>0</v>
      </c>
      <c r="AG78" s="28">
        <v>0</v>
      </c>
      <c r="AH78" s="6">
        <v>12.7</v>
      </c>
      <c r="AI78" s="6">
        <v>0</v>
      </c>
      <c r="AJ78" s="7">
        <v>0</v>
      </c>
      <c r="AK78" s="32">
        <v>0</v>
      </c>
      <c r="AL78" s="6">
        <v>27.5</v>
      </c>
      <c r="AM78" s="6">
        <v>0</v>
      </c>
      <c r="AN78" s="7">
        <v>0</v>
      </c>
      <c r="AO78" s="32">
        <v>0</v>
      </c>
      <c r="AP78" s="6">
        <v>29.7</v>
      </c>
      <c r="AQ78" s="6">
        <v>0</v>
      </c>
      <c r="AR78" s="77">
        <v>0</v>
      </c>
      <c r="AS78" s="3">
        <v>0</v>
      </c>
      <c r="AT78" s="3">
        <v>0</v>
      </c>
      <c r="AU78" s="3">
        <v>0</v>
      </c>
      <c r="AV78" s="5">
        <v>0</v>
      </c>
      <c r="AW78" s="13">
        <v>0</v>
      </c>
      <c r="AX78" s="6">
        <v>0</v>
      </c>
      <c r="AY78" s="6">
        <v>0</v>
      </c>
      <c r="AZ78" s="7">
        <v>0</v>
      </c>
      <c r="BA78" s="36">
        <f t="shared" si="50"/>
        <v>131.19999999999999</v>
      </c>
      <c r="BB78" s="2">
        <f t="shared" si="51"/>
        <v>0</v>
      </c>
      <c r="BE78" s="61"/>
      <c r="BF78" s="66"/>
      <c r="BG78" s="67"/>
      <c r="BH78" s="84"/>
      <c r="BI78" s="84"/>
      <c r="BJ78" s="84"/>
      <c r="BK78" s="61"/>
      <c r="BL78" s="66"/>
      <c r="BM78" s="61"/>
      <c r="BN78" s="66"/>
      <c r="BO78" s="61"/>
      <c r="BR78" s="62"/>
    </row>
    <row r="79" spans="1:70" x14ac:dyDescent="0.35">
      <c r="A79" s="12" t="s">
        <v>346</v>
      </c>
      <c r="B79" s="26" t="s">
        <v>470</v>
      </c>
      <c r="C79" s="40" t="s">
        <v>433</v>
      </c>
      <c r="D79" s="18" t="s">
        <v>434</v>
      </c>
      <c r="E79" s="14">
        <v>0</v>
      </c>
      <c r="F79" s="6">
        <v>6.55</v>
      </c>
      <c r="G79" s="6">
        <v>0</v>
      </c>
      <c r="H79" s="7">
        <v>0</v>
      </c>
      <c r="I79" s="28">
        <v>0</v>
      </c>
      <c r="J79" s="6">
        <v>0.9</v>
      </c>
      <c r="K79" s="6">
        <v>0</v>
      </c>
      <c r="L79" s="7">
        <v>0</v>
      </c>
      <c r="M79" s="28">
        <v>0</v>
      </c>
      <c r="N79" s="6">
        <v>2</v>
      </c>
      <c r="O79" s="6">
        <v>0</v>
      </c>
      <c r="P79" s="7">
        <v>0</v>
      </c>
      <c r="Q79" s="28">
        <v>0</v>
      </c>
      <c r="R79" s="6">
        <v>1.65</v>
      </c>
      <c r="S79" s="6">
        <v>0</v>
      </c>
      <c r="T79" s="7">
        <v>0</v>
      </c>
      <c r="U79" s="28">
        <v>0</v>
      </c>
      <c r="V79" s="6">
        <v>1.9</v>
      </c>
      <c r="W79" s="6">
        <v>0</v>
      </c>
      <c r="X79" s="7">
        <v>0</v>
      </c>
      <c r="Y79" s="28">
        <v>0</v>
      </c>
      <c r="Z79" s="6">
        <v>1</v>
      </c>
      <c r="AA79" s="6">
        <v>0</v>
      </c>
      <c r="AB79" s="7">
        <v>0</v>
      </c>
      <c r="AC79" s="28">
        <v>0</v>
      </c>
      <c r="AD79" s="6">
        <v>1.95</v>
      </c>
      <c r="AE79" s="6">
        <v>0</v>
      </c>
      <c r="AF79" s="7">
        <v>0</v>
      </c>
      <c r="AG79" s="28">
        <v>0</v>
      </c>
      <c r="AH79" s="6">
        <v>1.9</v>
      </c>
      <c r="AI79" s="6">
        <v>0</v>
      </c>
      <c r="AJ79" s="7">
        <v>0</v>
      </c>
      <c r="AK79" s="32">
        <v>0</v>
      </c>
      <c r="AL79" s="6">
        <v>0</v>
      </c>
      <c r="AM79" s="6">
        <v>0</v>
      </c>
      <c r="AN79" s="7">
        <v>0</v>
      </c>
      <c r="AO79" s="32">
        <v>0</v>
      </c>
      <c r="AP79" s="6">
        <v>0</v>
      </c>
      <c r="AQ79" s="6">
        <v>0</v>
      </c>
      <c r="AR79" s="77">
        <v>0</v>
      </c>
      <c r="AS79" s="3">
        <v>0</v>
      </c>
      <c r="AT79" s="3">
        <v>0</v>
      </c>
      <c r="AU79" s="3">
        <v>0</v>
      </c>
      <c r="AV79" s="5">
        <v>0</v>
      </c>
      <c r="AW79" s="13">
        <v>0</v>
      </c>
      <c r="AX79" s="6">
        <v>0</v>
      </c>
      <c r="AY79" s="6">
        <v>0</v>
      </c>
      <c r="AZ79" s="7">
        <v>0</v>
      </c>
      <c r="BA79" s="36">
        <f t="shared" si="50"/>
        <v>17.849999999999998</v>
      </c>
      <c r="BB79" s="2">
        <f t="shared" si="51"/>
        <v>0</v>
      </c>
      <c r="BE79" s="61"/>
      <c r="BF79" s="66"/>
      <c r="BG79" s="67"/>
      <c r="BH79" s="84"/>
      <c r="BI79" s="84"/>
      <c r="BJ79" s="84"/>
      <c r="BK79" s="61"/>
      <c r="BL79" s="66"/>
      <c r="BM79" s="61"/>
      <c r="BN79" s="66"/>
      <c r="BO79" s="61"/>
      <c r="BR79" s="62"/>
    </row>
    <row r="80" spans="1:70" x14ac:dyDescent="0.35">
      <c r="A80" s="12" t="s">
        <v>347</v>
      </c>
      <c r="B80" s="26" t="s">
        <v>470</v>
      </c>
      <c r="C80" s="40" t="s">
        <v>435</v>
      </c>
      <c r="D80" s="18" t="s">
        <v>436</v>
      </c>
      <c r="E80" s="14">
        <v>0</v>
      </c>
      <c r="F80" s="6">
        <v>0</v>
      </c>
      <c r="G80" s="6">
        <v>0</v>
      </c>
      <c r="H80" s="7">
        <v>0</v>
      </c>
      <c r="I80" s="28">
        <v>0</v>
      </c>
      <c r="J80" s="6">
        <v>0</v>
      </c>
      <c r="K80" s="6">
        <v>0</v>
      </c>
      <c r="L80" s="7">
        <v>0</v>
      </c>
      <c r="M80" s="28">
        <v>0</v>
      </c>
      <c r="N80" s="6">
        <v>0</v>
      </c>
      <c r="O80" s="6">
        <v>0</v>
      </c>
      <c r="P80" s="7">
        <v>0</v>
      </c>
      <c r="Q80" s="28">
        <v>0</v>
      </c>
      <c r="R80" s="6">
        <v>52.8</v>
      </c>
      <c r="S80" s="6">
        <v>0</v>
      </c>
      <c r="T80" s="7">
        <v>0</v>
      </c>
      <c r="U80" s="28">
        <v>0</v>
      </c>
      <c r="V80" s="6">
        <v>127.5</v>
      </c>
      <c r="W80" s="6">
        <v>0</v>
      </c>
      <c r="X80" s="7">
        <v>0</v>
      </c>
      <c r="Y80" s="28">
        <v>0</v>
      </c>
      <c r="Z80" s="6">
        <v>124.1</v>
      </c>
      <c r="AA80" s="6">
        <v>0</v>
      </c>
      <c r="AB80" s="7">
        <v>0</v>
      </c>
      <c r="AC80" s="28">
        <v>0</v>
      </c>
      <c r="AD80" s="6">
        <v>62</v>
      </c>
      <c r="AE80" s="6">
        <v>0</v>
      </c>
      <c r="AF80" s="7">
        <v>0</v>
      </c>
      <c r="AG80" s="28">
        <v>0</v>
      </c>
      <c r="AH80" s="6">
        <v>0</v>
      </c>
      <c r="AI80" s="6">
        <v>0</v>
      </c>
      <c r="AJ80" s="7">
        <v>0</v>
      </c>
      <c r="AK80" s="32">
        <v>0</v>
      </c>
      <c r="AL80" s="6">
        <v>0</v>
      </c>
      <c r="AM80" s="6">
        <v>0</v>
      </c>
      <c r="AN80" s="7">
        <v>0</v>
      </c>
      <c r="AO80" s="32">
        <v>0</v>
      </c>
      <c r="AP80" s="6">
        <v>0</v>
      </c>
      <c r="AQ80" s="6">
        <v>0</v>
      </c>
      <c r="AR80" s="77">
        <v>0</v>
      </c>
      <c r="AS80" s="3">
        <v>0</v>
      </c>
      <c r="AT80" s="3">
        <v>0</v>
      </c>
      <c r="AU80" s="3">
        <v>0</v>
      </c>
      <c r="AV80" s="5">
        <v>0</v>
      </c>
      <c r="AW80" s="13">
        <v>0</v>
      </c>
      <c r="AX80" s="6">
        <v>0</v>
      </c>
      <c r="AY80" s="6">
        <v>0</v>
      </c>
      <c r="AZ80" s="7">
        <v>0</v>
      </c>
      <c r="BA80" s="36">
        <f t="shared" si="50"/>
        <v>366.4</v>
      </c>
      <c r="BB80" s="2">
        <f t="shared" si="51"/>
        <v>0</v>
      </c>
      <c r="BE80" s="61"/>
      <c r="BF80" s="66"/>
      <c r="BG80" s="67"/>
      <c r="BH80" s="84"/>
      <c r="BI80" s="84"/>
      <c r="BJ80" s="84"/>
      <c r="BK80" s="61"/>
      <c r="BL80" s="66"/>
      <c r="BM80" s="61"/>
      <c r="BN80" s="66"/>
      <c r="BO80" s="61"/>
      <c r="BR80" s="62"/>
    </row>
    <row r="81" spans="1:70" x14ac:dyDescent="0.35">
      <c r="A81" s="12" t="s">
        <v>348</v>
      </c>
      <c r="B81" s="26" t="s">
        <v>470</v>
      </c>
      <c r="C81" s="40" t="s">
        <v>437</v>
      </c>
      <c r="D81" s="18" t="s">
        <v>438</v>
      </c>
      <c r="E81" s="13">
        <v>0</v>
      </c>
      <c r="F81" s="6">
        <v>275.8</v>
      </c>
      <c r="G81" s="6">
        <v>0</v>
      </c>
      <c r="H81" s="7">
        <v>0</v>
      </c>
      <c r="I81" s="28">
        <v>0</v>
      </c>
      <c r="J81" s="6">
        <v>84.35</v>
      </c>
      <c r="K81" s="6">
        <v>0</v>
      </c>
      <c r="L81" s="7">
        <v>0</v>
      </c>
      <c r="M81" s="28">
        <v>0</v>
      </c>
      <c r="N81" s="6">
        <v>5.9</v>
      </c>
      <c r="O81" s="6">
        <v>0</v>
      </c>
      <c r="P81" s="7">
        <v>0</v>
      </c>
      <c r="Q81" s="28">
        <v>0</v>
      </c>
      <c r="R81" s="6">
        <v>0</v>
      </c>
      <c r="S81" s="6">
        <v>0</v>
      </c>
      <c r="T81" s="7">
        <v>0</v>
      </c>
      <c r="U81" s="28">
        <v>0</v>
      </c>
      <c r="V81" s="6">
        <v>0</v>
      </c>
      <c r="W81" s="6">
        <v>0</v>
      </c>
      <c r="X81" s="7">
        <v>0</v>
      </c>
      <c r="Y81" s="28">
        <v>0</v>
      </c>
      <c r="Z81" s="6">
        <v>0</v>
      </c>
      <c r="AA81" s="6">
        <v>0</v>
      </c>
      <c r="AB81" s="7">
        <v>0</v>
      </c>
      <c r="AC81" s="28">
        <v>0</v>
      </c>
      <c r="AD81" s="6">
        <v>97.5</v>
      </c>
      <c r="AE81" s="6">
        <v>0</v>
      </c>
      <c r="AF81" s="7">
        <v>0</v>
      </c>
      <c r="AG81" s="28">
        <v>0</v>
      </c>
      <c r="AH81" s="6">
        <v>120</v>
      </c>
      <c r="AI81" s="6">
        <v>0</v>
      </c>
      <c r="AJ81" s="7">
        <v>0</v>
      </c>
      <c r="AK81" s="32">
        <v>0</v>
      </c>
      <c r="AL81" s="6">
        <v>125.9</v>
      </c>
      <c r="AM81" s="6">
        <v>0</v>
      </c>
      <c r="AN81" s="7">
        <v>0</v>
      </c>
      <c r="AO81" s="32">
        <v>0</v>
      </c>
      <c r="AP81" s="6">
        <v>115.6</v>
      </c>
      <c r="AQ81" s="6">
        <v>0</v>
      </c>
      <c r="AR81" s="77">
        <v>0</v>
      </c>
      <c r="AS81" s="3">
        <v>0</v>
      </c>
      <c r="AT81" s="3">
        <v>95.5</v>
      </c>
      <c r="AU81" s="3">
        <v>0</v>
      </c>
      <c r="AV81" s="5">
        <v>0</v>
      </c>
      <c r="AW81" s="13">
        <v>0</v>
      </c>
      <c r="AX81" s="6">
        <v>41.55</v>
      </c>
      <c r="AY81" s="6">
        <v>0</v>
      </c>
      <c r="AZ81" s="7">
        <v>0</v>
      </c>
      <c r="BA81" s="36">
        <f t="shared" si="50"/>
        <v>962.09999999999991</v>
      </c>
      <c r="BB81" s="2">
        <f t="shared" si="51"/>
        <v>95.5</v>
      </c>
      <c r="BE81" s="61"/>
      <c r="BF81" s="66"/>
      <c r="BG81" s="67"/>
      <c r="BH81" s="84">
        <f t="shared" si="17"/>
        <v>0</v>
      </c>
      <c r="BI81" s="84">
        <f t="shared" si="18"/>
        <v>0</v>
      </c>
      <c r="BJ81" s="84">
        <f t="shared" si="19"/>
        <v>0</v>
      </c>
      <c r="BK81" s="61"/>
      <c r="BL81" s="66"/>
      <c r="BM81" s="61"/>
      <c r="BN81" s="66"/>
      <c r="BO81" s="61"/>
      <c r="BR81" s="62"/>
    </row>
    <row r="82" spans="1:70" x14ac:dyDescent="0.35">
      <c r="A82" s="12" t="s">
        <v>349</v>
      </c>
      <c r="B82" s="25" t="s">
        <v>470</v>
      </c>
      <c r="C82" s="40" t="s">
        <v>439</v>
      </c>
      <c r="D82" s="18" t="s">
        <v>440</v>
      </c>
      <c r="E82" s="14">
        <v>0</v>
      </c>
      <c r="F82" s="6">
        <v>0</v>
      </c>
      <c r="G82" s="6">
        <v>0</v>
      </c>
      <c r="H82" s="7">
        <v>0</v>
      </c>
      <c r="I82" s="28">
        <v>0</v>
      </c>
      <c r="J82" s="6">
        <v>0</v>
      </c>
      <c r="K82" s="6">
        <v>0</v>
      </c>
      <c r="L82" s="7">
        <v>0</v>
      </c>
      <c r="M82" s="28">
        <v>0</v>
      </c>
      <c r="N82" s="6">
        <v>0</v>
      </c>
      <c r="O82" s="6">
        <v>0</v>
      </c>
      <c r="P82" s="7">
        <v>0</v>
      </c>
      <c r="Q82" s="28">
        <v>0</v>
      </c>
      <c r="R82" s="6">
        <v>5</v>
      </c>
      <c r="S82" s="6">
        <v>0</v>
      </c>
      <c r="T82" s="7">
        <v>0</v>
      </c>
      <c r="U82" s="28">
        <v>0</v>
      </c>
      <c r="V82" s="6">
        <v>13.75</v>
      </c>
      <c r="W82" s="6">
        <v>0</v>
      </c>
      <c r="X82" s="7">
        <v>0</v>
      </c>
      <c r="Y82" s="28">
        <v>0</v>
      </c>
      <c r="Z82" s="6">
        <v>20.85</v>
      </c>
      <c r="AA82" s="6">
        <v>0</v>
      </c>
      <c r="AB82" s="7">
        <v>0</v>
      </c>
      <c r="AC82" s="28">
        <v>0</v>
      </c>
      <c r="AD82" s="6">
        <v>22.05</v>
      </c>
      <c r="AE82" s="6">
        <v>0</v>
      </c>
      <c r="AF82" s="7">
        <v>0</v>
      </c>
      <c r="AG82" s="28">
        <v>0</v>
      </c>
      <c r="AH82" s="6">
        <v>25</v>
      </c>
      <c r="AI82" s="6">
        <v>0</v>
      </c>
      <c r="AJ82" s="7">
        <v>0</v>
      </c>
      <c r="AK82" s="32">
        <v>0</v>
      </c>
      <c r="AL82" s="6">
        <v>33.1</v>
      </c>
      <c r="AM82" s="6">
        <v>0</v>
      </c>
      <c r="AN82" s="7">
        <v>0</v>
      </c>
      <c r="AO82" s="32">
        <v>0</v>
      </c>
      <c r="AP82" s="6">
        <v>29</v>
      </c>
      <c r="AQ82" s="6">
        <v>0</v>
      </c>
      <c r="AR82" s="77">
        <v>0</v>
      </c>
      <c r="AS82" s="3">
        <v>0</v>
      </c>
      <c r="AT82" s="3">
        <v>27.299999999999997</v>
      </c>
      <c r="AU82" s="3">
        <v>0</v>
      </c>
      <c r="AV82" s="5">
        <v>0</v>
      </c>
      <c r="AW82" s="13">
        <v>0</v>
      </c>
      <c r="AX82" s="6">
        <v>31</v>
      </c>
      <c r="AY82" s="6">
        <v>0</v>
      </c>
      <c r="AZ82" s="7">
        <v>0</v>
      </c>
      <c r="BA82" s="36">
        <f t="shared" si="50"/>
        <v>207.05</v>
      </c>
      <c r="BB82" s="2">
        <f t="shared" si="51"/>
        <v>27.299999999999997</v>
      </c>
      <c r="BE82" s="61"/>
      <c r="BF82" s="66"/>
      <c r="BG82" s="67"/>
      <c r="BH82" s="84">
        <f t="shared" si="17"/>
        <v>0</v>
      </c>
      <c r="BI82" s="84">
        <f t="shared" si="18"/>
        <v>0</v>
      </c>
      <c r="BJ82" s="84">
        <f t="shared" si="19"/>
        <v>0</v>
      </c>
      <c r="BK82" s="61"/>
      <c r="BL82" s="66"/>
      <c r="BM82" s="61"/>
      <c r="BN82" s="66"/>
      <c r="BO82" s="61"/>
      <c r="BR82" s="62"/>
    </row>
    <row r="83" spans="1:70" x14ac:dyDescent="0.35">
      <c r="A83" s="12" t="s">
        <v>350</v>
      </c>
      <c r="B83" s="25" t="s">
        <v>470</v>
      </c>
      <c r="C83" s="40" t="s">
        <v>441</v>
      </c>
      <c r="D83" s="18" t="s">
        <v>442</v>
      </c>
      <c r="E83" s="14">
        <v>0</v>
      </c>
      <c r="F83" s="6">
        <v>35.25</v>
      </c>
      <c r="G83" s="6">
        <v>0</v>
      </c>
      <c r="H83" s="7">
        <v>0</v>
      </c>
      <c r="I83" s="28">
        <v>0</v>
      </c>
      <c r="J83" s="6">
        <v>30.05</v>
      </c>
      <c r="K83" s="6">
        <v>0</v>
      </c>
      <c r="L83" s="7">
        <v>0</v>
      </c>
      <c r="M83" s="28">
        <v>0</v>
      </c>
      <c r="N83" s="6">
        <v>14.65</v>
      </c>
      <c r="O83" s="6">
        <v>0</v>
      </c>
      <c r="P83" s="7">
        <v>0</v>
      </c>
      <c r="Q83" s="28">
        <v>0</v>
      </c>
      <c r="R83" s="6">
        <v>14.4</v>
      </c>
      <c r="S83" s="6">
        <v>0</v>
      </c>
      <c r="T83" s="7">
        <v>0</v>
      </c>
      <c r="U83" s="28">
        <v>0</v>
      </c>
      <c r="V83" s="6">
        <v>8.1</v>
      </c>
      <c r="W83" s="6">
        <v>0</v>
      </c>
      <c r="X83" s="7">
        <v>0</v>
      </c>
      <c r="Y83" s="28">
        <v>0</v>
      </c>
      <c r="Z83" s="6">
        <v>10.199999999999999</v>
      </c>
      <c r="AA83" s="6">
        <v>0</v>
      </c>
      <c r="AB83" s="7">
        <v>0</v>
      </c>
      <c r="AC83" s="28">
        <v>0</v>
      </c>
      <c r="AD83" s="6">
        <v>12.4</v>
      </c>
      <c r="AE83" s="6">
        <v>0</v>
      </c>
      <c r="AF83" s="7">
        <v>0</v>
      </c>
      <c r="AG83" s="28">
        <v>0</v>
      </c>
      <c r="AH83" s="6">
        <v>12.2</v>
      </c>
      <c r="AI83" s="6">
        <v>0</v>
      </c>
      <c r="AJ83" s="7">
        <v>0</v>
      </c>
      <c r="AK83" s="32">
        <v>0</v>
      </c>
      <c r="AL83" s="6">
        <v>21.95</v>
      </c>
      <c r="AM83" s="6">
        <v>0</v>
      </c>
      <c r="AN83" s="7">
        <v>0</v>
      </c>
      <c r="AO83" s="32">
        <v>0</v>
      </c>
      <c r="AP83" s="6">
        <v>23.8</v>
      </c>
      <c r="AQ83" s="6">
        <v>0</v>
      </c>
      <c r="AR83" s="77">
        <v>0</v>
      </c>
      <c r="AS83" s="3">
        <v>0</v>
      </c>
      <c r="AT83" s="3">
        <v>25.3</v>
      </c>
      <c r="AU83" s="3">
        <v>0</v>
      </c>
      <c r="AV83" s="5">
        <v>0</v>
      </c>
      <c r="AW83" s="13">
        <v>0</v>
      </c>
      <c r="AX83" s="6">
        <v>32.75</v>
      </c>
      <c r="AY83" s="6">
        <v>0</v>
      </c>
      <c r="AZ83" s="7">
        <v>0</v>
      </c>
      <c r="BA83" s="36">
        <f t="shared" si="50"/>
        <v>241.05</v>
      </c>
      <c r="BB83" s="2">
        <f t="shared" si="51"/>
        <v>25.3</v>
      </c>
      <c r="BE83" s="61"/>
      <c r="BF83" s="66"/>
      <c r="BG83" s="67"/>
      <c r="BH83" s="84">
        <f t="shared" si="17"/>
        <v>0</v>
      </c>
      <c r="BI83" s="84">
        <f t="shared" si="18"/>
        <v>0</v>
      </c>
      <c r="BJ83" s="84">
        <f t="shared" si="19"/>
        <v>0</v>
      </c>
      <c r="BK83" s="61"/>
      <c r="BL83" s="66"/>
      <c r="BM83" s="61"/>
      <c r="BN83" s="66"/>
      <c r="BO83" s="61"/>
      <c r="BR83" s="62"/>
    </row>
    <row r="84" spans="1:70" x14ac:dyDescent="0.35">
      <c r="A84" s="12" t="s">
        <v>366</v>
      </c>
      <c r="B84" s="25" t="s">
        <v>470</v>
      </c>
      <c r="C84" s="40" t="s">
        <v>443</v>
      </c>
      <c r="D84" s="18" t="s">
        <v>444</v>
      </c>
      <c r="E84" s="14">
        <v>0</v>
      </c>
      <c r="F84" s="6">
        <v>0</v>
      </c>
      <c r="G84" s="6">
        <v>0</v>
      </c>
      <c r="H84" s="7">
        <v>0</v>
      </c>
      <c r="I84" s="28">
        <v>0</v>
      </c>
      <c r="J84" s="6">
        <v>0</v>
      </c>
      <c r="K84" s="6">
        <v>0</v>
      </c>
      <c r="L84" s="7">
        <v>0</v>
      </c>
      <c r="M84" s="28">
        <v>0</v>
      </c>
      <c r="N84" s="6">
        <v>0</v>
      </c>
      <c r="O84" s="6">
        <v>0</v>
      </c>
      <c r="P84" s="7">
        <v>0</v>
      </c>
      <c r="Q84" s="28">
        <v>0</v>
      </c>
      <c r="R84" s="6">
        <v>49.35</v>
      </c>
      <c r="S84" s="6">
        <v>0</v>
      </c>
      <c r="T84" s="7">
        <v>0</v>
      </c>
      <c r="U84" s="28">
        <v>0</v>
      </c>
      <c r="V84" s="6">
        <v>63.45</v>
      </c>
      <c r="W84" s="6">
        <v>0</v>
      </c>
      <c r="X84" s="7">
        <v>0</v>
      </c>
      <c r="Y84" s="28">
        <v>0</v>
      </c>
      <c r="Z84" s="6">
        <v>25.65</v>
      </c>
      <c r="AA84" s="6">
        <v>0</v>
      </c>
      <c r="AB84" s="7">
        <v>0</v>
      </c>
      <c r="AC84" s="28">
        <v>0</v>
      </c>
      <c r="AD84" s="6">
        <v>12</v>
      </c>
      <c r="AE84" s="6">
        <v>0</v>
      </c>
      <c r="AF84" s="7">
        <v>0</v>
      </c>
      <c r="AG84" s="28">
        <v>0</v>
      </c>
      <c r="AH84" s="6">
        <v>6</v>
      </c>
      <c r="AI84" s="6">
        <v>0</v>
      </c>
      <c r="AJ84" s="7">
        <v>0</v>
      </c>
      <c r="AK84" s="32">
        <v>0</v>
      </c>
      <c r="AL84" s="6">
        <v>0</v>
      </c>
      <c r="AM84" s="6">
        <v>0</v>
      </c>
      <c r="AN84" s="7">
        <v>0</v>
      </c>
      <c r="AO84" s="32">
        <v>0</v>
      </c>
      <c r="AP84" s="6">
        <v>0</v>
      </c>
      <c r="AQ84" s="6">
        <v>0</v>
      </c>
      <c r="AR84" s="77">
        <v>0</v>
      </c>
      <c r="AS84" s="3">
        <v>0</v>
      </c>
      <c r="AT84" s="3">
        <v>0</v>
      </c>
      <c r="AU84" s="3">
        <v>0</v>
      </c>
      <c r="AV84" s="5">
        <v>0</v>
      </c>
      <c r="AW84" s="13">
        <v>0</v>
      </c>
      <c r="AX84" s="6">
        <v>0</v>
      </c>
      <c r="AY84" s="6">
        <v>0</v>
      </c>
      <c r="AZ84" s="7">
        <v>0</v>
      </c>
      <c r="BA84" s="36">
        <f t="shared" si="50"/>
        <v>156.45000000000002</v>
      </c>
      <c r="BB84" s="2">
        <f t="shared" si="51"/>
        <v>0</v>
      </c>
      <c r="BE84" s="61"/>
      <c r="BF84" s="66"/>
      <c r="BG84" s="67"/>
      <c r="BH84" s="84"/>
      <c r="BI84" s="84"/>
      <c r="BJ84" s="84"/>
      <c r="BK84" s="61"/>
      <c r="BL84" s="66"/>
      <c r="BM84" s="61"/>
      <c r="BN84" s="66"/>
      <c r="BO84" s="61"/>
      <c r="BR84" s="62"/>
    </row>
    <row r="85" spans="1:70" x14ac:dyDescent="0.35">
      <c r="A85" s="12" t="s">
        <v>371</v>
      </c>
      <c r="B85" s="25" t="s">
        <v>470</v>
      </c>
      <c r="C85" s="40" t="s">
        <v>445</v>
      </c>
      <c r="D85" s="18" t="s">
        <v>446</v>
      </c>
      <c r="E85" s="14">
        <v>0</v>
      </c>
      <c r="F85" s="6">
        <v>0</v>
      </c>
      <c r="G85" s="6">
        <v>0</v>
      </c>
      <c r="H85" s="7">
        <v>0</v>
      </c>
      <c r="I85" s="28">
        <v>0</v>
      </c>
      <c r="J85" s="6">
        <v>0</v>
      </c>
      <c r="K85" s="6">
        <v>0</v>
      </c>
      <c r="L85" s="7">
        <v>0</v>
      </c>
      <c r="M85" s="28">
        <v>0</v>
      </c>
      <c r="N85" s="6">
        <v>0</v>
      </c>
      <c r="O85" s="6">
        <v>0</v>
      </c>
      <c r="P85" s="7">
        <v>0</v>
      </c>
      <c r="Q85" s="28">
        <v>0</v>
      </c>
      <c r="R85" s="6">
        <v>0</v>
      </c>
      <c r="S85" s="6">
        <v>0</v>
      </c>
      <c r="T85" s="7">
        <v>0</v>
      </c>
      <c r="U85" s="28">
        <v>0</v>
      </c>
      <c r="V85" s="6">
        <v>0</v>
      </c>
      <c r="W85" s="6">
        <v>0</v>
      </c>
      <c r="X85" s="7">
        <v>0</v>
      </c>
      <c r="Y85" s="28">
        <v>0</v>
      </c>
      <c r="Z85" s="6">
        <v>49.2</v>
      </c>
      <c r="AA85" s="6">
        <v>0</v>
      </c>
      <c r="AB85" s="7">
        <v>0</v>
      </c>
      <c r="AC85" s="28">
        <v>0</v>
      </c>
      <c r="AD85" s="6">
        <v>88.65</v>
      </c>
      <c r="AE85" s="6">
        <v>0</v>
      </c>
      <c r="AF85" s="7">
        <v>0</v>
      </c>
      <c r="AG85" s="28">
        <v>0</v>
      </c>
      <c r="AH85" s="6">
        <v>55.05</v>
      </c>
      <c r="AI85" s="6">
        <v>0</v>
      </c>
      <c r="AJ85" s="7">
        <v>0</v>
      </c>
      <c r="AK85" s="32">
        <v>0</v>
      </c>
      <c r="AL85" s="6">
        <v>0</v>
      </c>
      <c r="AM85" s="6">
        <v>0</v>
      </c>
      <c r="AN85" s="7">
        <v>0</v>
      </c>
      <c r="AO85" s="32">
        <v>0</v>
      </c>
      <c r="AP85" s="6">
        <v>0</v>
      </c>
      <c r="AQ85" s="6">
        <v>0</v>
      </c>
      <c r="AR85" s="77">
        <v>0</v>
      </c>
      <c r="AS85" s="3">
        <v>0</v>
      </c>
      <c r="AT85" s="3">
        <v>0</v>
      </c>
      <c r="AU85" s="3">
        <v>0</v>
      </c>
      <c r="AV85" s="5">
        <v>0</v>
      </c>
      <c r="AW85" s="13">
        <v>0</v>
      </c>
      <c r="AX85" s="6">
        <v>0</v>
      </c>
      <c r="AY85" s="6">
        <v>0</v>
      </c>
      <c r="AZ85" s="7">
        <v>0</v>
      </c>
      <c r="BA85" s="36">
        <f t="shared" si="50"/>
        <v>192.90000000000003</v>
      </c>
      <c r="BB85" s="2">
        <f t="shared" si="51"/>
        <v>0</v>
      </c>
      <c r="BE85" s="61"/>
      <c r="BF85" s="66"/>
      <c r="BG85" s="67"/>
      <c r="BH85" s="84"/>
      <c r="BI85" s="84"/>
      <c r="BJ85" s="84"/>
      <c r="BK85" s="61"/>
      <c r="BL85" s="66"/>
      <c r="BM85" s="61"/>
      <c r="BN85" s="66"/>
      <c r="BO85" s="61"/>
      <c r="BR85" s="62"/>
    </row>
    <row r="86" spans="1:70" x14ac:dyDescent="0.35">
      <c r="A86" s="12" t="s">
        <v>383</v>
      </c>
      <c r="B86" s="25" t="s">
        <v>470</v>
      </c>
      <c r="C86" s="40" t="s">
        <v>447</v>
      </c>
      <c r="D86" s="18" t="s">
        <v>448</v>
      </c>
      <c r="E86" s="14">
        <v>0</v>
      </c>
      <c r="F86" s="6">
        <v>0</v>
      </c>
      <c r="G86" s="6">
        <v>0</v>
      </c>
      <c r="H86" s="7">
        <v>0</v>
      </c>
      <c r="I86" s="28">
        <v>0</v>
      </c>
      <c r="J86" s="6">
        <v>0</v>
      </c>
      <c r="K86" s="6">
        <v>0</v>
      </c>
      <c r="L86" s="7">
        <v>0</v>
      </c>
      <c r="M86" s="28">
        <v>0</v>
      </c>
      <c r="N86" s="6">
        <v>0</v>
      </c>
      <c r="O86" s="6">
        <v>0</v>
      </c>
      <c r="P86" s="7">
        <v>0</v>
      </c>
      <c r="Q86" s="28">
        <v>0</v>
      </c>
      <c r="R86" s="6">
        <v>0</v>
      </c>
      <c r="S86" s="6">
        <v>0</v>
      </c>
      <c r="T86" s="7">
        <v>0</v>
      </c>
      <c r="U86" s="28">
        <v>0</v>
      </c>
      <c r="V86" s="6">
        <v>0</v>
      </c>
      <c r="W86" s="6">
        <v>0</v>
      </c>
      <c r="X86" s="7">
        <v>0</v>
      </c>
      <c r="Y86" s="28">
        <v>0</v>
      </c>
      <c r="Z86" s="6">
        <v>0</v>
      </c>
      <c r="AA86" s="6">
        <v>0</v>
      </c>
      <c r="AB86" s="7">
        <v>0</v>
      </c>
      <c r="AC86" s="28">
        <v>0</v>
      </c>
      <c r="AD86" s="6">
        <v>2.1</v>
      </c>
      <c r="AE86" s="6">
        <v>0</v>
      </c>
      <c r="AF86" s="7">
        <v>0</v>
      </c>
      <c r="AG86" s="28">
        <v>0</v>
      </c>
      <c r="AH86" s="6">
        <v>5.7</v>
      </c>
      <c r="AI86" s="6">
        <v>0</v>
      </c>
      <c r="AJ86" s="7">
        <v>0</v>
      </c>
      <c r="AK86" s="32">
        <v>0</v>
      </c>
      <c r="AL86" s="6">
        <v>17.55</v>
      </c>
      <c r="AM86" s="6">
        <v>0</v>
      </c>
      <c r="AN86" s="7">
        <v>0</v>
      </c>
      <c r="AO86" s="32">
        <v>0</v>
      </c>
      <c r="AP86" s="6">
        <v>10.1</v>
      </c>
      <c r="AQ86" s="6">
        <v>0</v>
      </c>
      <c r="AR86" s="77">
        <v>0</v>
      </c>
      <c r="AS86" s="3">
        <v>0</v>
      </c>
      <c r="AT86" s="3">
        <v>12.074999999999999</v>
      </c>
      <c r="AU86" s="3">
        <v>0</v>
      </c>
      <c r="AV86" s="5">
        <v>0</v>
      </c>
      <c r="AW86" s="13">
        <v>0</v>
      </c>
      <c r="AX86" s="6">
        <v>14.1</v>
      </c>
      <c r="AY86" s="6">
        <v>0</v>
      </c>
      <c r="AZ86" s="7">
        <v>0</v>
      </c>
      <c r="BA86" s="36">
        <f t="shared" si="50"/>
        <v>61.625000000000007</v>
      </c>
      <c r="BB86" s="2">
        <f t="shared" si="51"/>
        <v>12.074999999999999</v>
      </c>
      <c r="BE86" s="61"/>
      <c r="BF86" s="66"/>
      <c r="BG86" s="67"/>
      <c r="BH86" s="84">
        <f t="shared" ref="BH86:BH96" si="58">AS86/BB86</f>
        <v>0</v>
      </c>
      <c r="BI86" s="84">
        <f t="shared" ref="BI86:BI96" si="59">AU86/BB86</f>
        <v>0</v>
      </c>
      <c r="BJ86" s="84">
        <f t="shared" ref="BJ86:BJ96" si="60">AV86/BB86</f>
        <v>0</v>
      </c>
      <c r="BK86" s="61"/>
      <c r="BL86" s="66"/>
      <c r="BM86" s="61"/>
      <c r="BN86" s="66"/>
      <c r="BO86" s="61"/>
      <c r="BR86" s="62"/>
    </row>
    <row r="87" spans="1:70" x14ac:dyDescent="0.35">
      <c r="A87" s="12" t="s">
        <v>384</v>
      </c>
      <c r="B87" s="25" t="s">
        <v>470</v>
      </c>
      <c r="C87" s="40" t="s">
        <v>449</v>
      </c>
      <c r="D87" s="18" t="s">
        <v>450</v>
      </c>
      <c r="E87" s="14">
        <v>0</v>
      </c>
      <c r="F87" s="6">
        <v>0.9</v>
      </c>
      <c r="G87" s="6">
        <v>0</v>
      </c>
      <c r="H87" s="7">
        <v>0</v>
      </c>
      <c r="I87" s="28">
        <v>0</v>
      </c>
      <c r="J87" s="6">
        <v>15.4</v>
      </c>
      <c r="K87" s="6">
        <v>0</v>
      </c>
      <c r="L87" s="7">
        <v>0</v>
      </c>
      <c r="M87" s="28">
        <v>0</v>
      </c>
      <c r="N87" s="6">
        <v>3.85</v>
      </c>
      <c r="O87" s="6">
        <v>0</v>
      </c>
      <c r="P87" s="7">
        <v>0</v>
      </c>
      <c r="Q87" s="28">
        <v>0</v>
      </c>
      <c r="R87" s="6">
        <v>0</v>
      </c>
      <c r="S87" s="6">
        <v>0</v>
      </c>
      <c r="T87" s="7">
        <v>0</v>
      </c>
      <c r="U87" s="28">
        <v>0</v>
      </c>
      <c r="V87" s="6">
        <v>5</v>
      </c>
      <c r="W87" s="6">
        <v>0</v>
      </c>
      <c r="X87" s="7">
        <v>0</v>
      </c>
      <c r="Y87" s="28">
        <v>0</v>
      </c>
      <c r="Z87" s="6">
        <v>3.75</v>
      </c>
      <c r="AA87" s="6">
        <v>0</v>
      </c>
      <c r="AB87" s="7">
        <v>0</v>
      </c>
      <c r="AC87" s="28">
        <v>0</v>
      </c>
      <c r="AD87" s="6">
        <v>0</v>
      </c>
      <c r="AE87" s="6">
        <v>0</v>
      </c>
      <c r="AF87" s="7">
        <v>0</v>
      </c>
      <c r="AG87" s="28">
        <v>0</v>
      </c>
      <c r="AH87" s="6">
        <v>1</v>
      </c>
      <c r="AI87" s="6">
        <v>0</v>
      </c>
      <c r="AJ87" s="7">
        <v>0</v>
      </c>
      <c r="AK87" s="32">
        <v>0</v>
      </c>
      <c r="AL87" s="6">
        <v>3</v>
      </c>
      <c r="AM87" s="6">
        <v>0</v>
      </c>
      <c r="AN87" s="7">
        <v>0</v>
      </c>
      <c r="AO87" s="32">
        <v>0</v>
      </c>
      <c r="AP87" s="6">
        <v>0</v>
      </c>
      <c r="AQ87" s="6">
        <v>0</v>
      </c>
      <c r="AR87" s="77">
        <v>0</v>
      </c>
      <c r="AS87" s="3">
        <v>0</v>
      </c>
      <c r="AT87" s="3">
        <v>0</v>
      </c>
      <c r="AU87" s="3">
        <v>0</v>
      </c>
      <c r="AV87" s="5">
        <v>0</v>
      </c>
      <c r="AW87" s="13">
        <v>0</v>
      </c>
      <c r="AX87" s="6">
        <v>0</v>
      </c>
      <c r="AY87" s="6">
        <v>0</v>
      </c>
      <c r="AZ87" s="7">
        <v>0</v>
      </c>
      <c r="BA87" s="36">
        <f t="shared" si="50"/>
        <v>32.900000000000006</v>
      </c>
      <c r="BB87" s="2">
        <f t="shared" si="51"/>
        <v>0</v>
      </c>
      <c r="BE87" s="61"/>
      <c r="BF87" s="66"/>
      <c r="BG87" s="67"/>
      <c r="BH87" s="84"/>
      <c r="BI87" s="84"/>
      <c r="BJ87" s="84"/>
      <c r="BK87" s="61"/>
      <c r="BL87" s="66"/>
      <c r="BM87" s="61"/>
      <c r="BN87" s="66"/>
      <c r="BO87" s="61"/>
      <c r="BR87" s="62"/>
    </row>
    <row r="88" spans="1:70" x14ac:dyDescent="0.35">
      <c r="A88" s="12" t="s">
        <v>385</v>
      </c>
      <c r="B88" s="26" t="s">
        <v>470</v>
      </c>
      <c r="C88" s="40" t="s">
        <v>451</v>
      </c>
      <c r="D88" s="18" t="s">
        <v>452</v>
      </c>
      <c r="E88" s="14">
        <v>0</v>
      </c>
      <c r="F88" s="6">
        <v>0</v>
      </c>
      <c r="G88" s="6">
        <v>0</v>
      </c>
      <c r="H88" s="7">
        <v>0</v>
      </c>
      <c r="I88" s="28">
        <v>0</v>
      </c>
      <c r="J88" s="6">
        <v>0</v>
      </c>
      <c r="K88" s="6">
        <v>0</v>
      </c>
      <c r="L88" s="7">
        <v>0</v>
      </c>
      <c r="M88" s="28">
        <v>0</v>
      </c>
      <c r="N88" s="6">
        <v>0</v>
      </c>
      <c r="O88" s="6">
        <v>0</v>
      </c>
      <c r="P88" s="7">
        <v>0</v>
      </c>
      <c r="Q88" s="28">
        <v>0</v>
      </c>
      <c r="R88" s="6">
        <v>0</v>
      </c>
      <c r="S88" s="6">
        <v>0</v>
      </c>
      <c r="T88" s="7">
        <v>0</v>
      </c>
      <c r="U88" s="28">
        <v>0</v>
      </c>
      <c r="V88" s="6">
        <v>0</v>
      </c>
      <c r="W88" s="6">
        <v>0</v>
      </c>
      <c r="X88" s="7">
        <v>0</v>
      </c>
      <c r="Y88" s="28">
        <v>0</v>
      </c>
      <c r="Z88" s="6">
        <v>0</v>
      </c>
      <c r="AA88" s="6">
        <v>0</v>
      </c>
      <c r="AB88" s="7">
        <v>0</v>
      </c>
      <c r="AC88" s="28">
        <v>0</v>
      </c>
      <c r="AD88" s="6">
        <v>0</v>
      </c>
      <c r="AE88" s="6">
        <v>0</v>
      </c>
      <c r="AF88" s="7">
        <v>0</v>
      </c>
      <c r="AG88" s="28">
        <v>0</v>
      </c>
      <c r="AH88" s="6">
        <v>44.1</v>
      </c>
      <c r="AI88" s="6">
        <v>0</v>
      </c>
      <c r="AJ88" s="7">
        <v>0</v>
      </c>
      <c r="AK88" s="32">
        <v>0</v>
      </c>
      <c r="AL88" s="6">
        <v>153.9</v>
      </c>
      <c r="AM88" s="6">
        <v>0</v>
      </c>
      <c r="AN88" s="7">
        <v>0</v>
      </c>
      <c r="AO88" s="32">
        <v>0</v>
      </c>
      <c r="AP88" s="6">
        <v>41.4</v>
      </c>
      <c r="AQ88" s="6">
        <v>0</v>
      </c>
      <c r="AR88" s="77">
        <v>0</v>
      </c>
      <c r="AS88" s="3">
        <v>0</v>
      </c>
      <c r="AT88" s="3">
        <v>0</v>
      </c>
      <c r="AU88" s="3">
        <v>0</v>
      </c>
      <c r="AV88" s="5">
        <v>0</v>
      </c>
      <c r="AW88" s="13">
        <v>0</v>
      </c>
      <c r="AX88" s="6">
        <v>0</v>
      </c>
      <c r="AY88" s="6">
        <v>0</v>
      </c>
      <c r="AZ88" s="7">
        <v>0</v>
      </c>
      <c r="BA88" s="36">
        <f t="shared" si="50"/>
        <v>239.4</v>
      </c>
      <c r="BB88" s="2">
        <f t="shared" si="51"/>
        <v>0</v>
      </c>
      <c r="BE88" s="61"/>
      <c r="BF88" s="66"/>
      <c r="BG88" s="67"/>
      <c r="BH88" s="84"/>
      <c r="BI88" s="84"/>
      <c r="BJ88" s="84"/>
      <c r="BK88" s="61"/>
      <c r="BL88" s="66"/>
      <c r="BM88" s="61"/>
      <c r="BN88" s="66"/>
      <c r="BO88" s="61"/>
      <c r="BR88" s="62"/>
    </row>
    <row r="89" spans="1:70" x14ac:dyDescent="0.35">
      <c r="A89" s="12" t="s">
        <v>386</v>
      </c>
      <c r="B89" s="26" t="s">
        <v>470</v>
      </c>
      <c r="C89" s="40" t="s">
        <v>453</v>
      </c>
      <c r="D89" s="18" t="s">
        <v>454</v>
      </c>
      <c r="E89" s="14">
        <v>0</v>
      </c>
      <c r="F89" s="6">
        <v>108.25</v>
      </c>
      <c r="G89" s="6">
        <v>0</v>
      </c>
      <c r="H89" s="7">
        <v>0</v>
      </c>
      <c r="I89" s="28">
        <v>0</v>
      </c>
      <c r="J89" s="6">
        <v>25.85</v>
      </c>
      <c r="K89" s="6">
        <v>0</v>
      </c>
      <c r="L89" s="7">
        <v>0</v>
      </c>
      <c r="M89" s="28">
        <v>0</v>
      </c>
      <c r="N89" s="6">
        <v>0</v>
      </c>
      <c r="O89" s="6">
        <v>0</v>
      </c>
      <c r="P89" s="7">
        <v>0</v>
      </c>
      <c r="Q89" s="28">
        <v>0</v>
      </c>
      <c r="R89" s="6">
        <v>0</v>
      </c>
      <c r="S89" s="6">
        <v>0</v>
      </c>
      <c r="T89" s="7">
        <v>0</v>
      </c>
      <c r="U89" s="28">
        <v>0</v>
      </c>
      <c r="V89" s="6">
        <v>0</v>
      </c>
      <c r="W89" s="6">
        <v>0</v>
      </c>
      <c r="X89" s="7">
        <v>0</v>
      </c>
      <c r="Y89" s="28">
        <v>0</v>
      </c>
      <c r="Z89" s="6">
        <v>0</v>
      </c>
      <c r="AA89" s="6">
        <v>0</v>
      </c>
      <c r="AB89" s="7">
        <v>0</v>
      </c>
      <c r="AC89" s="28">
        <v>0</v>
      </c>
      <c r="AD89" s="6">
        <v>0</v>
      </c>
      <c r="AE89" s="6">
        <v>0</v>
      </c>
      <c r="AF89" s="7">
        <v>0</v>
      </c>
      <c r="AG89" s="28">
        <v>0</v>
      </c>
      <c r="AH89" s="6">
        <v>0</v>
      </c>
      <c r="AI89" s="6">
        <v>0</v>
      </c>
      <c r="AJ89" s="7">
        <v>0</v>
      </c>
      <c r="AK89" s="32">
        <v>0</v>
      </c>
      <c r="AL89" s="6">
        <v>81.3</v>
      </c>
      <c r="AM89" s="6">
        <v>0</v>
      </c>
      <c r="AN89" s="7">
        <v>0</v>
      </c>
      <c r="AO89" s="32">
        <v>0</v>
      </c>
      <c r="AP89" s="6">
        <v>96.45</v>
      </c>
      <c r="AQ89" s="6">
        <v>0</v>
      </c>
      <c r="AR89" s="77">
        <v>0</v>
      </c>
      <c r="AS89" s="3">
        <v>0</v>
      </c>
      <c r="AT89" s="3">
        <v>69.75</v>
      </c>
      <c r="AU89" s="3">
        <v>0</v>
      </c>
      <c r="AV89" s="5">
        <v>0</v>
      </c>
      <c r="AW89" s="13">
        <v>0</v>
      </c>
      <c r="AX89" s="6">
        <v>60.6</v>
      </c>
      <c r="AY89" s="6">
        <v>0</v>
      </c>
      <c r="AZ89" s="7">
        <v>0</v>
      </c>
      <c r="BA89" s="36">
        <f t="shared" si="50"/>
        <v>442.2</v>
      </c>
      <c r="BB89" s="2">
        <f t="shared" si="51"/>
        <v>69.75</v>
      </c>
      <c r="BE89" s="61"/>
      <c r="BF89" s="66"/>
      <c r="BG89" s="67"/>
      <c r="BH89" s="84">
        <f t="shared" si="58"/>
        <v>0</v>
      </c>
      <c r="BI89" s="84">
        <f t="shared" si="59"/>
        <v>0</v>
      </c>
      <c r="BJ89" s="84">
        <f t="shared" si="60"/>
        <v>0</v>
      </c>
      <c r="BK89" s="61"/>
      <c r="BL89" s="66"/>
      <c r="BM89" s="61"/>
      <c r="BN89" s="66"/>
      <c r="BO89" s="61"/>
      <c r="BR89" s="62"/>
    </row>
    <row r="90" spans="1:70" x14ac:dyDescent="0.35">
      <c r="A90" s="12" t="s">
        <v>387</v>
      </c>
      <c r="B90" s="26" t="s">
        <v>470</v>
      </c>
      <c r="C90" s="40" t="s">
        <v>455</v>
      </c>
      <c r="D90" s="18" t="s">
        <v>456</v>
      </c>
      <c r="E90" s="14">
        <v>0</v>
      </c>
      <c r="F90" s="6">
        <v>43</v>
      </c>
      <c r="G90" s="6">
        <v>0</v>
      </c>
      <c r="H90" s="7">
        <v>0</v>
      </c>
      <c r="I90" s="28">
        <v>0</v>
      </c>
      <c r="J90" s="6">
        <v>27</v>
      </c>
      <c r="K90" s="6">
        <v>0</v>
      </c>
      <c r="L90" s="7">
        <v>0</v>
      </c>
      <c r="M90" s="28">
        <v>0</v>
      </c>
      <c r="N90" s="6">
        <v>29</v>
      </c>
      <c r="O90" s="6">
        <v>0</v>
      </c>
      <c r="P90" s="7">
        <v>0</v>
      </c>
      <c r="Q90" s="28">
        <v>0</v>
      </c>
      <c r="R90" s="6">
        <v>0</v>
      </c>
      <c r="S90" s="6">
        <v>0</v>
      </c>
      <c r="T90" s="7">
        <v>0</v>
      </c>
      <c r="U90" s="28">
        <v>0</v>
      </c>
      <c r="V90" s="6">
        <v>0</v>
      </c>
      <c r="W90" s="6">
        <v>0</v>
      </c>
      <c r="X90" s="7">
        <v>0</v>
      </c>
      <c r="Y90" s="28">
        <v>0</v>
      </c>
      <c r="Z90" s="6">
        <v>0</v>
      </c>
      <c r="AA90" s="6">
        <v>0</v>
      </c>
      <c r="AB90" s="7">
        <v>0</v>
      </c>
      <c r="AC90" s="28">
        <v>0</v>
      </c>
      <c r="AD90" s="6">
        <v>0</v>
      </c>
      <c r="AE90" s="6">
        <v>0</v>
      </c>
      <c r="AF90" s="7">
        <v>0</v>
      </c>
      <c r="AG90" s="28">
        <v>0</v>
      </c>
      <c r="AH90" s="6">
        <v>0</v>
      </c>
      <c r="AI90" s="6">
        <v>0</v>
      </c>
      <c r="AJ90" s="7">
        <v>0</v>
      </c>
      <c r="AK90" s="32">
        <v>0</v>
      </c>
      <c r="AL90" s="6">
        <v>0</v>
      </c>
      <c r="AM90" s="6">
        <v>0</v>
      </c>
      <c r="AN90" s="7">
        <v>0</v>
      </c>
      <c r="AO90" s="32">
        <v>0</v>
      </c>
      <c r="AP90" s="6">
        <v>0</v>
      </c>
      <c r="AQ90" s="6">
        <v>0</v>
      </c>
      <c r="AR90" s="77">
        <v>0</v>
      </c>
      <c r="AS90" s="3">
        <v>0</v>
      </c>
      <c r="AT90" s="3">
        <v>0</v>
      </c>
      <c r="AU90" s="3">
        <v>0</v>
      </c>
      <c r="AV90" s="5">
        <v>0</v>
      </c>
      <c r="AW90" s="13">
        <v>0</v>
      </c>
      <c r="AX90" s="6">
        <v>0</v>
      </c>
      <c r="AY90" s="6">
        <v>0</v>
      </c>
      <c r="AZ90" s="7">
        <v>0</v>
      </c>
      <c r="BA90" s="36">
        <f t="shared" si="50"/>
        <v>99</v>
      </c>
      <c r="BB90" s="2">
        <f t="shared" si="51"/>
        <v>0</v>
      </c>
      <c r="BE90" s="61"/>
      <c r="BF90" s="66"/>
      <c r="BG90" s="67"/>
      <c r="BH90" s="84"/>
      <c r="BI90" s="84"/>
      <c r="BJ90" s="84"/>
      <c r="BK90" s="61"/>
      <c r="BL90" s="66"/>
      <c r="BM90" s="61"/>
      <c r="BN90" s="66"/>
      <c r="BO90" s="61"/>
      <c r="BR90" s="62"/>
    </row>
    <row r="91" spans="1:70" x14ac:dyDescent="0.35">
      <c r="A91" s="12" t="s">
        <v>388</v>
      </c>
      <c r="B91" s="26" t="s">
        <v>470</v>
      </c>
      <c r="C91" s="40" t="s">
        <v>457</v>
      </c>
      <c r="D91" s="18" t="s">
        <v>458</v>
      </c>
      <c r="E91" s="14">
        <v>0</v>
      </c>
      <c r="F91" s="6">
        <v>4</v>
      </c>
      <c r="G91" s="6">
        <v>0</v>
      </c>
      <c r="H91" s="7">
        <v>0</v>
      </c>
      <c r="I91" s="28">
        <v>0</v>
      </c>
      <c r="J91" s="6">
        <v>2.95</v>
      </c>
      <c r="K91" s="6">
        <v>0</v>
      </c>
      <c r="L91" s="7">
        <v>0</v>
      </c>
      <c r="M91" s="28">
        <v>0</v>
      </c>
      <c r="N91" s="6">
        <v>2.9</v>
      </c>
      <c r="O91" s="6">
        <v>0</v>
      </c>
      <c r="P91" s="7">
        <v>0</v>
      </c>
      <c r="Q91" s="28">
        <v>0</v>
      </c>
      <c r="R91" s="6">
        <v>0</v>
      </c>
      <c r="S91" s="6">
        <v>0</v>
      </c>
      <c r="T91" s="7">
        <v>0</v>
      </c>
      <c r="U91" s="28">
        <v>0</v>
      </c>
      <c r="V91" s="6">
        <v>0</v>
      </c>
      <c r="W91" s="6">
        <v>0</v>
      </c>
      <c r="X91" s="7">
        <v>0</v>
      </c>
      <c r="Y91" s="28">
        <v>0</v>
      </c>
      <c r="Z91" s="6">
        <v>1</v>
      </c>
      <c r="AA91" s="6">
        <v>0</v>
      </c>
      <c r="AB91" s="7">
        <v>0</v>
      </c>
      <c r="AC91" s="28">
        <v>0</v>
      </c>
      <c r="AD91" s="6">
        <v>0</v>
      </c>
      <c r="AE91" s="6">
        <v>0</v>
      </c>
      <c r="AF91" s="7">
        <v>0</v>
      </c>
      <c r="AG91" s="28">
        <v>0</v>
      </c>
      <c r="AH91" s="6">
        <v>0</v>
      </c>
      <c r="AI91" s="6">
        <v>0</v>
      </c>
      <c r="AJ91" s="7">
        <v>0</v>
      </c>
      <c r="AK91" s="32">
        <v>0</v>
      </c>
      <c r="AL91" s="6">
        <v>0</v>
      </c>
      <c r="AM91" s="6">
        <v>0</v>
      </c>
      <c r="AN91" s="7">
        <v>0</v>
      </c>
      <c r="AO91" s="32">
        <v>0</v>
      </c>
      <c r="AP91" s="6">
        <v>0</v>
      </c>
      <c r="AQ91" s="6">
        <v>0</v>
      </c>
      <c r="AR91" s="77">
        <v>0</v>
      </c>
      <c r="AS91" s="3">
        <v>0</v>
      </c>
      <c r="AT91" s="3">
        <v>0</v>
      </c>
      <c r="AU91" s="3">
        <v>0</v>
      </c>
      <c r="AV91" s="5">
        <v>0</v>
      </c>
      <c r="AW91" s="13">
        <v>0</v>
      </c>
      <c r="AX91" s="6">
        <v>0</v>
      </c>
      <c r="AY91" s="6">
        <v>0</v>
      </c>
      <c r="AZ91" s="7">
        <v>0</v>
      </c>
      <c r="BA91" s="36">
        <f t="shared" si="50"/>
        <v>10.85</v>
      </c>
      <c r="BB91" s="2">
        <f t="shared" si="51"/>
        <v>0</v>
      </c>
      <c r="BE91" s="61"/>
      <c r="BF91" s="66"/>
      <c r="BG91" s="67"/>
      <c r="BH91" s="84"/>
      <c r="BI91" s="84"/>
      <c r="BJ91" s="84"/>
      <c r="BK91" s="61"/>
      <c r="BL91" s="66"/>
      <c r="BM91" s="61"/>
      <c r="BN91" s="66"/>
      <c r="BO91" s="61"/>
      <c r="BR91" s="62"/>
    </row>
    <row r="92" spans="1:70" x14ac:dyDescent="0.35">
      <c r="A92" s="12" t="s">
        <v>389</v>
      </c>
      <c r="B92" s="26" t="s">
        <v>470</v>
      </c>
      <c r="C92" s="40" t="s">
        <v>459</v>
      </c>
      <c r="D92" s="18" t="s">
        <v>460</v>
      </c>
      <c r="E92" s="14">
        <v>0</v>
      </c>
      <c r="F92" s="6">
        <v>16</v>
      </c>
      <c r="G92" s="6">
        <v>0</v>
      </c>
      <c r="H92" s="7">
        <v>0</v>
      </c>
      <c r="I92" s="28">
        <v>0</v>
      </c>
      <c r="J92" s="6">
        <v>15</v>
      </c>
      <c r="K92" s="6">
        <v>0</v>
      </c>
      <c r="L92" s="7">
        <v>0</v>
      </c>
      <c r="M92" s="28">
        <v>0</v>
      </c>
      <c r="N92" s="6">
        <v>12.9</v>
      </c>
      <c r="O92" s="6">
        <v>0</v>
      </c>
      <c r="P92" s="7">
        <v>0</v>
      </c>
      <c r="Q92" s="28">
        <v>0</v>
      </c>
      <c r="R92" s="6">
        <v>6</v>
      </c>
      <c r="S92" s="6">
        <v>0</v>
      </c>
      <c r="T92" s="7">
        <v>0</v>
      </c>
      <c r="U92" s="28">
        <v>0</v>
      </c>
      <c r="V92" s="6">
        <v>0</v>
      </c>
      <c r="W92" s="6">
        <v>0</v>
      </c>
      <c r="X92" s="7">
        <v>0</v>
      </c>
      <c r="Y92" s="28">
        <v>0</v>
      </c>
      <c r="Z92" s="6">
        <v>0</v>
      </c>
      <c r="AA92" s="6">
        <v>0</v>
      </c>
      <c r="AB92" s="7">
        <v>0</v>
      </c>
      <c r="AC92" s="28">
        <v>0</v>
      </c>
      <c r="AD92" s="6">
        <v>0</v>
      </c>
      <c r="AE92" s="6">
        <v>0</v>
      </c>
      <c r="AF92" s="7">
        <v>0</v>
      </c>
      <c r="AG92" s="28">
        <v>0</v>
      </c>
      <c r="AH92" s="6">
        <v>0</v>
      </c>
      <c r="AI92" s="6">
        <v>0</v>
      </c>
      <c r="AJ92" s="7">
        <v>0</v>
      </c>
      <c r="AK92" s="32">
        <v>0</v>
      </c>
      <c r="AL92" s="6">
        <v>0</v>
      </c>
      <c r="AM92" s="6">
        <v>0</v>
      </c>
      <c r="AN92" s="7">
        <v>0</v>
      </c>
      <c r="AO92" s="32">
        <v>0</v>
      </c>
      <c r="AP92" s="6">
        <v>5.0999999999999996</v>
      </c>
      <c r="AQ92" s="6">
        <v>0</v>
      </c>
      <c r="AR92" s="77">
        <v>0</v>
      </c>
      <c r="AS92" s="3">
        <v>0</v>
      </c>
      <c r="AT92" s="3">
        <v>0</v>
      </c>
      <c r="AU92" s="3">
        <v>0</v>
      </c>
      <c r="AV92" s="5">
        <v>0</v>
      </c>
      <c r="AW92" s="13">
        <v>0</v>
      </c>
      <c r="AX92" s="6">
        <v>0</v>
      </c>
      <c r="AY92" s="6">
        <v>0</v>
      </c>
      <c r="AZ92" s="7">
        <v>0</v>
      </c>
      <c r="BA92" s="36">
        <f t="shared" si="50"/>
        <v>55</v>
      </c>
      <c r="BB92" s="2">
        <f t="shared" si="51"/>
        <v>0</v>
      </c>
      <c r="BE92" s="61"/>
      <c r="BF92" s="66"/>
      <c r="BG92" s="67"/>
      <c r="BH92" s="84"/>
      <c r="BI92" s="84"/>
      <c r="BJ92" s="84"/>
      <c r="BK92" s="61"/>
      <c r="BL92" s="66"/>
      <c r="BM92" s="61"/>
      <c r="BN92" s="66"/>
      <c r="BO92" s="61"/>
      <c r="BR92" s="62"/>
    </row>
    <row r="93" spans="1:70" x14ac:dyDescent="0.35">
      <c r="A93" s="12" t="s">
        <v>390</v>
      </c>
      <c r="B93" s="26" t="s">
        <v>470</v>
      </c>
      <c r="C93" s="40" t="s">
        <v>461</v>
      </c>
      <c r="D93" s="18" t="s">
        <v>462</v>
      </c>
      <c r="E93" s="14">
        <v>0</v>
      </c>
      <c r="F93" s="6">
        <v>0</v>
      </c>
      <c r="G93" s="6">
        <v>0</v>
      </c>
      <c r="H93" s="7">
        <v>0</v>
      </c>
      <c r="I93" s="28">
        <v>0</v>
      </c>
      <c r="J93" s="6">
        <v>107.5</v>
      </c>
      <c r="K93" s="6">
        <v>0</v>
      </c>
      <c r="L93" s="7">
        <v>0</v>
      </c>
      <c r="M93" s="28">
        <v>0</v>
      </c>
      <c r="N93" s="6">
        <v>143.85</v>
      </c>
      <c r="O93" s="6">
        <v>0</v>
      </c>
      <c r="P93" s="7">
        <v>0</v>
      </c>
      <c r="Q93" s="28">
        <v>0</v>
      </c>
      <c r="R93" s="6">
        <v>98.7</v>
      </c>
      <c r="S93" s="6">
        <v>0</v>
      </c>
      <c r="T93" s="7">
        <v>0</v>
      </c>
      <c r="U93" s="28">
        <v>0</v>
      </c>
      <c r="V93" s="6">
        <v>0</v>
      </c>
      <c r="W93" s="6">
        <v>0</v>
      </c>
      <c r="X93" s="7">
        <v>0</v>
      </c>
      <c r="Y93" s="28">
        <v>0</v>
      </c>
      <c r="Z93" s="6">
        <v>0</v>
      </c>
      <c r="AA93" s="6">
        <v>0</v>
      </c>
      <c r="AB93" s="7">
        <v>0</v>
      </c>
      <c r="AC93" s="28">
        <v>0</v>
      </c>
      <c r="AD93" s="6">
        <v>0</v>
      </c>
      <c r="AE93" s="6">
        <v>0</v>
      </c>
      <c r="AF93" s="7">
        <v>0</v>
      </c>
      <c r="AG93" s="28">
        <v>0</v>
      </c>
      <c r="AH93" s="6">
        <v>0</v>
      </c>
      <c r="AI93" s="6">
        <v>0</v>
      </c>
      <c r="AJ93" s="7">
        <v>0</v>
      </c>
      <c r="AK93" s="32">
        <v>0</v>
      </c>
      <c r="AL93" s="6">
        <v>0</v>
      </c>
      <c r="AM93" s="6">
        <v>0</v>
      </c>
      <c r="AN93" s="7">
        <v>0</v>
      </c>
      <c r="AO93" s="32">
        <v>0</v>
      </c>
      <c r="AP93" s="6">
        <v>23</v>
      </c>
      <c r="AQ93" s="6">
        <v>0</v>
      </c>
      <c r="AR93" s="77">
        <v>0</v>
      </c>
      <c r="AS93" s="3">
        <v>0</v>
      </c>
      <c r="AT93" s="3">
        <v>126.35</v>
      </c>
      <c r="AU93" s="3">
        <v>0</v>
      </c>
      <c r="AV93" s="5">
        <v>0</v>
      </c>
      <c r="AW93" s="13">
        <v>0</v>
      </c>
      <c r="AX93" s="6">
        <v>189.29999999999998</v>
      </c>
      <c r="AY93" s="6">
        <v>0</v>
      </c>
      <c r="AZ93" s="7">
        <v>0</v>
      </c>
      <c r="BA93" s="36">
        <f t="shared" si="50"/>
        <v>688.69999999999993</v>
      </c>
      <c r="BB93" s="2">
        <f t="shared" si="51"/>
        <v>126.35</v>
      </c>
      <c r="BE93" s="61"/>
      <c r="BF93" s="66"/>
      <c r="BG93" s="67"/>
      <c r="BH93" s="84">
        <f t="shared" si="58"/>
        <v>0</v>
      </c>
      <c r="BI93" s="84">
        <f t="shared" si="59"/>
        <v>0</v>
      </c>
      <c r="BJ93" s="84">
        <f t="shared" si="60"/>
        <v>0</v>
      </c>
      <c r="BK93" s="61"/>
      <c r="BL93" s="66"/>
      <c r="BM93" s="61"/>
      <c r="BN93" s="66"/>
      <c r="BO93" s="61"/>
      <c r="BR93" s="62"/>
    </row>
    <row r="94" spans="1:70" x14ac:dyDescent="0.35">
      <c r="A94" s="12" t="s">
        <v>391</v>
      </c>
      <c r="B94" s="26" t="s">
        <v>470</v>
      </c>
      <c r="C94" s="40" t="s">
        <v>463</v>
      </c>
      <c r="D94" s="18" t="s">
        <v>464</v>
      </c>
      <c r="E94" s="14">
        <v>0</v>
      </c>
      <c r="F94" s="6">
        <v>0</v>
      </c>
      <c r="G94" s="6">
        <v>0</v>
      </c>
      <c r="H94" s="7">
        <v>0</v>
      </c>
      <c r="I94" s="28">
        <v>0</v>
      </c>
      <c r="J94" s="6">
        <v>6</v>
      </c>
      <c r="K94" s="6">
        <v>0</v>
      </c>
      <c r="L94" s="7">
        <v>0</v>
      </c>
      <c r="M94" s="28">
        <v>0</v>
      </c>
      <c r="N94" s="6">
        <v>17.25</v>
      </c>
      <c r="O94" s="6">
        <v>0</v>
      </c>
      <c r="P94" s="7">
        <v>0</v>
      </c>
      <c r="Q94" s="28">
        <v>0</v>
      </c>
      <c r="R94" s="6">
        <v>0</v>
      </c>
      <c r="S94" s="6">
        <v>0</v>
      </c>
      <c r="T94" s="7">
        <v>0</v>
      </c>
      <c r="U94" s="28">
        <v>0</v>
      </c>
      <c r="V94" s="6">
        <v>0</v>
      </c>
      <c r="W94" s="6">
        <v>0</v>
      </c>
      <c r="X94" s="7">
        <v>0</v>
      </c>
      <c r="Y94" s="28">
        <v>0</v>
      </c>
      <c r="Z94" s="6">
        <v>0</v>
      </c>
      <c r="AA94" s="6">
        <v>0</v>
      </c>
      <c r="AB94" s="7">
        <v>0</v>
      </c>
      <c r="AC94" s="28">
        <v>0</v>
      </c>
      <c r="AD94" s="6">
        <v>0</v>
      </c>
      <c r="AE94" s="6">
        <v>0</v>
      </c>
      <c r="AF94" s="7">
        <v>0</v>
      </c>
      <c r="AG94" s="28">
        <v>0</v>
      </c>
      <c r="AH94" s="6">
        <v>0</v>
      </c>
      <c r="AI94" s="6">
        <v>0</v>
      </c>
      <c r="AJ94" s="7">
        <v>0</v>
      </c>
      <c r="AK94" s="32">
        <v>0</v>
      </c>
      <c r="AL94" s="6">
        <v>0</v>
      </c>
      <c r="AM94" s="6">
        <v>0</v>
      </c>
      <c r="AN94" s="7">
        <v>0</v>
      </c>
      <c r="AO94" s="32">
        <v>0</v>
      </c>
      <c r="AP94" s="6">
        <v>0</v>
      </c>
      <c r="AQ94" s="6">
        <v>0</v>
      </c>
      <c r="AR94" s="77">
        <v>0</v>
      </c>
      <c r="AS94" s="3">
        <v>0</v>
      </c>
      <c r="AT94" s="3">
        <v>0</v>
      </c>
      <c r="AU94" s="3">
        <v>0</v>
      </c>
      <c r="AV94" s="5">
        <v>0</v>
      </c>
      <c r="AW94" s="13">
        <v>0</v>
      </c>
      <c r="AX94" s="6">
        <v>0</v>
      </c>
      <c r="AY94" s="6">
        <v>0</v>
      </c>
      <c r="AZ94" s="7">
        <v>0</v>
      </c>
      <c r="BA94" s="36">
        <f t="shared" si="50"/>
        <v>23.25</v>
      </c>
      <c r="BB94" s="2">
        <f t="shared" si="51"/>
        <v>0</v>
      </c>
      <c r="BE94" s="61"/>
      <c r="BF94" s="66"/>
      <c r="BG94" s="67"/>
      <c r="BH94" s="84"/>
      <c r="BI94" s="84"/>
      <c r="BJ94" s="84"/>
      <c r="BK94" s="61"/>
      <c r="BL94" s="66"/>
      <c r="BM94" s="61"/>
      <c r="BN94" s="66"/>
      <c r="BO94" s="61"/>
      <c r="BR94" s="62"/>
    </row>
    <row r="95" spans="1:70" x14ac:dyDescent="0.35">
      <c r="A95" s="12" t="s">
        <v>392</v>
      </c>
      <c r="B95" s="26" t="s">
        <v>470</v>
      </c>
      <c r="C95" s="40" t="s">
        <v>465</v>
      </c>
      <c r="D95" s="18" t="s">
        <v>466</v>
      </c>
      <c r="E95" s="14"/>
      <c r="F95" s="6">
        <v>0</v>
      </c>
      <c r="G95" s="6"/>
      <c r="H95" s="7"/>
      <c r="I95" s="28"/>
      <c r="J95" s="6">
        <v>0</v>
      </c>
      <c r="K95" s="6"/>
      <c r="L95" s="7"/>
      <c r="M95" s="28"/>
      <c r="N95" s="6">
        <v>16.350000000000001</v>
      </c>
      <c r="O95" s="6"/>
      <c r="P95" s="7"/>
      <c r="Q95" s="28"/>
      <c r="R95" s="6">
        <v>11.55</v>
      </c>
      <c r="S95" s="6">
        <v>0</v>
      </c>
      <c r="T95" s="7"/>
      <c r="U95" s="28"/>
      <c r="V95" s="6">
        <v>0</v>
      </c>
      <c r="W95" s="6"/>
      <c r="X95" s="7"/>
      <c r="Y95" s="28"/>
      <c r="Z95" s="6">
        <v>0</v>
      </c>
      <c r="AA95" s="6"/>
      <c r="AB95" s="7"/>
      <c r="AC95" s="28"/>
      <c r="AD95" s="6">
        <v>0</v>
      </c>
      <c r="AE95" s="6"/>
      <c r="AF95" s="7"/>
      <c r="AG95" s="28"/>
      <c r="AH95" s="6">
        <v>0</v>
      </c>
      <c r="AI95" s="6"/>
      <c r="AJ95" s="7"/>
      <c r="AK95" s="32">
        <v>0</v>
      </c>
      <c r="AL95" s="6">
        <v>0</v>
      </c>
      <c r="AM95" s="6">
        <v>0</v>
      </c>
      <c r="AN95" s="7">
        <v>0</v>
      </c>
      <c r="AO95" s="32">
        <v>0</v>
      </c>
      <c r="AP95" s="6">
        <v>0</v>
      </c>
      <c r="AQ95" s="6">
        <v>0</v>
      </c>
      <c r="AR95" s="77">
        <v>0</v>
      </c>
      <c r="AS95" s="3">
        <v>0</v>
      </c>
      <c r="AT95" s="3">
        <v>0</v>
      </c>
      <c r="AU95" s="3">
        <v>0</v>
      </c>
      <c r="AV95" s="5">
        <v>0</v>
      </c>
      <c r="AW95" s="13">
        <v>0</v>
      </c>
      <c r="AX95" s="6">
        <v>0</v>
      </c>
      <c r="AY95" s="6">
        <v>0</v>
      </c>
      <c r="AZ95" s="7">
        <v>0</v>
      </c>
      <c r="BA95" s="36">
        <f t="shared" si="50"/>
        <v>27.900000000000002</v>
      </c>
      <c r="BB95" s="2">
        <f t="shared" si="51"/>
        <v>0</v>
      </c>
      <c r="BE95" s="61"/>
      <c r="BF95" s="66"/>
      <c r="BG95" s="67"/>
      <c r="BH95" s="84"/>
      <c r="BI95" s="84"/>
      <c r="BJ95" s="84"/>
      <c r="BK95" s="61"/>
      <c r="BL95" s="66"/>
      <c r="BM95" s="61"/>
      <c r="BN95" s="66"/>
      <c r="BO95" s="61"/>
      <c r="BR95" s="62"/>
    </row>
    <row r="96" spans="1:70" x14ac:dyDescent="0.35">
      <c r="A96" s="12" t="s">
        <v>467</v>
      </c>
      <c r="B96" s="26" t="s">
        <v>470</v>
      </c>
      <c r="C96" s="76" t="s">
        <v>564</v>
      </c>
      <c r="D96" s="1" t="s">
        <v>565</v>
      </c>
      <c r="E96" s="14">
        <v>0</v>
      </c>
      <c r="F96" s="6">
        <v>0</v>
      </c>
      <c r="G96" s="6">
        <v>0</v>
      </c>
      <c r="H96" s="7">
        <v>0</v>
      </c>
      <c r="I96" s="28">
        <v>0</v>
      </c>
      <c r="J96" s="6">
        <v>0</v>
      </c>
      <c r="K96" s="6">
        <v>0</v>
      </c>
      <c r="L96" s="7">
        <v>0</v>
      </c>
      <c r="M96" s="28">
        <v>0</v>
      </c>
      <c r="N96" s="6">
        <v>0</v>
      </c>
      <c r="O96" s="6">
        <v>0</v>
      </c>
      <c r="P96" s="7">
        <v>0</v>
      </c>
      <c r="Q96" s="28">
        <v>0</v>
      </c>
      <c r="R96" s="6">
        <v>0</v>
      </c>
      <c r="S96" s="6">
        <v>0</v>
      </c>
      <c r="T96" s="7">
        <v>0</v>
      </c>
      <c r="U96" s="28">
        <v>0</v>
      </c>
      <c r="V96" s="6">
        <v>0</v>
      </c>
      <c r="W96" s="6">
        <v>0</v>
      </c>
      <c r="X96" s="7">
        <v>0</v>
      </c>
      <c r="Y96" s="28">
        <v>0</v>
      </c>
      <c r="Z96" s="6">
        <v>0</v>
      </c>
      <c r="AA96" s="6">
        <v>0</v>
      </c>
      <c r="AB96" s="7">
        <v>0</v>
      </c>
      <c r="AC96" s="28">
        <v>0</v>
      </c>
      <c r="AD96" s="6">
        <v>0</v>
      </c>
      <c r="AE96" s="6">
        <v>0</v>
      </c>
      <c r="AF96" s="7">
        <v>0</v>
      </c>
      <c r="AG96" s="28">
        <v>0</v>
      </c>
      <c r="AH96" s="6">
        <v>0</v>
      </c>
      <c r="AI96" s="6">
        <v>0</v>
      </c>
      <c r="AJ96" s="7">
        <v>0</v>
      </c>
      <c r="AK96" s="32">
        <v>0</v>
      </c>
      <c r="AL96" s="6">
        <v>0</v>
      </c>
      <c r="AM96" s="6">
        <v>0</v>
      </c>
      <c r="AN96" s="7">
        <v>0</v>
      </c>
      <c r="AO96" s="32">
        <v>0</v>
      </c>
      <c r="AP96" s="6">
        <v>91.2</v>
      </c>
      <c r="AQ96" s="6">
        <v>0</v>
      </c>
      <c r="AR96" s="77">
        <v>0</v>
      </c>
      <c r="AS96" s="3">
        <v>0</v>
      </c>
      <c r="AT96" s="3">
        <v>133.125</v>
      </c>
      <c r="AU96" s="3">
        <v>0</v>
      </c>
      <c r="AV96" s="5">
        <v>0</v>
      </c>
      <c r="AW96" s="13">
        <v>0</v>
      </c>
      <c r="AX96" s="6">
        <v>159.42500000000001</v>
      </c>
      <c r="AY96" s="6">
        <v>0</v>
      </c>
      <c r="AZ96" s="7">
        <v>0</v>
      </c>
      <c r="BA96" s="36">
        <f t="shared" si="50"/>
        <v>383.75</v>
      </c>
      <c r="BB96" s="2">
        <f t="shared" si="51"/>
        <v>133.125</v>
      </c>
      <c r="BE96" s="61"/>
      <c r="BF96" s="66"/>
      <c r="BG96" s="67"/>
      <c r="BH96" s="84">
        <f t="shared" si="58"/>
        <v>0</v>
      </c>
      <c r="BI96" s="84">
        <f t="shared" si="59"/>
        <v>0</v>
      </c>
      <c r="BJ96" s="84">
        <f t="shared" si="60"/>
        <v>0</v>
      </c>
      <c r="BK96" s="61"/>
      <c r="BL96" s="66"/>
      <c r="BM96" s="61"/>
      <c r="BN96" s="66"/>
      <c r="BO96" s="61"/>
      <c r="BR96" s="62"/>
    </row>
    <row r="97" spans="1:70" x14ac:dyDescent="0.35">
      <c r="A97" s="12" t="s">
        <v>468</v>
      </c>
      <c r="B97" s="26"/>
      <c r="C97" s="40"/>
      <c r="D97" s="18"/>
      <c r="E97" s="14">
        <v>0</v>
      </c>
      <c r="F97" s="6">
        <v>0</v>
      </c>
      <c r="G97" s="6">
        <v>0</v>
      </c>
      <c r="H97" s="7">
        <v>0</v>
      </c>
      <c r="I97" s="28">
        <v>0</v>
      </c>
      <c r="J97" s="6">
        <v>0</v>
      </c>
      <c r="K97" s="6">
        <v>0</v>
      </c>
      <c r="L97" s="7">
        <v>0</v>
      </c>
      <c r="M97" s="28">
        <v>0</v>
      </c>
      <c r="N97" s="6">
        <v>0</v>
      </c>
      <c r="O97" s="6">
        <v>0</v>
      </c>
      <c r="P97" s="7">
        <v>0</v>
      </c>
      <c r="Q97" s="28">
        <v>0</v>
      </c>
      <c r="R97" s="6">
        <v>0</v>
      </c>
      <c r="S97" s="6">
        <v>0</v>
      </c>
      <c r="T97" s="7">
        <v>0</v>
      </c>
      <c r="U97" s="28">
        <v>0</v>
      </c>
      <c r="V97" s="6">
        <v>0</v>
      </c>
      <c r="W97" s="6">
        <v>0</v>
      </c>
      <c r="X97" s="7">
        <v>0</v>
      </c>
      <c r="Y97" s="28">
        <v>0</v>
      </c>
      <c r="Z97" s="6">
        <v>0</v>
      </c>
      <c r="AA97" s="6">
        <v>0</v>
      </c>
      <c r="AB97" s="7">
        <v>0</v>
      </c>
      <c r="AC97" s="28">
        <v>0</v>
      </c>
      <c r="AD97" s="6">
        <v>0</v>
      </c>
      <c r="AE97" s="6">
        <v>0</v>
      </c>
      <c r="AF97" s="7">
        <v>0</v>
      </c>
      <c r="AG97" s="28">
        <v>0</v>
      </c>
      <c r="AH97" s="6">
        <v>0</v>
      </c>
      <c r="AI97" s="6">
        <v>0</v>
      </c>
      <c r="AJ97" s="7">
        <v>0</v>
      </c>
      <c r="AK97" s="32">
        <v>0</v>
      </c>
      <c r="AL97" s="6">
        <v>0</v>
      </c>
      <c r="AM97" s="6">
        <v>0</v>
      </c>
      <c r="AN97" s="7">
        <v>0</v>
      </c>
      <c r="AO97" s="32">
        <v>0</v>
      </c>
      <c r="AP97" s="6">
        <v>0</v>
      </c>
      <c r="AQ97" s="6">
        <v>0</v>
      </c>
      <c r="AR97" s="77">
        <v>0</v>
      </c>
      <c r="AS97" s="3">
        <v>0</v>
      </c>
      <c r="AT97" s="3">
        <v>0</v>
      </c>
      <c r="AU97" s="3">
        <v>0</v>
      </c>
      <c r="AV97" s="5">
        <v>0</v>
      </c>
      <c r="AW97" s="13">
        <v>0</v>
      </c>
      <c r="AX97" s="6">
        <v>0</v>
      </c>
      <c r="AY97" s="6">
        <v>0</v>
      </c>
      <c r="AZ97" s="7">
        <v>0</v>
      </c>
      <c r="BA97" s="36">
        <f t="shared" si="50"/>
        <v>0</v>
      </c>
      <c r="BB97" s="2">
        <f t="shared" si="51"/>
        <v>0</v>
      </c>
      <c r="BE97" s="61"/>
      <c r="BF97" s="66"/>
      <c r="BG97" s="67"/>
      <c r="BH97" s="66"/>
      <c r="BI97" s="66"/>
      <c r="BJ97" s="66"/>
      <c r="BK97" s="61"/>
      <c r="BL97" s="66"/>
      <c r="BM97" s="61"/>
      <c r="BN97" s="66"/>
      <c r="BO97" s="61"/>
      <c r="BR97" s="62"/>
    </row>
    <row r="98" spans="1:70" ht="15" thickBot="1" x14ac:dyDescent="0.4">
      <c r="A98" s="12" t="s">
        <v>469</v>
      </c>
      <c r="B98" s="12"/>
      <c r="C98" s="42"/>
      <c r="D98" s="21"/>
      <c r="E98" s="14">
        <v>0</v>
      </c>
      <c r="F98" s="6">
        <v>0</v>
      </c>
      <c r="G98" s="6">
        <v>0</v>
      </c>
      <c r="H98" s="7">
        <v>0</v>
      </c>
      <c r="I98" s="28">
        <v>0</v>
      </c>
      <c r="J98" s="6">
        <v>0</v>
      </c>
      <c r="K98" s="6">
        <v>0</v>
      </c>
      <c r="L98" s="7">
        <v>0</v>
      </c>
      <c r="M98" s="28">
        <v>0</v>
      </c>
      <c r="N98" s="6">
        <v>0</v>
      </c>
      <c r="O98" s="6">
        <v>0</v>
      </c>
      <c r="P98" s="7">
        <v>0</v>
      </c>
      <c r="Q98" s="28">
        <v>0</v>
      </c>
      <c r="R98" s="6">
        <v>0</v>
      </c>
      <c r="S98" s="6">
        <v>0</v>
      </c>
      <c r="T98" s="7">
        <v>0</v>
      </c>
      <c r="U98" s="28">
        <v>0</v>
      </c>
      <c r="V98" s="6">
        <v>0</v>
      </c>
      <c r="W98" s="6">
        <v>0</v>
      </c>
      <c r="X98" s="7">
        <v>0</v>
      </c>
      <c r="Y98" s="28">
        <v>0</v>
      </c>
      <c r="Z98" s="6">
        <v>0</v>
      </c>
      <c r="AA98" s="6">
        <v>0</v>
      </c>
      <c r="AB98" s="7">
        <v>0</v>
      </c>
      <c r="AC98" s="28">
        <v>0</v>
      </c>
      <c r="AD98" s="6">
        <v>0</v>
      </c>
      <c r="AE98" s="6">
        <v>0</v>
      </c>
      <c r="AF98" s="7">
        <v>0</v>
      </c>
      <c r="AG98" s="28">
        <v>0</v>
      </c>
      <c r="AH98" s="6">
        <v>0</v>
      </c>
      <c r="AI98" s="6">
        <v>0</v>
      </c>
      <c r="AJ98" s="7">
        <v>0</v>
      </c>
      <c r="AK98" s="32">
        <v>0</v>
      </c>
      <c r="AL98" s="6">
        <v>0</v>
      </c>
      <c r="AM98" s="6">
        <v>0</v>
      </c>
      <c r="AN98" s="7">
        <v>0</v>
      </c>
      <c r="AO98" s="32">
        <v>0</v>
      </c>
      <c r="AP98" s="6">
        <v>0</v>
      </c>
      <c r="AQ98" s="6">
        <v>0</v>
      </c>
      <c r="AR98" s="77">
        <v>0</v>
      </c>
      <c r="AS98" s="3">
        <v>0</v>
      </c>
      <c r="AT98" s="82">
        <v>0</v>
      </c>
      <c r="AU98" s="3">
        <v>0</v>
      </c>
      <c r="AV98" s="83">
        <v>0</v>
      </c>
      <c r="AW98" s="13">
        <v>0</v>
      </c>
      <c r="AX98" s="6">
        <v>0</v>
      </c>
      <c r="AY98" s="6">
        <v>0</v>
      </c>
      <c r="AZ98" s="7">
        <v>0</v>
      </c>
      <c r="BA98" s="36">
        <f t="shared" si="50"/>
        <v>0</v>
      </c>
      <c r="BB98" s="2">
        <f t="shared" si="51"/>
        <v>0</v>
      </c>
      <c r="BE98" s="63"/>
      <c r="BF98" s="68"/>
      <c r="BG98" s="69"/>
      <c r="BH98" s="66"/>
      <c r="BI98" s="66"/>
      <c r="BJ98" s="66"/>
      <c r="BK98" s="61"/>
      <c r="BL98" s="66"/>
      <c r="BM98" s="61"/>
      <c r="BN98" s="66"/>
      <c r="BO98" s="63"/>
      <c r="BP98" s="64"/>
      <c r="BQ98" s="64"/>
      <c r="BR98" s="65"/>
    </row>
    <row r="99" spans="1:70" ht="15" thickBot="1" x14ac:dyDescent="0.4">
      <c r="A99" s="120" t="s">
        <v>372</v>
      </c>
      <c r="B99" s="121"/>
      <c r="C99" s="121"/>
      <c r="D99" s="121"/>
      <c r="E99" s="29">
        <f t="shared" ref="E99:AV99" si="61">SUM(E4:E98)</f>
        <v>7746.5999999999985</v>
      </c>
      <c r="F99" s="30">
        <f t="shared" si="61"/>
        <v>491.84999999999997</v>
      </c>
      <c r="G99" s="30">
        <f t="shared" si="61"/>
        <v>1980.5249999999999</v>
      </c>
      <c r="H99" s="31">
        <f t="shared" si="61"/>
        <v>1857.1950000000002</v>
      </c>
      <c r="I99" s="29">
        <f t="shared" si="61"/>
        <v>7532.1449999999977</v>
      </c>
      <c r="J99" s="30">
        <f t="shared" si="61"/>
        <v>315</v>
      </c>
      <c r="K99" s="30">
        <f t="shared" si="61"/>
        <v>2112.3100000000009</v>
      </c>
      <c r="L99" s="31">
        <f t="shared" si="61"/>
        <v>1447.0450000000005</v>
      </c>
      <c r="M99" s="29">
        <f t="shared" si="61"/>
        <v>7664.6000000000013</v>
      </c>
      <c r="N99" s="30">
        <f t="shared" si="61"/>
        <v>258.25</v>
      </c>
      <c r="O99" s="30">
        <f t="shared" si="61"/>
        <v>2980.79</v>
      </c>
      <c r="P99" s="31">
        <f t="shared" si="61"/>
        <v>1580.57</v>
      </c>
      <c r="Q99" s="29">
        <f t="shared" si="61"/>
        <v>8396.1900000000023</v>
      </c>
      <c r="R99" s="30">
        <f t="shared" si="61"/>
        <v>255.2</v>
      </c>
      <c r="S99" s="30">
        <f t="shared" si="61"/>
        <v>2661.1449999999995</v>
      </c>
      <c r="T99" s="31">
        <f t="shared" si="61"/>
        <v>1230.4800000000002</v>
      </c>
      <c r="U99" s="29">
        <f t="shared" si="61"/>
        <v>10177.179999999998</v>
      </c>
      <c r="V99" s="30">
        <f t="shared" si="61"/>
        <v>262.5</v>
      </c>
      <c r="W99" s="30">
        <f t="shared" si="61"/>
        <v>2179.2550000000001</v>
      </c>
      <c r="X99" s="31">
        <f t="shared" si="61"/>
        <v>1163.5749999999998</v>
      </c>
      <c r="Y99" s="29">
        <f t="shared" si="61"/>
        <v>9810.239999999998</v>
      </c>
      <c r="Z99" s="30">
        <f t="shared" si="61"/>
        <v>313.14999999999998</v>
      </c>
      <c r="AA99" s="30">
        <f t="shared" si="61"/>
        <v>1775.2999999999997</v>
      </c>
      <c r="AB99" s="31">
        <f t="shared" si="61"/>
        <v>649.29999999999995</v>
      </c>
      <c r="AC99" s="29">
        <f t="shared" si="61"/>
        <v>11502.650000000001</v>
      </c>
      <c r="AD99" s="30">
        <f t="shared" si="61"/>
        <v>412.9</v>
      </c>
      <c r="AE99" s="30">
        <f t="shared" si="61"/>
        <v>1509.125</v>
      </c>
      <c r="AF99" s="31">
        <f t="shared" si="61"/>
        <v>758.7</v>
      </c>
      <c r="AG99" s="29">
        <f t="shared" si="61"/>
        <v>11831.529999999999</v>
      </c>
      <c r="AH99" s="30">
        <f t="shared" si="61"/>
        <v>407.8</v>
      </c>
      <c r="AI99" s="30">
        <f t="shared" si="61"/>
        <v>2011.7249999999997</v>
      </c>
      <c r="AJ99" s="31">
        <f t="shared" si="61"/>
        <v>826.32499999999993</v>
      </c>
      <c r="AK99" s="29">
        <f t="shared" si="61"/>
        <v>12430.645</v>
      </c>
      <c r="AL99" s="30">
        <f t="shared" si="61"/>
        <v>569.5</v>
      </c>
      <c r="AM99" s="30">
        <f t="shared" si="61"/>
        <v>1640.3749999999998</v>
      </c>
      <c r="AN99" s="31">
        <f t="shared" si="61"/>
        <v>804.625</v>
      </c>
      <c r="AO99" s="70">
        <f t="shared" si="61"/>
        <v>13741.95</v>
      </c>
      <c r="AP99" s="71">
        <f t="shared" si="61"/>
        <v>607.05000000000007</v>
      </c>
      <c r="AQ99" s="72">
        <f t="shared" si="61"/>
        <v>1604.925</v>
      </c>
      <c r="AR99" s="73">
        <f t="shared" si="61"/>
        <v>1077.2</v>
      </c>
      <c r="AS99" s="23">
        <f t="shared" si="61"/>
        <v>12641.414999999999</v>
      </c>
      <c r="AT99" s="23">
        <f t="shared" si="61"/>
        <v>592.5</v>
      </c>
      <c r="AU99" s="23">
        <f t="shared" si="61"/>
        <v>1617.5749999999998</v>
      </c>
      <c r="AV99" s="78">
        <f t="shared" si="61"/>
        <v>1069.0250000000001</v>
      </c>
      <c r="AW99" s="29">
        <v>10392.395000000002</v>
      </c>
      <c r="AX99" s="30">
        <v>657.65000000000009</v>
      </c>
      <c r="AY99" s="30">
        <v>1447.45</v>
      </c>
      <c r="AZ99" s="31">
        <v>1030.5999999999999</v>
      </c>
      <c r="BA99" s="23">
        <f t="shared" si="50"/>
        <v>166026.03</v>
      </c>
      <c r="BB99" s="23">
        <f>SUM(BB4:BB98)</f>
        <v>15920.514999999999</v>
      </c>
      <c r="BC99" s="23">
        <f>SUM(BC4:BC98)</f>
        <v>18200</v>
      </c>
      <c r="BK99" s="61"/>
      <c r="BL99" s="66"/>
      <c r="BM99" s="61"/>
      <c r="BN99" s="66"/>
    </row>
    <row r="100" spans="1:70" x14ac:dyDescent="0.35">
      <c r="BE100" s="56"/>
      <c r="BK100" s="61"/>
      <c r="BL100" s="66"/>
      <c r="BM100" s="61"/>
      <c r="BN100" s="66">
        <f>BM100+BL100+BK100</f>
        <v>0</v>
      </c>
      <c r="BO100" s="57">
        <f>SUBTOTAL(9,BO4:BO72)</f>
        <v>14741.785375609505</v>
      </c>
      <c r="BP100" s="57">
        <f>SUBTOTAL(9,BP4:BP72)</f>
        <v>2093.9611644185898</v>
      </c>
      <c r="BQ100" s="57">
        <f>SUBTOTAL(9,BQ4:BQ72)</f>
        <v>1358.5599021523353</v>
      </c>
      <c r="BR100" s="57">
        <f>SUBTOTAL(9,BR4:BR72)</f>
        <v>18196.30644218043</v>
      </c>
    </row>
    <row r="101" spans="1:70" x14ac:dyDescent="0.35">
      <c r="BC101" s="103">
        <f>(BB101/SUM($BB$69:$BB$72))*$BC$110</f>
        <v>0</v>
      </c>
      <c r="BE101" s="56"/>
    </row>
    <row r="102" spans="1:70" x14ac:dyDescent="0.35">
      <c r="BE102" s="56"/>
    </row>
    <row r="103" spans="1:70" x14ac:dyDescent="0.35">
      <c r="BE103" s="56"/>
    </row>
    <row r="104" spans="1:70" x14ac:dyDescent="0.35">
      <c r="BE104" s="56"/>
    </row>
    <row r="105" spans="1:70" x14ac:dyDescent="0.35">
      <c r="BB105" t="s">
        <v>374</v>
      </c>
      <c r="BC105">
        <v>8400</v>
      </c>
      <c r="BD105">
        <v>7760</v>
      </c>
      <c r="BE105" s="56"/>
    </row>
    <row r="106" spans="1:70" x14ac:dyDescent="0.35">
      <c r="BB106" t="s">
        <v>376</v>
      </c>
      <c r="BC106">
        <v>4000</v>
      </c>
      <c r="BD106">
        <v>3200</v>
      </c>
      <c r="BE106" s="56"/>
    </row>
    <row r="107" spans="1:70" x14ac:dyDescent="0.35">
      <c r="BB107" t="s">
        <v>375</v>
      </c>
      <c r="BC107">
        <v>600</v>
      </c>
      <c r="BD107">
        <v>1020</v>
      </c>
      <c r="BE107" s="56"/>
    </row>
    <row r="108" spans="1:70" x14ac:dyDescent="0.35">
      <c r="BB108" t="s">
        <v>378</v>
      </c>
      <c r="BC108">
        <v>3000</v>
      </c>
      <c r="BD108">
        <v>2800</v>
      </c>
      <c r="BE108" s="56"/>
    </row>
    <row r="109" spans="1:70" x14ac:dyDescent="0.35">
      <c r="BB109" t="s">
        <v>377</v>
      </c>
      <c r="BC109">
        <v>1200</v>
      </c>
      <c r="BD109">
        <v>870</v>
      </c>
      <c r="BE109" s="56"/>
    </row>
    <row r="110" spans="1:70" x14ac:dyDescent="0.35">
      <c r="BB110" t="s">
        <v>420</v>
      </c>
      <c r="BC110">
        <v>1000</v>
      </c>
      <c r="BD110">
        <v>1120</v>
      </c>
      <c r="BE110" s="56"/>
    </row>
    <row r="111" spans="1:70" x14ac:dyDescent="0.35">
      <c r="BC111">
        <f>SUBTOTAL(9,BC105:BC110)</f>
        <v>18200</v>
      </c>
      <c r="BD111">
        <f>SUM(BD105:BD110)</f>
        <v>16770</v>
      </c>
      <c r="BE111" s="56"/>
    </row>
    <row r="112" spans="1:70" x14ac:dyDescent="0.35">
      <c r="BE112" s="56"/>
    </row>
    <row r="113" spans="57:57" x14ac:dyDescent="0.35">
      <c r="BE113" s="56"/>
    </row>
    <row r="114" spans="57:57" x14ac:dyDescent="0.35">
      <c r="BE114" s="56"/>
    </row>
    <row r="115" spans="57:57" x14ac:dyDescent="0.35">
      <c r="BE115" s="56"/>
    </row>
    <row r="116" spans="57:57" x14ac:dyDescent="0.35">
      <c r="BE116" s="56"/>
    </row>
    <row r="117" spans="57:57" x14ac:dyDescent="0.35">
      <c r="BE117" s="56"/>
    </row>
    <row r="118" spans="57:57" x14ac:dyDescent="0.35">
      <c r="BE118" s="56"/>
    </row>
    <row r="119" spans="57:57" x14ac:dyDescent="0.35">
      <c r="BE119" s="56"/>
    </row>
    <row r="120" spans="57:57" x14ac:dyDescent="0.35">
      <c r="BE120" s="56"/>
    </row>
    <row r="121" spans="57:57" x14ac:dyDescent="0.35">
      <c r="BE121" s="56"/>
    </row>
    <row r="122" spans="57:57" x14ac:dyDescent="0.35">
      <c r="BE122" s="56"/>
    </row>
    <row r="123" spans="57:57" x14ac:dyDescent="0.35">
      <c r="BE123" s="56"/>
    </row>
    <row r="124" spans="57:57" x14ac:dyDescent="0.35">
      <c r="BE124" s="56"/>
    </row>
    <row r="125" spans="57:57" x14ac:dyDescent="0.35">
      <c r="BE125" s="56"/>
    </row>
    <row r="126" spans="57:57" x14ac:dyDescent="0.35">
      <c r="BE126" s="56"/>
    </row>
    <row r="127" spans="57:57" x14ac:dyDescent="0.35">
      <c r="BE127" s="56"/>
    </row>
    <row r="128" spans="57:57" x14ac:dyDescent="0.35">
      <c r="BE128" s="56"/>
    </row>
    <row r="129" spans="57:57" x14ac:dyDescent="0.35">
      <c r="BE129" s="56"/>
    </row>
    <row r="130" spans="57:57" x14ac:dyDescent="0.35">
      <c r="BE130" s="56"/>
    </row>
  </sheetData>
  <mergeCells count="5">
    <mergeCell ref="A99:D99"/>
    <mergeCell ref="BE2:BG2"/>
    <mergeCell ref="BO2:BR2"/>
    <mergeCell ref="BK2:BN2"/>
    <mergeCell ref="BH2:BJ2"/>
  </mergeCells>
  <conditionalFormatting sqref="A73">
    <cfRule type="duplicateValues" dxfId="44" priority="3"/>
  </conditionalFormatting>
  <conditionalFormatting sqref="A99">
    <cfRule type="duplicateValues" dxfId="43" priority="62"/>
  </conditionalFormatting>
  <conditionalFormatting sqref="E3:H3 A4:A72 A2 A74:A98">
    <cfRule type="duplicateValues" dxfId="42" priority="80"/>
  </conditionalFormatting>
  <conditionalFormatting sqref="I3:L3">
    <cfRule type="duplicateValues" dxfId="41" priority="46"/>
  </conditionalFormatting>
  <conditionalFormatting sqref="M3:P3">
    <cfRule type="duplicateValues" dxfId="40" priority="44"/>
  </conditionalFormatting>
  <conditionalFormatting sqref="Q3:T3">
    <cfRule type="duplicateValues" dxfId="39" priority="42"/>
  </conditionalFormatting>
  <conditionalFormatting sqref="U3:X3">
    <cfRule type="duplicateValues" dxfId="38" priority="40"/>
  </conditionalFormatting>
  <conditionalFormatting sqref="Y3:AB3">
    <cfRule type="duplicateValues" dxfId="37" priority="38"/>
  </conditionalFormatting>
  <conditionalFormatting sqref="AC3:AF3">
    <cfRule type="duplicateValues" dxfId="36" priority="36"/>
  </conditionalFormatting>
  <conditionalFormatting sqref="AG3:AJ3">
    <cfRule type="duplicateValues" dxfId="35" priority="34"/>
  </conditionalFormatting>
  <conditionalFormatting sqref="AK3:AN3">
    <cfRule type="duplicateValues" dxfId="34" priority="32"/>
  </conditionalFormatting>
  <conditionalFormatting sqref="AO3:AR3">
    <cfRule type="duplicateValues" dxfId="33" priority="30"/>
  </conditionalFormatting>
  <conditionalFormatting sqref="AS3:AV3">
    <cfRule type="duplicateValues" dxfId="32" priority="28"/>
  </conditionalFormatting>
  <conditionalFormatting sqref="AW3:AZ3 BB3:BC3">
    <cfRule type="duplicateValues" dxfId="31" priority="26"/>
  </conditionalFormatting>
  <conditionalFormatting sqref="BU3:BX3">
    <cfRule type="duplicateValues" dxfId="3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240F-F676-438E-A532-13D38F99E271}">
  <dimension ref="B2:BS237"/>
  <sheetViews>
    <sheetView tabSelected="1" zoomScale="84" workbookViewId="0">
      <pane xSplit="5" ySplit="4" topLeftCell="F5" activePane="bottomRight" state="frozen"/>
      <selection pane="topRight" activeCell="E1" sqref="E1"/>
      <selection pane="bottomLeft" activeCell="A3" sqref="A3"/>
      <selection pane="bottomRight" activeCell="BV10" sqref="BV10"/>
    </sheetView>
  </sheetViews>
  <sheetFormatPr defaultRowHeight="14.5" x14ac:dyDescent="0.35"/>
  <cols>
    <col min="2" max="2" width="3.26953125" customWidth="1"/>
    <col min="3" max="3" width="13.1796875" customWidth="1"/>
    <col min="4" max="4" width="15.08984375" style="4" bestFit="1" customWidth="1"/>
    <col min="5" max="5" width="20.90625" style="4" customWidth="1"/>
    <col min="6" max="6" width="14.90625" customWidth="1"/>
    <col min="7" max="10" width="13.36328125" customWidth="1"/>
    <col min="11" max="11" width="14.90625" customWidth="1"/>
    <col min="12" max="15" width="13.36328125" customWidth="1"/>
    <col min="16" max="16" width="14.90625" customWidth="1"/>
    <col min="17" max="17" width="13.36328125" customWidth="1"/>
    <col min="18" max="18" width="14.90625" customWidth="1"/>
    <col min="19" max="20" width="13.36328125" customWidth="1"/>
    <col min="21" max="21" width="14.90625" customWidth="1"/>
    <col min="22" max="22" width="13.36328125" customWidth="1"/>
    <col min="23" max="23" width="14.90625" customWidth="1"/>
    <col min="24" max="25" width="13.36328125" customWidth="1"/>
    <col min="26" max="26" width="11.1796875" customWidth="1"/>
    <col min="27" max="30" width="13.36328125" customWidth="1"/>
    <col min="31" max="31" width="14.90625" customWidth="1"/>
    <col min="32" max="35" width="13.36328125" customWidth="1"/>
    <col min="36" max="36" width="14.90625" customWidth="1"/>
    <col min="37" max="40" width="13.36328125" customWidth="1"/>
    <col min="41" max="41" width="14.90625" customWidth="1"/>
    <col min="42" max="45" width="13.36328125" customWidth="1"/>
    <col min="46" max="46" width="12.1796875" customWidth="1"/>
    <col min="47" max="47" width="10.36328125" customWidth="1"/>
    <col min="48" max="48" width="13.54296875" customWidth="1"/>
    <col min="49" max="49" width="10.36328125" customWidth="1"/>
    <col min="50" max="50" width="12" bestFit="1" customWidth="1"/>
    <col min="51" max="51" width="12.1796875" customWidth="1"/>
    <col min="52" max="52" width="13.6328125" customWidth="1"/>
    <col min="53" max="53" width="13.54296875" customWidth="1"/>
    <col min="54" max="55" width="13.90625" customWidth="1"/>
    <col min="56" max="56" width="12.1796875" bestFit="1" customWidth="1"/>
    <col min="57" max="57" width="9.90625" bestFit="1" customWidth="1"/>
    <col min="58" max="58" width="13.54296875" bestFit="1" customWidth="1"/>
    <col min="59" max="60" width="13.90625" customWidth="1"/>
    <col min="61" max="61" width="12.1796875" bestFit="1" customWidth="1"/>
    <col min="62" max="62" width="9.54296875" bestFit="1" customWidth="1"/>
    <col min="63" max="63" width="13.54296875" bestFit="1" customWidth="1"/>
    <col min="64" max="64" width="13.90625" bestFit="1" customWidth="1"/>
    <col min="65" max="69" width="13.90625" customWidth="1"/>
    <col min="70" max="70" width="13.08984375" bestFit="1" customWidth="1"/>
  </cols>
  <sheetData>
    <row r="2" spans="2:71" ht="15" thickBot="1" x14ac:dyDescent="0.4"/>
    <row r="3" spans="2:71" ht="15" thickBot="1" x14ac:dyDescent="0.4">
      <c r="B3" s="74" t="s">
        <v>471</v>
      </c>
      <c r="C3" s="74"/>
      <c r="D3" s="74"/>
      <c r="E3" s="75"/>
      <c r="F3" s="47" t="s">
        <v>102</v>
      </c>
      <c r="G3" s="48" t="s">
        <v>102</v>
      </c>
      <c r="H3" s="48" t="s">
        <v>102</v>
      </c>
      <c r="I3" s="49" t="s">
        <v>102</v>
      </c>
      <c r="J3" s="114" t="s">
        <v>597</v>
      </c>
      <c r="K3" s="47" t="s">
        <v>103</v>
      </c>
      <c r="L3" s="48" t="s">
        <v>103</v>
      </c>
      <c r="M3" s="48" t="s">
        <v>103</v>
      </c>
      <c r="N3" s="49" t="s">
        <v>103</v>
      </c>
      <c r="O3" s="114" t="s">
        <v>597</v>
      </c>
      <c r="P3" s="47" t="s">
        <v>104</v>
      </c>
      <c r="Q3" s="48" t="s">
        <v>104</v>
      </c>
      <c r="R3" s="48" t="s">
        <v>104</v>
      </c>
      <c r="S3" s="49" t="s">
        <v>104</v>
      </c>
      <c r="T3" s="114" t="s">
        <v>597</v>
      </c>
      <c r="U3" s="47" t="s">
        <v>105</v>
      </c>
      <c r="V3" s="48" t="s">
        <v>105</v>
      </c>
      <c r="W3" s="48" t="s">
        <v>105</v>
      </c>
      <c r="X3" s="49" t="s">
        <v>105</v>
      </c>
      <c r="Y3" s="114" t="s">
        <v>597</v>
      </c>
      <c r="Z3" s="47" t="s">
        <v>106</v>
      </c>
      <c r="AA3" s="48" t="s">
        <v>106</v>
      </c>
      <c r="AB3" s="48" t="s">
        <v>106</v>
      </c>
      <c r="AC3" s="49" t="s">
        <v>106</v>
      </c>
      <c r="AD3" s="114" t="s">
        <v>597</v>
      </c>
      <c r="AE3" s="47" t="s">
        <v>107</v>
      </c>
      <c r="AF3" s="48" t="s">
        <v>107</v>
      </c>
      <c r="AG3" s="48" t="s">
        <v>107</v>
      </c>
      <c r="AH3" s="49" t="s">
        <v>107</v>
      </c>
      <c r="AI3" s="114" t="s">
        <v>597</v>
      </c>
      <c r="AJ3" s="47" t="s">
        <v>108</v>
      </c>
      <c r="AK3" s="48" t="s">
        <v>108</v>
      </c>
      <c r="AL3" s="48" t="s">
        <v>108</v>
      </c>
      <c r="AM3" s="49" t="s">
        <v>108</v>
      </c>
      <c r="AN3" s="114" t="s">
        <v>597</v>
      </c>
      <c r="AO3" s="47" t="s">
        <v>109</v>
      </c>
      <c r="AP3" s="48" t="s">
        <v>109</v>
      </c>
      <c r="AQ3" s="48" t="s">
        <v>109</v>
      </c>
      <c r="AR3" s="49" t="s">
        <v>109</v>
      </c>
      <c r="AS3" s="114" t="s">
        <v>597</v>
      </c>
      <c r="AT3" s="47" t="s">
        <v>110</v>
      </c>
      <c r="AU3" s="48" t="s">
        <v>110</v>
      </c>
      <c r="AV3" s="48" t="s">
        <v>110</v>
      </c>
      <c r="AW3" s="49" t="s">
        <v>110</v>
      </c>
      <c r="AX3" s="114" t="s">
        <v>597</v>
      </c>
      <c r="AY3" s="47" t="s">
        <v>111</v>
      </c>
      <c r="AZ3" s="48" t="s">
        <v>111</v>
      </c>
      <c r="BA3" s="48" t="s">
        <v>111</v>
      </c>
      <c r="BB3" s="49" t="s">
        <v>111</v>
      </c>
      <c r="BC3" s="114" t="s">
        <v>597</v>
      </c>
      <c r="BD3" s="47" t="s">
        <v>112</v>
      </c>
      <c r="BE3" s="48" t="s">
        <v>112</v>
      </c>
      <c r="BF3" s="48" t="s">
        <v>112</v>
      </c>
      <c r="BG3" s="49" t="s">
        <v>112</v>
      </c>
      <c r="BH3" s="114" t="s">
        <v>597</v>
      </c>
      <c r="BI3" s="47" t="s">
        <v>113</v>
      </c>
      <c r="BJ3" s="48" t="s">
        <v>113</v>
      </c>
      <c r="BK3" s="48" t="s">
        <v>113</v>
      </c>
      <c r="BL3" s="49" t="s">
        <v>113</v>
      </c>
      <c r="BM3" s="114" t="s">
        <v>597</v>
      </c>
      <c r="BN3" s="131" t="s">
        <v>648</v>
      </c>
      <c r="BO3" s="132"/>
      <c r="BP3" s="132"/>
      <c r="BQ3" s="133"/>
      <c r="BR3" s="118" t="s">
        <v>647</v>
      </c>
    </row>
    <row r="4" spans="2:71" ht="15" thickBot="1" x14ac:dyDescent="0.4">
      <c r="B4" s="10" t="s">
        <v>114</v>
      </c>
      <c r="C4" s="10" t="s">
        <v>587</v>
      </c>
      <c r="D4" s="10" t="s">
        <v>0</v>
      </c>
      <c r="E4" s="43" t="s">
        <v>115</v>
      </c>
      <c r="F4" s="111" t="s">
        <v>382</v>
      </c>
      <c r="G4" s="112" t="s">
        <v>381</v>
      </c>
      <c r="H4" s="112" t="s">
        <v>380</v>
      </c>
      <c r="I4" s="113" t="s">
        <v>379</v>
      </c>
      <c r="J4" s="115" t="s">
        <v>372</v>
      </c>
      <c r="K4" s="111" t="s">
        <v>382</v>
      </c>
      <c r="L4" s="112" t="s">
        <v>381</v>
      </c>
      <c r="M4" s="112" t="s">
        <v>380</v>
      </c>
      <c r="N4" s="113" t="s">
        <v>379</v>
      </c>
      <c r="O4" s="115" t="s">
        <v>372</v>
      </c>
      <c r="P4" s="111" t="s">
        <v>382</v>
      </c>
      <c r="Q4" s="112" t="s">
        <v>381</v>
      </c>
      <c r="R4" s="112" t="s">
        <v>380</v>
      </c>
      <c r="S4" s="113" t="s">
        <v>379</v>
      </c>
      <c r="T4" s="115" t="s">
        <v>372</v>
      </c>
      <c r="U4" s="111" t="s">
        <v>382</v>
      </c>
      <c r="V4" s="112" t="s">
        <v>381</v>
      </c>
      <c r="W4" s="112" t="s">
        <v>380</v>
      </c>
      <c r="X4" s="113" t="s">
        <v>379</v>
      </c>
      <c r="Y4" s="115" t="s">
        <v>372</v>
      </c>
      <c r="Z4" s="111" t="s">
        <v>382</v>
      </c>
      <c r="AA4" s="112" t="s">
        <v>381</v>
      </c>
      <c r="AB4" s="112" t="s">
        <v>380</v>
      </c>
      <c r="AC4" s="113" t="s">
        <v>379</v>
      </c>
      <c r="AD4" s="115" t="s">
        <v>372</v>
      </c>
      <c r="AE4" s="111" t="s">
        <v>382</v>
      </c>
      <c r="AF4" s="112" t="s">
        <v>381</v>
      </c>
      <c r="AG4" s="112" t="s">
        <v>380</v>
      </c>
      <c r="AH4" s="113" t="s">
        <v>379</v>
      </c>
      <c r="AI4" s="115" t="s">
        <v>372</v>
      </c>
      <c r="AJ4" s="111" t="s">
        <v>382</v>
      </c>
      <c r="AK4" s="112" t="s">
        <v>381</v>
      </c>
      <c r="AL4" s="112" t="s">
        <v>380</v>
      </c>
      <c r="AM4" s="113" t="s">
        <v>379</v>
      </c>
      <c r="AN4" s="115" t="s">
        <v>372</v>
      </c>
      <c r="AO4" s="111" t="s">
        <v>382</v>
      </c>
      <c r="AP4" s="112" t="s">
        <v>381</v>
      </c>
      <c r="AQ4" s="112" t="s">
        <v>380</v>
      </c>
      <c r="AR4" s="113" t="s">
        <v>379</v>
      </c>
      <c r="AS4" s="115" t="s">
        <v>372</v>
      </c>
      <c r="AT4" s="111" t="s">
        <v>382</v>
      </c>
      <c r="AU4" s="112" t="s">
        <v>381</v>
      </c>
      <c r="AV4" s="112" t="s">
        <v>380</v>
      </c>
      <c r="AW4" s="113" t="s">
        <v>379</v>
      </c>
      <c r="AX4" s="115" t="s">
        <v>372</v>
      </c>
      <c r="AY4" s="111" t="s">
        <v>382</v>
      </c>
      <c r="AZ4" s="112" t="s">
        <v>381</v>
      </c>
      <c r="BA4" s="112" t="s">
        <v>380</v>
      </c>
      <c r="BB4" s="113" t="s">
        <v>379</v>
      </c>
      <c r="BC4" s="115" t="s">
        <v>372</v>
      </c>
      <c r="BD4" s="111" t="s">
        <v>382</v>
      </c>
      <c r="BE4" s="112" t="s">
        <v>381</v>
      </c>
      <c r="BF4" s="112" t="s">
        <v>380</v>
      </c>
      <c r="BG4" s="113" t="s">
        <v>379</v>
      </c>
      <c r="BH4" s="115" t="s">
        <v>372</v>
      </c>
      <c r="BI4" s="111" t="s">
        <v>382</v>
      </c>
      <c r="BJ4" s="112" t="s">
        <v>381</v>
      </c>
      <c r="BK4" s="112" t="s">
        <v>380</v>
      </c>
      <c r="BL4" s="113" t="s">
        <v>379</v>
      </c>
      <c r="BM4" s="115" t="s">
        <v>372</v>
      </c>
      <c r="BN4" s="113" t="s">
        <v>382</v>
      </c>
      <c r="BO4" s="113" t="s">
        <v>381</v>
      </c>
      <c r="BP4" s="112" t="s">
        <v>380</v>
      </c>
      <c r="BQ4" s="113" t="s">
        <v>379</v>
      </c>
      <c r="BR4" s="119" t="s">
        <v>372</v>
      </c>
    </row>
    <row r="5" spans="2:71" x14ac:dyDescent="0.35">
      <c r="B5" s="11" t="s">
        <v>311</v>
      </c>
      <c r="C5" s="11" t="s">
        <v>588</v>
      </c>
      <c r="D5" s="11" t="s">
        <v>196</v>
      </c>
      <c r="E5" s="44" t="s">
        <v>197</v>
      </c>
      <c r="F5" s="52">
        <v>3376859.0380000002</v>
      </c>
      <c r="G5" s="53">
        <v>264430.723</v>
      </c>
      <c r="H5" s="53">
        <v>938926.54599999997</v>
      </c>
      <c r="I5" s="54">
        <v>684670.44499999995</v>
      </c>
      <c r="J5" s="116">
        <f>SUM(F5:I5)</f>
        <v>5264886.7520000003</v>
      </c>
      <c r="K5" s="52">
        <v>2909139.4780000001</v>
      </c>
      <c r="L5" s="53">
        <v>171909.58499999999</v>
      </c>
      <c r="M5" s="53">
        <v>929266.89800000004</v>
      </c>
      <c r="N5" s="54">
        <v>485579.90600000002</v>
      </c>
      <c r="O5" s="116">
        <f>SUM(K5:N5)</f>
        <v>4495895.8670000006</v>
      </c>
      <c r="P5" s="52">
        <v>2637980.9040000001</v>
      </c>
      <c r="Q5" s="53">
        <v>144827.04800000001</v>
      </c>
      <c r="R5" s="53">
        <v>1329232.1540000001</v>
      </c>
      <c r="S5" s="54">
        <v>481982.01949999999</v>
      </c>
      <c r="T5" s="116">
        <f>SUM(P5:S5)</f>
        <v>4594022.1255000001</v>
      </c>
      <c r="U5" s="52">
        <v>2910246.8509999998</v>
      </c>
      <c r="V5" s="53">
        <v>144099.79300000001</v>
      </c>
      <c r="W5" s="53">
        <v>2910246.8509999998</v>
      </c>
      <c r="X5" s="54">
        <v>443233.59399999998</v>
      </c>
      <c r="Y5" s="116">
        <f>SUM(U5:X5)</f>
        <v>6407827.0889999988</v>
      </c>
      <c r="Z5" s="52">
        <v>3453801.0589999999</v>
      </c>
      <c r="AA5" s="53">
        <v>130245.12</v>
      </c>
      <c r="AB5" s="53">
        <v>609819.06599999999</v>
      </c>
      <c r="AC5" s="54">
        <v>183787.818</v>
      </c>
      <c r="AD5" s="116">
        <f>SUM(Z5:AC5)</f>
        <v>4377653.0630000001</v>
      </c>
      <c r="AE5" s="52">
        <v>3264040.44</v>
      </c>
      <c r="AF5" s="53">
        <v>0</v>
      </c>
      <c r="AG5" s="53">
        <v>456.9</v>
      </c>
      <c r="AH5" s="54">
        <v>0</v>
      </c>
      <c r="AI5" s="116">
        <f>SUM(AE5:AH5)</f>
        <v>3264497.34</v>
      </c>
      <c r="AJ5" s="52">
        <v>3542712.9479999999</v>
      </c>
      <c r="AK5" s="53">
        <v>0</v>
      </c>
      <c r="AL5" s="53">
        <v>0</v>
      </c>
      <c r="AM5" s="54">
        <v>0</v>
      </c>
      <c r="AN5" s="116">
        <f>SUM(AJ5:AM5)</f>
        <v>3542712.9479999999</v>
      </c>
      <c r="AO5" s="52">
        <v>3677249.375</v>
      </c>
      <c r="AP5" s="53">
        <v>73599.694000000003</v>
      </c>
      <c r="AQ5" s="53">
        <v>338788.22700000001</v>
      </c>
      <c r="AR5" s="54">
        <v>117081.88800000001</v>
      </c>
      <c r="AS5" s="116">
        <f>SUM(AO5:AR5)</f>
        <v>4206719.1840000004</v>
      </c>
      <c r="AT5" s="52">
        <v>3498395.2030000002</v>
      </c>
      <c r="AU5" s="53">
        <v>308564.52899999998</v>
      </c>
      <c r="AV5" s="53">
        <v>613297.95299999998</v>
      </c>
      <c r="AW5" s="54">
        <v>251856.24799999999</v>
      </c>
      <c r="AX5" s="116">
        <f>SUM(AT5:AW5)</f>
        <v>4672113.9330000002</v>
      </c>
      <c r="AY5" s="52">
        <v>4476559.3959999997</v>
      </c>
      <c r="AZ5" s="53">
        <v>328815.98499999999</v>
      </c>
      <c r="BA5" s="53">
        <v>593636.10199999996</v>
      </c>
      <c r="BB5" s="54">
        <v>367681.24800000002</v>
      </c>
      <c r="BC5" s="116">
        <f>SUM(AY5:BB5)</f>
        <v>5766692.7309999997</v>
      </c>
      <c r="BD5" s="52">
        <v>4510816.1569999997</v>
      </c>
      <c r="BE5" s="53">
        <v>317078.967</v>
      </c>
      <c r="BF5" s="53">
        <v>580341.71600000001</v>
      </c>
      <c r="BG5" s="54">
        <v>358003.76799999998</v>
      </c>
      <c r="BH5" s="116">
        <f>SUM(BD5:BG5)</f>
        <v>5766240.608</v>
      </c>
      <c r="BI5" s="52">
        <v>4714290.5279999999</v>
      </c>
      <c r="BJ5" s="53">
        <v>350073.02100000001</v>
      </c>
      <c r="BK5" s="53">
        <v>650504.67599999998</v>
      </c>
      <c r="BL5" s="54">
        <v>381252.77600000001</v>
      </c>
      <c r="BM5" s="116">
        <f>SUM(BI5:BL5)</f>
        <v>6096121.0009999992</v>
      </c>
      <c r="BN5" s="54">
        <f t="shared" ref="BN5:BQ20" si="0">F5+K5+P5+U5+Z5+AE5+AJ5+AO5+AT5+AY5+BD5+BI5</f>
        <v>42972091.376999997</v>
      </c>
      <c r="BO5" s="54">
        <f t="shared" si="0"/>
        <v>2233644.4649999999</v>
      </c>
      <c r="BP5" s="54">
        <f t="shared" si="0"/>
        <v>9494517.0889999978</v>
      </c>
      <c r="BQ5" s="54">
        <f t="shared" si="0"/>
        <v>3755129.7105000005</v>
      </c>
      <c r="BR5" s="116">
        <f>SUM(BN5:BQ5)</f>
        <v>58455382.641499996</v>
      </c>
      <c r="BS5" s="56">
        <f t="shared" ref="BS5:BS36" si="1">BR5/$BR$154</f>
        <v>0.33986168909408698</v>
      </c>
    </row>
    <row r="6" spans="2:71" x14ac:dyDescent="0.35">
      <c r="B6" s="12" t="s">
        <v>326</v>
      </c>
      <c r="C6" s="11" t="s">
        <v>588</v>
      </c>
      <c r="D6" s="12" t="s">
        <v>226</v>
      </c>
      <c r="E6" s="45" t="s">
        <v>227</v>
      </c>
      <c r="F6" s="50">
        <v>979615.01199999999</v>
      </c>
      <c r="G6" s="46">
        <v>38814.540999999997</v>
      </c>
      <c r="H6" s="46">
        <v>273240.45299999998</v>
      </c>
      <c r="I6" s="51">
        <v>229559.14199999999</v>
      </c>
      <c r="J6" s="116">
        <f t="shared" ref="J6:J69" si="2">SUM(F6:I6)</f>
        <v>1521229.148</v>
      </c>
      <c r="K6" s="50">
        <v>1026592.797</v>
      </c>
      <c r="L6" s="46">
        <v>40055.409</v>
      </c>
      <c r="M6" s="46">
        <v>312717.141</v>
      </c>
      <c r="N6" s="51">
        <v>305176.94449999998</v>
      </c>
      <c r="O6" s="116">
        <f t="shared" ref="O6:O69" si="3">SUM(K6:N6)</f>
        <v>1684542.2915000001</v>
      </c>
      <c r="P6" s="50">
        <v>1356133.4439999999</v>
      </c>
      <c r="Q6" s="46">
        <v>39529.788999999997</v>
      </c>
      <c r="R6" s="46">
        <v>606573.17599999998</v>
      </c>
      <c r="S6" s="51">
        <v>290954.5405</v>
      </c>
      <c r="T6" s="116">
        <f t="shared" ref="T6:T69" si="4">SUM(P6:S6)</f>
        <v>2293190.9495000001</v>
      </c>
      <c r="U6" s="50">
        <v>1373250.2150000001</v>
      </c>
      <c r="V6" s="46">
        <v>34014.521999999997</v>
      </c>
      <c r="W6" s="46">
        <v>1373250.2150000001</v>
      </c>
      <c r="X6" s="51">
        <v>83361.421000000002</v>
      </c>
      <c r="Y6" s="116">
        <f t="shared" ref="Y6:Y69" si="5">SUM(U6:X6)</f>
        <v>2863876.3730000006</v>
      </c>
      <c r="Z6" s="50">
        <v>1578070.9169999999</v>
      </c>
      <c r="AA6" s="46">
        <v>36969.353999999999</v>
      </c>
      <c r="AB6" s="46">
        <v>258193.79199999999</v>
      </c>
      <c r="AC6" s="51">
        <v>4355</v>
      </c>
      <c r="AD6" s="116">
        <f t="shared" ref="AD6:AD69" si="6">SUM(Z6:AC6)</f>
        <v>1877589.0629999998</v>
      </c>
      <c r="AE6" s="50">
        <v>1705407.2819999999</v>
      </c>
      <c r="AF6" s="46">
        <v>38579.851000000002</v>
      </c>
      <c r="AG6" s="46">
        <v>255948.53599999999</v>
      </c>
      <c r="AH6" s="51">
        <v>15</v>
      </c>
      <c r="AI6" s="116">
        <f t="shared" ref="AI6:AI69" si="7">SUM(AE6:AH6)</f>
        <v>1999950.669</v>
      </c>
      <c r="AJ6" s="50">
        <v>2090427.25</v>
      </c>
      <c r="AK6" s="46">
        <v>47858.288</v>
      </c>
      <c r="AL6" s="46">
        <v>304577.07299999997</v>
      </c>
      <c r="AM6" s="51">
        <v>193146.7225</v>
      </c>
      <c r="AN6" s="116">
        <f t="shared" ref="AN6:AN69" si="8">SUM(AJ6:AM6)</f>
        <v>2636009.3335000002</v>
      </c>
      <c r="AO6" s="50">
        <v>2152210.5260000001</v>
      </c>
      <c r="AP6" s="46">
        <v>43345.650999999998</v>
      </c>
      <c r="AQ6" s="46">
        <v>415634.17200000002</v>
      </c>
      <c r="AR6" s="51">
        <v>164233.82</v>
      </c>
      <c r="AS6" s="116">
        <f t="shared" ref="AS6:AS69" si="9">SUM(AO6:AR6)</f>
        <v>2775424.1690000002</v>
      </c>
      <c r="AT6" s="52">
        <v>2078303.544</v>
      </c>
      <c r="AU6" s="53">
        <v>70211.232999999993</v>
      </c>
      <c r="AV6" s="53">
        <v>309175.16200000001</v>
      </c>
      <c r="AW6" s="54">
        <v>188600.552</v>
      </c>
      <c r="AX6" s="116">
        <f t="shared" ref="AX6:AX69" si="10">SUM(AT6:AW6)</f>
        <v>2646290.4909999999</v>
      </c>
      <c r="AY6" s="52">
        <v>2358363.0150000001</v>
      </c>
      <c r="AZ6" s="53">
        <v>66288.391000000003</v>
      </c>
      <c r="BA6" s="53">
        <v>112629.2</v>
      </c>
      <c r="BB6" s="54">
        <v>252799.81299999999</v>
      </c>
      <c r="BC6" s="116">
        <f t="shared" ref="BC6:BC69" si="11">SUM(AY6:BB6)</f>
        <v>2790080.4190000002</v>
      </c>
      <c r="BD6" s="52">
        <v>2465421.2609999999</v>
      </c>
      <c r="BE6" s="53">
        <v>65527.171000000002</v>
      </c>
      <c r="BF6" s="53">
        <v>235101.63200000001</v>
      </c>
      <c r="BG6" s="54">
        <v>252852.93299999999</v>
      </c>
      <c r="BH6" s="116">
        <f t="shared" ref="BH6:BH69" si="12">SUM(BD6:BG6)</f>
        <v>3018902.9970000004</v>
      </c>
      <c r="BI6" s="52">
        <v>2315638.27</v>
      </c>
      <c r="BJ6" s="53">
        <v>73741.709000000003</v>
      </c>
      <c r="BK6" s="53">
        <v>288299.81800000003</v>
      </c>
      <c r="BL6" s="54">
        <v>233577.41099999999</v>
      </c>
      <c r="BM6" s="116">
        <f t="shared" ref="BM6:BM69" si="13">SUM(BI6:BL6)</f>
        <v>2911257.2079999996</v>
      </c>
      <c r="BN6" s="54">
        <f t="shared" si="0"/>
        <v>21479433.533</v>
      </c>
      <c r="BO6" s="54">
        <f t="shared" ref="BO6:BO69" si="14">G6+L6+Q6+V6+AA6+AF6+AK6+AP6+AU6+AZ6+BE6+BJ6</f>
        <v>594935.90899999999</v>
      </c>
      <c r="BP6" s="54">
        <f t="shared" ref="BP6:BP69" si="15">H6+M6+R6+W6+AB6+AG6+AL6+AQ6+AV6+BA6+BF6+BK6</f>
        <v>4745340.37</v>
      </c>
      <c r="BQ6" s="54">
        <f t="shared" ref="BQ6:BQ69" si="16">I6+N6+S6+X6+AC6+AH6+AM6+AR6+AW6+BB6+BG6+BL6</f>
        <v>2198633.2994999997</v>
      </c>
      <c r="BR6" s="116">
        <f t="shared" ref="BR6:BR69" si="17">SUM(BN6:BQ6)</f>
        <v>29018343.111500002</v>
      </c>
      <c r="BS6" s="56">
        <f t="shared" si="1"/>
        <v>0.16871368655766075</v>
      </c>
    </row>
    <row r="7" spans="2:71" x14ac:dyDescent="0.35">
      <c r="B7" s="12" t="s">
        <v>323</v>
      </c>
      <c r="C7" s="11" t="s">
        <v>588</v>
      </c>
      <c r="D7" s="12" t="s">
        <v>220</v>
      </c>
      <c r="E7" s="45" t="s">
        <v>221</v>
      </c>
      <c r="F7" s="50">
        <v>421069.06</v>
      </c>
      <c r="G7" s="46">
        <v>0</v>
      </c>
      <c r="H7" s="46">
        <v>99432.29</v>
      </c>
      <c r="I7" s="51">
        <v>85665.460500000001</v>
      </c>
      <c r="J7" s="116">
        <f t="shared" si="2"/>
        <v>606166.81050000002</v>
      </c>
      <c r="K7" s="50">
        <v>607188.25199999998</v>
      </c>
      <c r="L7" s="46">
        <v>0</v>
      </c>
      <c r="M7" s="46">
        <v>100436.27</v>
      </c>
      <c r="N7" s="51">
        <v>52105.216500000002</v>
      </c>
      <c r="O7" s="116">
        <f t="shared" si="3"/>
        <v>759729.73849999998</v>
      </c>
      <c r="P7" s="50">
        <v>813578.69900000002</v>
      </c>
      <c r="Q7" s="46">
        <v>0</v>
      </c>
      <c r="R7" s="46">
        <v>124114.49400000001</v>
      </c>
      <c r="S7" s="51">
        <v>51020.196000000004</v>
      </c>
      <c r="T7" s="116">
        <f t="shared" si="4"/>
        <v>988713.38899999997</v>
      </c>
      <c r="U7" s="50">
        <v>854443.321</v>
      </c>
      <c r="V7" s="46">
        <v>0</v>
      </c>
      <c r="W7" s="46">
        <v>854443.321</v>
      </c>
      <c r="X7" s="51">
        <v>38277.447999999997</v>
      </c>
      <c r="Y7" s="116">
        <f t="shared" si="5"/>
        <v>1747164.09</v>
      </c>
      <c r="Z7" s="50">
        <v>1063998.112</v>
      </c>
      <c r="AA7" s="46">
        <v>0</v>
      </c>
      <c r="AB7" s="46">
        <v>112840.94500000001</v>
      </c>
      <c r="AC7" s="51">
        <v>40932.974499999997</v>
      </c>
      <c r="AD7" s="116">
        <f t="shared" si="6"/>
        <v>1217772.0315</v>
      </c>
      <c r="AE7" s="50">
        <v>995300.99699999997</v>
      </c>
      <c r="AF7" s="46">
        <v>0</v>
      </c>
      <c r="AG7" s="46">
        <v>66231.462</v>
      </c>
      <c r="AH7" s="51">
        <v>20815.079000000002</v>
      </c>
      <c r="AI7" s="116">
        <f t="shared" si="7"/>
        <v>1082347.5379999999</v>
      </c>
      <c r="AJ7" s="50">
        <v>1428470.36</v>
      </c>
      <c r="AK7" s="46">
        <v>0</v>
      </c>
      <c r="AL7" s="46">
        <v>69275.012000000002</v>
      </c>
      <c r="AM7" s="51">
        <v>19046.744999999999</v>
      </c>
      <c r="AN7" s="116">
        <f t="shared" si="8"/>
        <v>1516792.1170000003</v>
      </c>
      <c r="AO7" s="50">
        <v>1420343.51</v>
      </c>
      <c r="AP7" s="46">
        <v>0</v>
      </c>
      <c r="AQ7" s="46">
        <v>80974.904999999999</v>
      </c>
      <c r="AR7" s="51">
        <v>22341.31</v>
      </c>
      <c r="AS7" s="116">
        <f t="shared" si="9"/>
        <v>1523659.7250000001</v>
      </c>
      <c r="AT7" s="52">
        <v>1734338.52</v>
      </c>
      <c r="AU7" s="53">
        <v>0</v>
      </c>
      <c r="AV7" s="53">
        <v>100323.409</v>
      </c>
      <c r="AW7" s="54">
        <v>16476.865000000002</v>
      </c>
      <c r="AX7" s="116">
        <f t="shared" si="10"/>
        <v>1851138.794</v>
      </c>
      <c r="AY7" s="52">
        <v>1648971.49</v>
      </c>
      <c r="AZ7" s="53">
        <v>0</v>
      </c>
      <c r="BA7" s="53">
        <v>107487.764</v>
      </c>
      <c r="BB7" s="54">
        <v>22607.7</v>
      </c>
      <c r="BC7" s="116">
        <f t="shared" si="11"/>
        <v>1779066.9539999999</v>
      </c>
      <c r="BD7" s="52">
        <v>1205551.78</v>
      </c>
      <c r="BE7" s="53">
        <v>0</v>
      </c>
      <c r="BF7" s="53">
        <v>124262.101</v>
      </c>
      <c r="BG7" s="54">
        <v>26646.760999999999</v>
      </c>
      <c r="BH7" s="116">
        <f t="shared" si="12"/>
        <v>1356460.642</v>
      </c>
      <c r="BI7" s="52">
        <v>437843.94</v>
      </c>
      <c r="BJ7" s="53">
        <v>0</v>
      </c>
      <c r="BK7" s="53">
        <v>42634.571000000004</v>
      </c>
      <c r="BL7" s="54">
        <v>20189.115000000002</v>
      </c>
      <c r="BM7" s="116">
        <f t="shared" si="13"/>
        <v>500667.62599999999</v>
      </c>
      <c r="BN7" s="54">
        <f t="shared" si="0"/>
        <v>12631098.040999999</v>
      </c>
      <c r="BO7" s="54">
        <f t="shared" si="14"/>
        <v>0</v>
      </c>
      <c r="BP7" s="54">
        <f t="shared" si="15"/>
        <v>1882456.5440000002</v>
      </c>
      <c r="BQ7" s="54">
        <f t="shared" si="16"/>
        <v>416124.87050000002</v>
      </c>
      <c r="BR7" s="116">
        <f t="shared" si="17"/>
        <v>14929679.455499999</v>
      </c>
      <c r="BS7" s="56">
        <f t="shared" si="1"/>
        <v>8.6801691274487502E-2</v>
      </c>
    </row>
    <row r="8" spans="2:71" x14ac:dyDescent="0.35">
      <c r="B8" s="12" t="s">
        <v>318</v>
      </c>
      <c r="C8" s="11" t="s">
        <v>588</v>
      </c>
      <c r="D8" s="12" t="s">
        <v>210</v>
      </c>
      <c r="E8" s="45" t="s">
        <v>211</v>
      </c>
      <c r="F8" s="50">
        <v>268307.962</v>
      </c>
      <c r="G8" s="46">
        <v>52603.182000000001</v>
      </c>
      <c r="H8" s="46">
        <v>52453.85</v>
      </c>
      <c r="I8" s="51">
        <v>132155.91099999999</v>
      </c>
      <c r="J8" s="116">
        <f t="shared" si="2"/>
        <v>505520.90499999991</v>
      </c>
      <c r="K8" s="50">
        <v>394293.94099999999</v>
      </c>
      <c r="L8" s="46">
        <v>31003.305</v>
      </c>
      <c r="M8" s="46">
        <v>89193.307000000001</v>
      </c>
      <c r="N8" s="51">
        <v>119362.064</v>
      </c>
      <c r="O8" s="116">
        <f t="shared" si="3"/>
        <v>633852.61699999997</v>
      </c>
      <c r="P8" s="50">
        <v>510082.625</v>
      </c>
      <c r="Q8" s="46">
        <v>20184.061000000002</v>
      </c>
      <c r="R8" s="46">
        <v>120306.068</v>
      </c>
      <c r="S8" s="51">
        <v>179761.81099999999</v>
      </c>
      <c r="T8" s="116">
        <f t="shared" si="4"/>
        <v>830334.56499999994</v>
      </c>
      <c r="U8" s="50">
        <v>525333.08400000003</v>
      </c>
      <c r="V8" s="46">
        <v>23657.468000000001</v>
      </c>
      <c r="W8" s="46">
        <v>525333.08400000003</v>
      </c>
      <c r="X8" s="51">
        <v>114804.951</v>
      </c>
      <c r="Y8" s="116">
        <f t="shared" si="5"/>
        <v>1189128.5869999998</v>
      </c>
      <c r="Z8" s="50">
        <v>634805.63800000004</v>
      </c>
      <c r="AA8" s="46">
        <v>23059.522000000001</v>
      </c>
      <c r="AB8" s="46">
        <v>166356.41200000001</v>
      </c>
      <c r="AC8" s="51">
        <v>149426.47899999999</v>
      </c>
      <c r="AD8" s="116">
        <f t="shared" si="6"/>
        <v>973648.05099999998</v>
      </c>
      <c r="AE8" s="50">
        <v>585915.59199999995</v>
      </c>
      <c r="AF8" s="46">
        <v>35265.22</v>
      </c>
      <c r="AG8" s="46">
        <v>73408.989000000001</v>
      </c>
      <c r="AH8" s="51">
        <v>78810.773000000001</v>
      </c>
      <c r="AI8" s="116">
        <f t="shared" si="7"/>
        <v>773400.57400000002</v>
      </c>
      <c r="AJ8" s="50">
        <v>845017.60800000001</v>
      </c>
      <c r="AK8" s="46">
        <v>49008.682000000001</v>
      </c>
      <c r="AL8" s="46">
        <v>65053.635999999999</v>
      </c>
      <c r="AM8" s="51">
        <v>76857.907000000007</v>
      </c>
      <c r="AN8" s="116">
        <f t="shared" si="8"/>
        <v>1035937.833</v>
      </c>
      <c r="AO8" s="50">
        <v>849433.52899999998</v>
      </c>
      <c r="AP8" s="46">
        <v>51786.773000000001</v>
      </c>
      <c r="AQ8" s="46">
        <v>74915.558000000005</v>
      </c>
      <c r="AR8" s="51">
        <v>84692.055500000002</v>
      </c>
      <c r="AS8" s="116">
        <f t="shared" si="9"/>
        <v>1060827.9154999999</v>
      </c>
      <c r="AT8" s="52">
        <v>1036268.014</v>
      </c>
      <c r="AU8" s="53">
        <v>60673.017</v>
      </c>
      <c r="AV8" s="53">
        <v>85764.998999999996</v>
      </c>
      <c r="AW8" s="54">
        <v>66617.620999999999</v>
      </c>
      <c r="AX8" s="116">
        <f t="shared" si="10"/>
        <v>1249323.6510000001</v>
      </c>
      <c r="AY8" s="52">
        <v>1111826.75</v>
      </c>
      <c r="AZ8" s="53">
        <v>72759.008000000002</v>
      </c>
      <c r="BA8" s="53">
        <v>99511.198000000004</v>
      </c>
      <c r="BB8" s="54">
        <v>83468.8845</v>
      </c>
      <c r="BC8" s="116">
        <f t="shared" si="11"/>
        <v>1367565.8404999999</v>
      </c>
      <c r="BD8" s="52">
        <v>746319.01500000001</v>
      </c>
      <c r="BE8" s="53">
        <v>62354.631999999998</v>
      </c>
      <c r="BF8" s="53">
        <v>120985.264</v>
      </c>
      <c r="BG8" s="54">
        <v>90517.29</v>
      </c>
      <c r="BH8" s="116">
        <f t="shared" si="12"/>
        <v>1020176.201</v>
      </c>
      <c r="BI8" s="52">
        <v>293405.20299999998</v>
      </c>
      <c r="BJ8" s="53">
        <v>71519.962</v>
      </c>
      <c r="BK8" s="53">
        <v>57368.785000000003</v>
      </c>
      <c r="BL8" s="54">
        <v>77264.384999999995</v>
      </c>
      <c r="BM8" s="116">
        <f t="shared" si="13"/>
        <v>499558.33499999996</v>
      </c>
      <c r="BN8" s="54">
        <f t="shared" si="0"/>
        <v>7801008.9610000001</v>
      </c>
      <c r="BO8" s="54">
        <f t="shared" si="14"/>
        <v>553874.83199999994</v>
      </c>
      <c r="BP8" s="54">
        <f t="shared" si="15"/>
        <v>1530651.15</v>
      </c>
      <c r="BQ8" s="54">
        <f t="shared" si="16"/>
        <v>1253740.1320000002</v>
      </c>
      <c r="BR8" s="116">
        <f t="shared" si="17"/>
        <v>11139275.074999999</v>
      </c>
      <c r="BS8" s="56">
        <f t="shared" si="1"/>
        <v>6.4764144398662279E-2</v>
      </c>
    </row>
    <row r="9" spans="2:71" x14ac:dyDescent="0.35">
      <c r="B9" s="12" t="s">
        <v>315</v>
      </c>
      <c r="C9" s="11" t="s">
        <v>588</v>
      </c>
      <c r="D9" s="12" t="s">
        <v>204</v>
      </c>
      <c r="E9" s="45" t="s">
        <v>205</v>
      </c>
      <c r="F9" s="50">
        <v>154341.82</v>
      </c>
      <c r="G9" s="46">
        <v>0</v>
      </c>
      <c r="H9" s="46">
        <v>9236.9290000000001</v>
      </c>
      <c r="I9" s="51">
        <v>0</v>
      </c>
      <c r="J9" s="116">
        <f t="shared" si="2"/>
        <v>163578.74900000001</v>
      </c>
      <c r="K9" s="50">
        <v>247023.72500000001</v>
      </c>
      <c r="L9" s="46">
        <v>0</v>
      </c>
      <c r="M9" s="46">
        <v>15154.885</v>
      </c>
      <c r="N9" s="51">
        <v>0</v>
      </c>
      <c r="O9" s="116">
        <f t="shared" si="3"/>
        <v>262178.61</v>
      </c>
      <c r="P9" s="50">
        <v>371276.902</v>
      </c>
      <c r="Q9" s="46">
        <v>0</v>
      </c>
      <c r="R9" s="46">
        <v>27089.556</v>
      </c>
      <c r="S9" s="51">
        <v>0</v>
      </c>
      <c r="T9" s="116">
        <f t="shared" si="4"/>
        <v>398366.45799999998</v>
      </c>
      <c r="U9" s="50">
        <v>527671.56000000006</v>
      </c>
      <c r="V9" s="46">
        <v>0</v>
      </c>
      <c r="W9" s="46">
        <v>527671.56000000006</v>
      </c>
      <c r="X9" s="51">
        <v>0</v>
      </c>
      <c r="Y9" s="116">
        <f t="shared" si="5"/>
        <v>1055343.1200000001</v>
      </c>
      <c r="Z9" s="50">
        <v>700509.77</v>
      </c>
      <c r="AA9" s="46">
        <v>0</v>
      </c>
      <c r="AB9" s="46">
        <v>24551.476999999999</v>
      </c>
      <c r="AC9" s="51">
        <v>0</v>
      </c>
      <c r="AD9" s="116">
        <f t="shared" si="6"/>
        <v>725061.24699999997</v>
      </c>
      <c r="AE9" s="50">
        <v>615437.64</v>
      </c>
      <c r="AF9" s="46">
        <v>0</v>
      </c>
      <c r="AG9" s="46">
        <v>19561.704000000002</v>
      </c>
      <c r="AH9" s="51">
        <v>0</v>
      </c>
      <c r="AI9" s="116">
        <f t="shared" si="7"/>
        <v>634999.34400000004</v>
      </c>
      <c r="AJ9" s="50">
        <v>860052.16</v>
      </c>
      <c r="AK9" s="46">
        <v>0</v>
      </c>
      <c r="AL9" s="46">
        <v>22783.65</v>
      </c>
      <c r="AM9" s="51">
        <v>0</v>
      </c>
      <c r="AN9" s="116">
        <f t="shared" si="8"/>
        <v>882835.81</v>
      </c>
      <c r="AO9" s="50">
        <v>848037.15</v>
      </c>
      <c r="AP9" s="46">
        <v>0</v>
      </c>
      <c r="AQ9" s="46">
        <v>27195.601999999999</v>
      </c>
      <c r="AR9" s="51">
        <v>0</v>
      </c>
      <c r="AS9" s="116">
        <f t="shared" si="9"/>
        <v>875232.75199999998</v>
      </c>
      <c r="AT9" s="52">
        <v>967343.9</v>
      </c>
      <c r="AU9" s="53">
        <v>0</v>
      </c>
      <c r="AV9" s="53">
        <v>30389.82</v>
      </c>
      <c r="AW9" s="54">
        <v>0</v>
      </c>
      <c r="AX9" s="116">
        <f t="shared" si="10"/>
        <v>997733.72</v>
      </c>
      <c r="AY9" s="52">
        <v>889774.74</v>
      </c>
      <c r="AZ9" s="53">
        <v>0</v>
      </c>
      <c r="BA9" s="53">
        <v>33799.74</v>
      </c>
      <c r="BB9" s="54">
        <v>0</v>
      </c>
      <c r="BC9" s="116">
        <f t="shared" si="11"/>
        <v>923574.48</v>
      </c>
      <c r="BD9" s="52">
        <v>667869.57999999996</v>
      </c>
      <c r="BE9" s="53">
        <v>0</v>
      </c>
      <c r="BF9" s="53">
        <v>32390</v>
      </c>
      <c r="BG9" s="54">
        <v>0</v>
      </c>
      <c r="BH9" s="116">
        <f t="shared" si="12"/>
        <v>700259.58</v>
      </c>
      <c r="BI9" s="52">
        <v>222633.5</v>
      </c>
      <c r="BJ9" s="53">
        <v>0</v>
      </c>
      <c r="BK9" s="53">
        <v>7110</v>
      </c>
      <c r="BL9" s="54">
        <v>0</v>
      </c>
      <c r="BM9" s="116">
        <f t="shared" si="13"/>
        <v>229743.5</v>
      </c>
      <c r="BN9" s="54">
        <f t="shared" si="0"/>
        <v>7071972.4470000016</v>
      </c>
      <c r="BO9" s="54">
        <f t="shared" si="14"/>
        <v>0</v>
      </c>
      <c r="BP9" s="54">
        <f t="shared" si="15"/>
        <v>776934.92299999995</v>
      </c>
      <c r="BQ9" s="54">
        <f t="shared" si="16"/>
        <v>0</v>
      </c>
      <c r="BR9" s="116">
        <f t="shared" si="17"/>
        <v>7848907.370000001</v>
      </c>
      <c r="BS9" s="56">
        <f t="shared" si="1"/>
        <v>4.5633828670166368E-2</v>
      </c>
    </row>
    <row r="10" spans="2:71" x14ac:dyDescent="0.35">
      <c r="B10" s="12" t="s">
        <v>313</v>
      </c>
      <c r="C10" s="11" t="s">
        <v>588</v>
      </c>
      <c r="D10" s="12" t="s">
        <v>200</v>
      </c>
      <c r="E10" s="45" t="s">
        <v>201</v>
      </c>
      <c r="F10" s="50">
        <v>184860.052</v>
      </c>
      <c r="G10" s="46">
        <v>0</v>
      </c>
      <c r="H10" s="46">
        <v>80909.588000000003</v>
      </c>
      <c r="I10" s="51">
        <v>69038.543000000005</v>
      </c>
      <c r="J10" s="116">
        <f t="shared" si="2"/>
        <v>334808.18300000002</v>
      </c>
      <c r="K10" s="50">
        <v>194185.791</v>
      </c>
      <c r="L10" s="46">
        <v>5410.82</v>
      </c>
      <c r="M10" s="46">
        <v>114631.43700000001</v>
      </c>
      <c r="N10" s="51">
        <v>73598.665999999997</v>
      </c>
      <c r="O10" s="116">
        <f t="shared" si="3"/>
        <v>387826.71400000004</v>
      </c>
      <c r="P10" s="50">
        <v>296735.18599999999</v>
      </c>
      <c r="Q10" s="46">
        <v>0</v>
      </c>
      <c r="R10" s="46">
        <v>150422.34099999999</v>
      </c>
      <c r="S10" s="51">
        <v>108164</v>
      </c>
      <c r="T10" s="116">
        <f t="shared" si="4"/>
        <v>555321.527</v>
      </c>
      <c r="U10" s="50">
        <v>454590.42200000002</v>
      </c>
      <c r="V10" s="46">
        <v>15510</v>
      </c>
      <c r="W10" s="46">
        <v>454590.42200000002</v>
      </c>
      <c r="X10" s="51">
        <v>91228.736999999994</v>
      </c>
      <c r="Y10" s="116">
        <f t="shared" si="5"/>
        <v>1015919.581</v>
      </c>
      <c r="Z10" s="50">
        <v>412628.42599999998</v>
      </c>
      <c r="AA10" s="46">
        <v>33192.762000000002</v>
      </c>
      <c r="AB10" s="46">
        <v>149325</v>
      </c>
      <c r="AC10" s="51">
        <v>99593.932499999995</v>
      </c>
      <c r="AD10" s="116">
        <f t="shared" si="6"/>
        <v>694740.12049999996</v>
      </c>
      <c r="AE10" s="50">
        <v>433596.25799999997</v>
      </c>
      <c r="AF10" s="46">
        <v>8911.2489999999998</v>
      </c>
      <c r="AG10" s="46">
        <v>71095.3</v>
      </c>
      <c r="AH10" s="51">
        <v>34608.1175</v>
      </c>
      <c r="AI10" s="116">
        <f t="shared" si="7"/>
        <v>548210.92449999996</v>
      </c>
      <c r="AJ10" s="50">
        <v>579668.37</v>
      </c>
      <c r="AK10" s="46">
        <v>9510</v>
      </c>
      <c r="AL10" s="46">
        <v>96890.267999999996</v>
      </c>
      <c r="AM10" s="51">
        <v>22467.78</v>
      </c>
      <c r="AN10" s="116">
        <f t="shared" si="8"/>
        <v>708536.41800000006</v>
      </c>
      <c r="AO10" s="50">
        <v>781136.88399999996</v>
      </c>
      <c r="AP10" s="46">
        <v>34248.682000000001</v>
      </c>
      <c r="AQ10" s="46">
        <v>116813.492</v>
      </c>
      <c r="AR10" s="51">
        <v>30784.008999999998</v>
      </c>
      <c r="AS10" s="116">
        <f t="shared" si="9"/>
        <v>962983.06699999992</v>
      </c>
      <c r="AT10" s="52">
        <v>598681.33400000003</v>
      </c>
      <c r="AU10" s="53">
        <v>34946.17</v>
      </c>
      <c r="AV10" s="53">
        <v>135990.65400000001</v>
      </c>
      <c r="AW10" s="54">
        <v>23452.5095</v>
      </c>
      <c r="AX10" s="116">
        <f t="shared" si="10"/>
        <v>793070.6675000001</v>
      </c>
      <c r="AY10" s="52">
        <v>344534.196</v>
      </c>
      <c r="AZ10" s="53">
        <v>19634.028999999999</v>
      </c>
      <c r="BA10" s="53">
        <v>119710.91899999999</v>
      </c>
      <c r="BB10" s="54">
        <v>37167.002</v>
      </c>
      <c r="BC10" s="116">
        <f t="shared" si="11"/>
        <v>521046.14599999995</v>
      </c>
      <c r="BD10" s="52">
        <v>535648.70400000003</v>
      </c>
      <c r="BE10" s="53">
        <v>39940.864999999998</v>
      </c>
      <c r="BF10" s="53">
        <v>93935.32</v>
      </c>
      <c r="BG10" s="54">
        <v>49118.65</v>
      </c>
      <c r="BH10" s="116">
        <f t="shared" si="12"/>
        <v>718643.53899999999</v>
      </c>
      <c r="BI10" s="52">
        <v>200337.65100000001</v>
      </c>
      <c r="BJ10" s="53">
        <v>100519.04300000001</v>
      </c>
      <c r="BK10" s="53">
        <v>59284.555999999997</v>
      </c>
      <c r="BL10" s="54">
        <v>51115.574999999997</v>
      </c>
      <c r="BM10" s="116">
        <f t="shared" si="13"/>
        <v>411256.82500000001</v>
      </c>
      <c r="BN10" s="54">
        <f t="shared" si="0"/>
        <v>5016603.2739999993</v>
      </c>
      <c r="BO10" s="54">
        <f t="shared" si="14"/>
        <v>301823.62</v>
      </c>
      <c r="BP10" s="54">
        <f t="shared" si="15"/>
        <v>1643599.2970000005</v>
      </c>
      <c r="BQ10" s="54">
        <f t="shared" si="16"/>
        <v>690337.52149999992</v>
      </c>
      <c r="BR10" s="116">
        <f t="shared" si="17"/>
        <v>7652363.7124999994</v>
      </c>
      <c r="BS10" s="56">
        <f t="shared" si="1"/>
        <v>4.4491116803436453E-2</v>
      </c>
    </row>
    <row r="11" spans="2:71" x14ac:dyDescent="0.35">
      <c r="B11" s="12" t="s">
        <v>317</v>
      </c>
      <c r="C11" s="11" t="s">
        <v>588</v>
      </c>
      <c r="D11" s="12" t="s">
        <v>208</v>
      </c>
      <c r="E11" s="45" t="s">
        <v>209</v>
      </c>
      <c r="F11" s="50">
        <v>248863.70499999999</v>
      </c>
      <c r="G11" s="46">
        <v>0</v>
      </c>
      <c r="H11" s="46">
        <v>54916.904000000002</v>
      </c>
      <c r="I11" s="51">
        <v>80627.319499999998</v>
      </c>
      <c r="J11" s="116">
        <f t="shared" si="2"/>
        <v>384407.92849999998</v>
      </c>
      <c r="K11" s="50">
        <v>210812.14199999999</v>
      </c>
      <c r="L11" s="46">
        <v>0</v>
      </c>
      <c r="M11" s="46">
        <v>66140</v>
      </c>
      <c r="N11" s="51">
        <v>80157.079500000007</v>
      </c>
      <c r="O11" s="116">
        <f t="shared" si="3"/>
        <v>357109.22149999999</v>
      </c>
      <c r="P11" s="50">
        <v>182697.80799999999</v>
      </c>
      <c r="Q11" s="46">
        <v>0</v>
      </c>
      <c r="R11" s="46">
        <v>97668.354999999996</v>
      </c>
      <c r="S11" s="51">
        <v>88092.309500000003</v>
      </c>
      <c r="T11" s="116">
        <f t="shared" si="4"/>
        <v>368458.47250000003</v>
      </c>
      <c r="U11" s="50">
        <v>155503.85</v>
      </c>
      <c r="V11" s="46">
        <v>0</v>
      </c>
      <c r="W11" s="46">
        <v>155503.85</v>
      </c>
      <c r="X11" s="51">
        <v>43713.512999999999</v>
      </c>
      <c r="Y11" s="116">
        <f t="shared" si="5"/>
        <v>354721.21299999999</v>
      </c>
      <c r="Z11" s="50">
        <v>219680.64799999999</v>
      </c>
      <c r="AA11" s="46">
        <v>0</v>
      </c>
      <c r="AB11" s="46">
        <v>49467.341999999997</v>
      </c>
      <c r="AC11" s="51">
        <v>60752.955000000002</v>
      </c>
      <c r="AD11" s="116">
        <f t="shared" si="6"/>
        <v>329900.94500000001</v>
      </c>
      <c r="AE11" s="50">
        <v>237273.60800000001</v>
      </c>
      <c r="AF11" s="46">
        <v>0</v>
      </c>
      <c r="AG11" s="46">
        <v>53717.88</v>
      </c>
      <c r="AH11" s="51">
        <v>38505.514999999999</v>
      </c>
      <c r="AI11" s="116">
        <f t="shared" si="7"/>
        <v>329497.00300000003</v>
      </c>
      <c r="AJ11" s="50">
        <v>270256.359</v>
      </c>
      <c r="AK11" s="46">
        <v>0</v>
      </c>
      <c r="AL11" s="46">
        <v>44784.843999999997</v>
      </c>
      <c r="AM11" s="51">
        <v>50066.34</v>
      </c>
      <c r="AN11" s="116">
        <f t="shared" si="8"/>
        <v>365107.54299999995</v>
      </c>
      <c r="AO11" s="50">
        <v>273074.20500000002</v>
      </c>
      <c r="AP11" s="46">
        <v>0</v>
      </c>
      <c r="AQ11" s="46">
        <v>63848.868000000002</v>
      </c>
      <c r="AR11" s="51">
        <v>46111.737999999998</v>
      </c>
      <c r="AS11" s="116">
        <f t="shared" si="9"/>
        <v>383034.81100000005</v>
      </c>
      <c r="AT11" s="52">
        <v>356384.82299999997</v>
      </c>
      <c r="AU11" s="53">
        <v>0</v>
      </c>
      <c r="AV11" s="53">
        <v>54517.116000000002</v>
      </c>
      <c r="AW11" s="54">
        <v>48962.103999999999</v>
      </c>
      <c r="AX11" s="116">
        <f t="shared" si="10"/>
        <v>459864.04299999995</v>
      </c>
      <c r="AY11" s="52">
        <v>454771.32</v>
      </c>
      <c r="AZ11" s="53">
        <v>0</v>
      </c>
      <c r="BA11" s="53">
        <v>48784.267999999996</v>
      </c>
      <c r="BB11" s="54">
        <v>51952.5</v>
      </c>
      <c r="BC11" s="116">
        <f t="shared" si="11"/>
        <v>555508.08799999999</v>
      </c>
      <c r="BD11" s="52">
        <v>421573.39600000001</v>
      </c>
      <c r="BE11" s="53">
        <v>0</v>
      </c>
      <c r="BF11" s="53">
        <v>66041.13</v>
      </c>
      <c r="BG11" s="54">
        <v>53534.75</v>
      </c>
      <c r="BH11" s="116">
        <f t="shared" si="12"/>
        <v>541149.27600000007</v>
      </c>
      <c r="BI11" s="52">
        <v>359175.4</v>
      </c>
      <c r="BJ11" s="53">
        <v>0</v>
      </c>
      <c r="BK11" s="53">
        <v>58349.139000000003</v>
      </c>
      <c r="BL11" s="54">
        <v>53585</v>
      </c>
      <c r="BM11" s="116">
        <f t="shared" si="13"/>
        <v>471109.53900000005</v>
      </c>
      <c r="BN11" s="54">
        <f t="shared" si="0"/>
        <v>3390067.264</v>
      </c>
      <c r="BO11" s="54">
        <f t="shared" si="14"/>
        <v>0</v>
      </c>
      <c r="BP11" s="54">
        <f t="shared" si="15"/>
        <v>813739.69600000011</v>
      </c>
      <c r="BQ11" s="54">
        <f t="shared" si="16"/>
        <v>696061.1235000001</v>
      </c>
      <c r="BR11" s="116">
        <f t="shared" si="17"/>
        <v>4899868.0834999997</v>
      </c>
      <c r="BS11" s="56">
        <f t="shared" si="1"/>
        <v>2.8488008596393388E-2</v>
      </c>
    </row>
    <row r="12" spans="2:71" x14ac:dyDescent="0.35">
      <c r="B12" s="12" t="s">
        <v>314</v>
      </c>
      <c r="C12" s="11" t="s">
        <v>588</v>
      </c>
      <c r="D12" s="12" t="s">
        <v>202</v>
      </c>
      <c r="E12" s="45" t="s">
        <v>203</v>
      </c>
      <c r="F12" s="50">
        <v>66009.512000000002</v>
      </c>
      <c r="G12" s="46">
        <v>0</v>
      </c>
      <c r="H12" s="46">
        <v>9528.9500000000007</v>
      </c>
      <c r="I12" s="51">
        <v>7279.0159999999996</v>
      </c>
      <c r="J12" s="116">
        <f t="shared" si="2"/>
        <v>82817.478000000003</v>
      </c>
      <c r="K12" s="50">
        <v>108692.06</v>
      </c>
      <c r="L12" s="46">
        <v>0</v>
      </c>
      <c r="M12" s="46">
        <v>23835.843000000001</v>
      </c>
      <c r="N12" s="51">
        <v>8638.9390000000003</v>
      </c>
      <c r="O12" s="116">
        <f t="shared" si="3"/>
        <v>141166.842</v>
      </c>
      <c r="P12" s="50">
        <v>176011.74799999999</v>
      </c>
      <c r="Q12" s="46">
        <v>0</v>
      </c>
      <c r="R12" s="46">
        <v>79476.960999999996</v>
      </c>
      <c r="S12" s="51">
        <v>5475.2569999999996</v>
      </c>
      <c r="T12" s="116">
        <f t="shared" si="4"/>
        <v>260963.96599999999</v>
      </c>
      <c r="U12" s="50">
        <v>262330.68</v>
      </c>
      <c r="V12" s="46">
        <v>0</v>
      </c>
      <c r="W12" s="46">
        <v>262330.68</v>
      </c>
      <c r="X12" s="51">
        <v>3049.1</v>
      </c>
      <c r="Y12" s="116">
        <f t="shared" si="5"/>
        <v>527710.46</v>
      </c>
      <c r="Z12" s="50">
        <v>326287.2</v>
      </c>
      <c r="AA12" s="46">
        <v>0</v>
      </c>
      <c r="AB12" s="46">
        <v>56262.385000000002</v>
      </c>
      <c r="AC12" s="51">
        <v>0</v>
      </c>
      <c r="AD12" s="116">
        <f t="shared" si="6"/>
        <v>382549.58500000002</v>
      </c>
      <c r="AE12" s="50">
        <v>351552</v>
      </c>
      <c r="AF12" s="46">
        <v>0</v>
      </c>
      <c r="AG12" s="46">
        <v>56138.654999999999</v>
      </c>
      <c r="AH12" s="51">
        <v>0</v>
      </c>
      <c r="AI12" s="116">
        <f t="shared" si="7"/>
        <v>407690.65500000003</v>
      </c>
      <c r="AJ12" s="50">
        <v>390563.10399999999</v>
      </c>
      <c r="AK12" s="46">
        <v>0</v>
      </c>
      <c r="AL12" s="46">
        <v>41902.36</v>
      </c>
      <c r="AM12" s="51">
        <v>0</v>
      </c>
      <c r="AN12" s="116">
        <f t="shared" si="8"/>
        <v>432465.46399999998</v>
      </c>
      <c r="AO12" s="50">
        <v>411015.93599999999</v>
      </c>
      <c r="AP12" s="46">
        <v>0</v>
      </c>
      <c r="AQ12" s="46">
        <v>79090</v>
      </c>
      <c r="AR12" s="51">
        <v>0</v>
      </c>
      <c r="AS12" s="116">
        <f t="shared" si="9"/>
        <v>490105.93599999999</v>
      </c>
      <c r="AT12" s="52">
        <v>377280</v>
      </c>
      <c r="AU12" s="53">
        <v>0</v>
      </c>
      <c r="AV12" s="53">
        <v>44176.68</v>
      </c>
      <c r="AW12" s="54">
        <v>1185</v>
      </c>
      <c r="AX12" s="116">
        <f t="shared" si="10"/>
        <v>422641.68</v>
      </c>
      <c r="AY12" s="52">
        <v>553223.75600000005</v>
      </c>
      <c r="AZ12" s="53">
        <v>0</v>
      </c>
      <c r="BA12" s="53">
        <v>56760.074999999997</v>
      </c>
      <c r="BB12" s="54">
        <v>7010</v>
      </c>
      <c r="BC12" s="116">
        <f t="shared" si="11"/>
        <v>616993.83100000001</v>
      </c>
      <c r="BD12" s="52">
        <v>377627.68400000001</v>
      </c>
      <c r="BE12" s="53">
        <v>0</v>
      </c>
      <c r="BF12" s="53">
        <v>58555.968000000001</v>
      </c>
      <c r="BG12" s="54">
        <v>6815</v>
      </c>
      <c r="BH12" s="116">
        <f t="shared" si="12"/>
        <v>442998.652</v>
      </c>
      <c r="BI12" s="52">
        <v>304385.21600000001</v>
      </c>
      <c r="BJ12" s="53">
        <v>0</v>
      </c>
      <c r="BK12" s="53">
        <v>35983.857000000004</v>
      </c>
      <c r="BL12" s="54">
        <v>2560</v>
      </c>
      <c r="BM12" s="116">
        <f t="shared" si="13"/>
        <v>342929.07300000003</v>
      </c>
      <c r="BN12" s="54">
        <f t="shared" si="0"/>
        <v>3704978.8960000002</v>
      </c>
      <c r="BO12" s="54">
        <f t="shared" si="14"/>
        <v>0</v>
      </c>
      <c r="BP12" s="54">
        <f t="shared" si="15"/>
        <v>804042.41399999999</v>
      </c>
      <c r="BQ12" s="54">
        <f t="shared" si="16"/>
        <v>42012.311999999998</v>
      </c>
      <c r="BR12" s="116">
        <f t="shared" si="17"/>
        <v>4551033.6220000004</v>
      </c>
      <c r="BS12" s="56">
        <f t="shared" si="1"/>
        <v>2.6459872538732061E-2</v>
      </c>
    </row>
    <row r="13" spans="2:71" x14ac:dyDescent="0.35">
      <c r="B13" s="12" t="s">
        <v>316</v>
      </c>
      <c r="C13" s="11" t="s">
        <v>588</v>
      </c>
      <c r="D13" s="12" t="s">
        <v>206</v>
      </c>
      <c r="E13" s="45" t="s">
        <v>207</v>
      </c>
      <c r="F13" s="50">
        <v>295396.55599999998</v>
      </c>
      <c r="G13" s="46">
        <v>0</v>
      </c>
      <c r="H13" s="46">
        <v>66500</v>
      </c>
      <c r="I13" s="51">
        <v>35273.953000000001</v>
      </c>
      <c r="J13" s="116">
        <f t="shared" si="2"/>
        <v>397170.50899999996</v>
      </c>
      <c r="K13" s="50">
        <v>271759.24</v>
      </c>
      <c r="L13" s="46">
        <v>0</v>
      </c>
      <c r="M13" s="46">
        <v>71090</v>
      </c>
      <c r="N13" s="51">
        <v>25998.221000000001</v>
      </c>
      <c r="O13" s="116">
        <f t="shared" si="3"/>
        <v>368847.46100000001</v>
      </c>
      <c r="P13" s="50">
        <v>278392.424</v>
      </c>
      <c r="Q13" s="46">
        <v>0</v>
      </c>
      <c r="R13" s="46">
        <v>85520</v>
      </c>
      <c r="S13" s="51">
        <v>8412.0750000000007</v>
      </c>
      <c r="T13" s="116">
        <f t="shared" si="4"/>
        <v>372324.49900000001</v>
      </c>
      <c r="U13" s="50">
        <v>160610</v>
      </c>
      <c r="V13" s="46">
        <v>0</v>
      </c>
      <c r="W13" s="46">
        <v>160610</v>
      </c>
      <c r="X13" s="51">
        <v>0</v>
      </c>
      <c r="Y13" s="116">
        <f t="shared" si="5"/>
        <v>321220</v>
      </c>
      <c r="Z13" s="50">
        <v>122720</v>
      </c>
      <c r="AA13" s="46">
        <v>0</v>
      </c>
      <c r="AB13" s="46">
        <v>23275</v>
      </c>
      <c r="AC13" s="51">
        <v>0</v>
      </c>
      <c r="AD13" s="116">
        <f t="shared" si="6"/>
        <v>145995</v>
      </c>
      <c r="AE13" s="50">
        <v>257670</v>
      </c>
      <c r="AF13" s="46">
        <v>0</v>
      </c>
      <c r="AG13" s="46">
        <v>37830</v>
      </c>
      <c r="AH13" s="51">
        <v>0</v>
      </c>
      <c r="AI13" s="116">
        <f t="shared" si="7"/>
        <v>295500</v>
      </c>
      <c r="AJ13" s="50">
        <v>252383.78</v>
      </c>
      <c r="AK13" s="46">
        <v>0</v>
      </c>
      <c r="AL13" s="46">
        <v>29930</v>
      </c>
      <c r="AM13" s="51">
        <v>0</v>
      </c>
      <c r="AN13" s="116">
        <f t="shared" si="8"/>
        <v>282313.78000000003</v>
      </c>
      <c r="AO13" s="50">
        <v>286820</v>
      </c>
      <c r="AP13" s="46">
        <v>0</v>
      </c>
      <c r="AQ13" s="46">
        <v>51830</v>
      </c>
      <c r="AR13" s="51">
        <v>0</v>
      </c>
      <c r="AS13" s="116">
        <f t="shared" si="9"/>
        <v>338650</v>
      </c>
      <c r="AT13" s="52">
        <v>325476.51</v>
      </c>
      <c r="AU13" s="53">
        <v>0</v>
      </c>
      <c r="AV13" s="53">
        <v>30480</v>
      </c>
      <c r="AW13" s="54">
        <v>0</v>
      </c>
      <c r="AX13" s="116">
        <f t="shared" si="10"/>
        <v>355956.51</v>
      </c>
      <c r="AY13" s="52">
        <v>476848.20500000002</v>
      </c>
      <c r="AZ13" s="53">
        <v>0</v>
      </c>
      <c r="BA13" s="53">
        <v>36625.735999999997</v>
      </c>
      <c r="BB13" s="54">
        <v>0</v>
      </c>
      <c r="BC13" s="116">
        <f t="shared" si="11"/>
        <v>513473.94099999999</v>
      </c>
      <c r="BD13" s="52">
        <v>471852.00400000002</v>
      </c>
      <c r="BE13" s="53">
        <v>0</v>
      </c>
      <c r="BF13" s="53">
        <v>41459.339999999997</v>
      </c>
      <c r="BG13" s="54">
        <v>0</v>
      </c>
      <c r="BH13" s="116">
        <f t="shared" si="12"/>
        <v>513311.34400000004</v>
      </c>
      <c r="BI13" s="52">
        <v>450310.174</v>
      </c>
      <c r="BJ13" s="53">
        <v>0</v>
      </c>
      <c r="BK13" s="53">
        <v>33629.93</v>
      </c>
      <c r="BL13" s="54">
        <v>0</v>
      </c>
      <c r="BM13" s="116">
        <f t="shared" si="13"/>
        <v>483940.10399999999</v>
      </c>
      <c r="BN13" s="54">
        <f t="shared" si="0"/>
        <v>3650238.8930000002</v>
      </c>
      <c r="BO13" s="54">
        <f t="shared" si="14"/>
        <v>0</v>
      </c>
      <c r="BP13" s="54">
        <f t="shared" si="15"/>
        <v>668780.00600000005</v>
      </c>
      <c r="BQ13" s="54">
        <f t="shared" si="16"/>
        <v>69684.248999999996</v>
      </c>
      <c r="BR13" s="116">
        <f t="shared" si="17"/>
        <v>4388703.148</v>
      </c>
      <c r="BS13" s="56">
        <f t="shared" si="1"/>
        <v>2.5516077346706131E-2</v>
      </c>
    </row>
    <row r="14" spans="2:71" x14ac:dyDescent="0.35">
      <c r="B14" s="15" t="s">
        <v>350</v>
      </c>
      <c r="C14" s="11" t="s">
        <v>588</v>
      </c>
      <c r="D14" s="12" t="s">
        <v>364</v>
      </c>
      <c r="E14" s="45" t="s">
        <v>365</v>
      </c>
      <c r="F14" s="50">
        <v>0</v>
      </c>
      <c r="G14" s="46">
        <v>0</v>
      </c>
      <c r="H14" s="46">
        <v>0</v>
      </c>
      <c r="I14" s="51">
        <v>0</v>
      </c>
      <c r="J14" s="116">
        <f t="shared" si="2"/>
        <v>0</v>
      </c>
      <c r="K14" s="50">
        <v>0</v>
      </c>
      <c r="L14" s="46">
        <v>0</v>
      </c>
      <c r="M14" s="46">
        <v>0</v>
      </c>
      <c r="N14" s="51">
        <v>0</v>
      </c>
      <c r="O14" s="116">
        <f t="shared" si="3"/>
        <v>0</v>
      </c>
      <c r="P14" s="50">
        <v>0</v>
      </c>
      <c r="Q14" s="46">
        <v>0</v>
      </c>
      <c r="R14" s="46">
        <v>0</v>
      </c>
      <c r="S14" s="51">
        <v>0</v>
      </c>
      <c r="T14" s="116">
        <f t="shared" si="4"/>
        <v>0</v>
      </c>
      <c r="U14" s="50">
        <v>1868</v>
      </c>
      <c r="V14" s="46">
        <v>0</v>
      </c>
      <c r="W14" s="46">
        <v>1868</v>
      </c>
      <c r="X14" s="51">
        <v>0</v>
      </c>
      <c r="Y14" s="116">
        <f t="shared" si="5"/>
        <v>3736</v>
      </c>
      <c r="Z14" s="50">
        <v>0</v>
      </c>
      <c r="AA14" s="46">
        <v>15907.99</v>
      </c>
      <c r="AB14" s="46">
        <v>179455.91200000001</v>
      </c>
      <c r="AC14" s="51">
        <v>156466.5735</v>
      </c>
      <c r="AD14" s="116">
        <f t="shared" si="6"/>
        <v>351830.4755</v>
      </c>
      <c r="AE14" s="50">
        <v>0</v>
      </c>
      <c r="AF14" s="46">
        <v>172013.253</v>
      </c>
      <c r="AG14" s="46">
        <v>748208.73</v>
      </c>
      <c r="AH14" s="51">
        <v>155865.421</v>
      </c>
      <c r="AI14" s="116">
        <f t="shared" si="7"/>
        <v>1076087.4040000001</v>
      </c>
      <c r="AJ14" s="50">
        <v>0</v>
      </c>
      <c r="AK14" s="46">
        <v>223755.731</v>
      </c>
      <c r="AL14" s="46">
        <v>613056.91200000001</v>
      </c>
      <c r="AM14" s="51">
        <v>202889.476</v>
      </c>
      <c r="AN14" s="116">
        <f t="shared" si="8"/>
        <v>1039702.1190000001</v>
      </c>
      <c r="AO14" s="50">
        <v>0</v>
      </c>
      <c r="AP14" s="46">
        <v>146326.82</v>
      </c>
      <c r="AQ14" s="46">
        <v>503862.88299999997</v>
      </c>
      <c r="AR14" s="51">
        <v>133036.89850000001</v>
      </c>
      <c r="AS14" s="116">
        <f t="shared" si="9"/>
        <v>783226.60149999999</v>
      </c>
      <c r="AT14" s="52">
        <v>0</v>
      </c>
      <c r="AU14" s="53">
        <v>0</v>
      </c>
      <c r="AV14" s="53">
        <v>0</v>
      </c>
      <c r="AW14" s="54">
        <v>0</v>
      </c>
      <c r="AX14" s="116">
        <f t="shared" si="10"/>
        <v>0</v>
      </c>
      <c r="AY14" s="52">
        <v>0</v>
      </c>
      <c r="AZ14" s="53">
        <v>0</v>
      </c>
      <c r="BA14" s="53">
        <v>0</v>
      </c>
      <c r="BB14" s="54">
        <v>0</v>
      </c>
      <c r="BC14" s="116">
        <f t="shared" si="11"/>
        <v>0</v>
      </c>
      <c r="BD14" s="52">
        <v>0</v>
      </c>
      <c r="BE14" s="53">
        <v>0</v>
      </c>
      <c r="BF14" s="53">
        <v>0</v>
      </c>
      <c r="BG14" s="54">
        <v>0</v>
      </c>
      <c r="BH14" s="116">
        <f t="shared" si="12"/>
        <v>0</v>
      </c>
      <c r="BI14" s="52">
        <v>0</v>
      </c>
      <c r="BJ14" s="53">
        <v>0</v>
      </c>
      <c r="BK14" s="53">
        <v>0</v>
      </c>
      <c r="BL14" s="54">
        <v>0</v>
      </c>
      <c r="BM14" s="116">
        <f t="shared" si="13"/>
        <v>0</v>
      </c>
      <c r="BN14" s="54">
        <f t="shared" si="0"/>
        <v>1868</v>
      </c>
      <c r="BO14" s="54">
        <f t="shared" si="14"/>
        <v>558003.79399999999</v>
      </c>
      <c r="BP14" s="54">
        <f t="shared" si="15"/>
        <v>2046452.4369999999</v>
      </c>
      <c r="BQ14" s="54">
        <f t="shared" si="16"/>
        <v>648258.36900000006</v>
      </c>
      <c r="BR14" s="116">
        <f t="shared" si="17"/>
        <v>3254582.5999999996</v>
      </c>
      <c r="BS14" s="56">
        <f t="shared" si="1"/>
        <v>1.8922259845870058E-2</v>
      </c>
    </row>
    <row r="15" spans="2:71" x14ac:dyDescent="0.35">
      <c r="B15" s="12" t="s">
        <v>322</v>
      </c>
      <c r="C15" s="11" t="s">
        <v>588</v>
      </c>
      <c r="D15" s="12" t="s">
        <v>218</v>
      </c>
      <c r="E15" s="45" t="s">
        <v>219</v>
      </c>
      <c r="F15" s="50">
        <v>138586.76800000001</v>
      </c>
      <c r="G15" s="46">
        <v>23323.742999999999</v>
      </c>
      <c r="H15" s="46">
        <v>43897.974999999999</v>
      </c>
      <c r="I15" s="51">
        <v>72240.672000000006</v>
      </c>
      <c r="J15" s="116">
        <f t="shared" si="2"/>
        <v>278049.158</v>
      </c>
      <c r="K15" s="50">
        <v>133804.16</v>
      </c>
      <c r="L15" s="46">
        <v>17250.222000000002</v>
      </c>
      <c r="M15" s="46">
        <v>48076.459000000003</v>
      </c>
      <c r="N15" s="51">
        <v>55607.377500000002</v>
      </c>
      <c r="O15" s="116">
        <f t="shared" si="3"/>
        <v>254738.21850000002</v>
      </c>
      <c r="P15" s="50">
        <v>91419.56</v>
      </c>
      <c r="Q15" s="46">
        <v>15998.923000000001</v>
      </c>
      <c r="R15" s="46">
        <v>69166.179999999993</v>
      </c>
      <c r="S15" s="51">
        <v>62175.089</v>
      </c>
      <c r="T15" s="116">
        <f t="shared" si="4"/>
        <v>238759.75200000001</v>
      </c>
      <c r="U15" s="50">
        <v>96912.444000000003</v>
      </c>
      <c r="V15" s="46">
        <v>11399.825000000001</v>
      </c>
      <c r="W15" s="46">
        <v>96912.444000000003</v>
      </c>
      <c r="X15" s="51">
        <v>65016.927000000003</v>
      </c>
      <c r="Y15" s="116">
        <f t="shared" si="5"/>
        <v>270241.64</v>
      </c>
      <c r="Z15" s="50">
        <v>124293.568</v>
      </c>
      <c r="AA15" s="46">
        <v>10214.236999999999</v>
      </c>
      <c r="AB15" s="46">
        <v>61365.406999999999</v>
      </c>
      <c r="AC15" s="51">
        <v>70236.188500000004</v>
      </c>
      <c r="AD15" s="116">
        <f t="shared" si="6"/>
        <v>266109.40049999999</v>
      </c>
      <c r="AE15" s="50">
        <v>126291.36</v>
      </c>
      <c r="AF15" s="46">
        <v>9122.9519999999993</v>
      </c>
      <c r="AG15" s="46">
        <v>34804.483999999997</v>
      </c>
      <c r="AH15" s="51">
        <v>36373.197500000002</v>
      </c>
      <c r="AI15" s="116">
        <f t="shared" si="7"/>
        <v>206591.99350000001</v>
      </c>
      <c r="AJ15" s="50">
        <v>126905.936</v>
      </c>
      <c r="AK15" s="46">
        <v>11133.698</v>
      </c>
      <c r="AL15" s="46">
        <v>37157.733999999997</v>
      </c>
      <c r="AM15" s="51">
        <v>48986.673999999999</v>
      </c>
      <c r="AN15" s="116">
        <f t="shared" si="8"/>
        <v>224184.04199999999</v>
      </c>
      <c r="AO15" s="50">
        <v>123840.58</v>
      </c>
      <c r="AP15" s="46">
        <v>12973.058000000001</v>
      </c>
      <c r="AQ15" s="46">
        <v>35919.06</v>
      </c>
      <c r="AR15" s="51">
        <v>45927.4375</v>
      </c>
      <c r="AS15" s="116">
        <f t="shared" si="9"/>
        <v>218660.1355</v>
      </c>
      <c r="AT15" s="52">
        <v>124736.348</v>
      </c>
      <c r="AU15" s="53">
        <v>20544.446</v>
      </c>
      <c r="AV15" s="53">
        <v>43545.77</v>
      </c>
      <c r="AW15" s="54">
        <v>49142.052000000003</v>
      </c>
      <c r="AX15" s="116">
        <f t="shared" si="10"/>
        <v>237968.61599999998</v>
      </c>
      <c r="AY15" s="52">
        <v>149157.204</v>
      </c>
      <c r="AZ15" s="53">
        <v>17230.804</v>
      </c>
      <c r="BA15" s="53">
        <v>36743.362999999998</v>
      </c>
      <c r="BB15" s="54">
        <v>63203.39</v>
      </c>
      <c r="BC15" s="116">
        <f t="shared" si="11"/>
        <v>266334.761</v>
      </c>
      <c r="BD15" s="52">
        <v>158366.5</v>
      </c>
      <c r="BE15" s="53">
        <v>18483.073</v>
      </c>
      <c r="BF15" s="53">
        <v>40692.432000000001</v>
      </c>
      <c r="BG15" s="54">
        <v>57494.828999999998</v>
      </c>
      <c r="BH15" s="116">
        <f t="shared" si="12"/>
        <v>275036.83400000003</v>
      </c>
      <c r="BI15" s="52">
        <v>154157.628</v>
      </c>
      <c r="BJ15" s="53">
        <v>20228.476999999999</v>
      </c>
      <c r="BK15" s="53">
        <v>40583.942000000003</v>
      </c>
      <c r="BL15" s="54">
        <v>56423.256999999998</v>
      </c>
      <c r="BM15" s="116">
        <f t="shared" si="13"/>
        <v>271393.304</v>
      </c>
      <c r="BN15" s="54">
        <f t="shared" si="0"/>
        <v>1548472.0559999999</v>
      </c>
      <c r="BO15" s="54">
        <f t="shared" si="14"/>
        <v>187903.45800000004</v>
      </c>
      <c r="BP15" s="54">
        <f t="shared" si="15"/>
        <v>588865.25000000012</v>
      </c>
      <c r="BQ15" s="54">
        <f t="shared" si="16"/>
        <v>682827.09100000001</v>
      </c>
      <c r="BR15" s="116">
        <f t="shared" si="17"/>
        <v>3008067.855</v>
      </c>
      <c r="BS15" s="56">
        <f t="shared" si="1"/>
        <v>1.748901428598524E-2</v>
      </c>
    </row>
    <row r="16" spans="2:71" x14ac:dyDescent="0.35">
      <c r="B16" s="12" t="s">
        <v>320</v>
      </c>
      <c r="C16" s="109" t="s">
        <v>588</v>
      </c>
      <c r="D16" s="12" t="s">
        <v>214</v>
      </c>
      <c r="E16" s="45" t="s">
        <v>215</v>
      </c>
      <c r="F16" s="50">
        <v>119731.75599999999</v>
      </c>
      <c r="G16" s="46">
        <v>8001</v>
      </c>
      <c r="H16" s="46">
        <v>29324.309000000001</v>
      </c>
      <c r="I16" s="51">
        <v>58251.347999999998</v>
      </c>
      <c r="J16" s="116">
        <f t="shared" si="2"/>
        <v>215308.413</v>
      </c>
      <c r="K16" s="50">
        <v>129871.14</v>
      </c>
      <c r="L16" s="46">
        <v>2748</v>
      </c>
      <c r="M16" s="46">
        <v>27483.999</v>
      </c>
      <c r="N16" s="51">
        <v>39779.589999999997</v>
      </c>
      <c r="O16" s="116">
        <f t="shared" si="3"/>
        <v>199882.72900000002</v>
      </c>
      <c r="P16" s="50">
        <v>145454.33600000001</v>
      </c>
      <c r="Q16" s="46">
        <v>0</v>
      </c>
      <c r="R16" s="46">
        <v>40388.076000000001</v>
      </c>
      <c r="S16" s="51">
        <v>61045.760000000002</v>
      </c>
      <c r="T16" s="116">
        <f t="shared" si="4"/>
        <v>246888.17200000002</v>
      </c>
      <c r="U16" s="50">
        <v>123136.10400000001</v>
      </c>
      <c r="V16" s="46">
        <v>2590</v>
      </c>
      <c r="W16" s="46">
        <v>123136.10400000001</v>
      </c>
      <c r="X16" s="51">
        <v>51647.4715</v>
      </c>
      <c r="Y16" s="116">
        <f t="shared" si="5"/>
        <v>300509.67950000003</v>
      </c>
      <c r="Z16" s="50">
        <v>124620.88</v>
      </c>
      <c r="AA16" s="46">
        <v>2450</v>
      </c>
      <c r="AB16" s="46">
        <v>41144.838000000003</v>
      </c>
      <c r="AC16" s="51">
        <v>40861.31</v>
      </c>
      <c r="AD16" s="116">
        <f t="shared" si="6"/>
        <v>209077.02799999999</v>
      </c>
      <c r="AE16" s="50">
        <v>126833.28</v>
      </c>
      <c r="AF16" s="46">
        <v>5154.0410000000002</v>
      </c>
      <c r="AG16" s="46">
        <v>57488.207999999999</v>
      </c>
      <c r="AH16" s="51">
        <v>35133.222000000002</v>
      </c>
      <c r="AI16" s="116">
        <f t="shared" si="7"/>
        <v>224608.75099999999</v>
      </c>
      <c r="AJ16" s="50">
        <v>129678.38400000001</v>
      </c>
      <c r="AK16" s="46">
        <v>8174.634</v>
      </c>
      <c r="AL16" s="46">
        <v>43925.447999999997</v>
      </c>
      <c r="AM16" s="51">
        <v>54320.271500000003</v>
      </c>
      <c r="AN16" s="116">
        <f t="shared" si="8"/>
        <v>236098.73750000002</v>
      </c>
      <c r="AO16" s="50">
        <v>120055.084</v>
      </c>
      <c r="AP16" s="46">
        <v>6403.6750000000002</v>
      </c>
      <c r="AQ16" s="46">
        <v>50882.591999999997</v>
      </c>
      <c r="AR16" s="51">
        <v>50815.991999999998</v>
      </c>
      <c r="AS16" s="116">
        <f t="shared" si="9"/>
        <v>228157.34299999999</v>
      </c>
      <c r="AT16" s="52">
        <v>123318.476</v>
      </c>
      <c r="AU16" s="53">
        <v>9243.0820000000003</v>
      </c>
      <c r="AV16" s="53">
        <v>33754.408000000003</v>
      </c>
      <c r="AW16" s="54">
        <v>50943.046000000002</v>
      </c>
      <c r="AX16" s="116">
        <f t="shared" si="10"/>
        <v>217259.01199999999</v>
      </c>
      <c r="AY16" s="52">
        <v>142432.11199999999</v>
      </c>
      <c r="AZ16" s="53">
        <v>12834.063</v>
      </c>
      <c r="BA16" s="53">
        <v>27253.743999999999</v>
      </c>
      <c r="BB16" s="54">
        <v>58692.582999999999</v>
      </c>
      <c r="BC16" s="116">
        <f t="shared" si="11"/>
        <v>241212.50199999998</v>
      </c>
      <c r="BD16" s="52">
        <v>155897.09599999999</v>
      </c>
      <c r="BE16" s="53">
        <v>15391.369000000001</v>
      </c>
      <c r="BF16" s="53">
        <v>27340</v>
      </c>
      <c r="BG16" s="54">
        <v>59727.093999999997</v>
      </c>
      <c r="BH16" s="116">
        <f t="shared" si="12"/>
        <v>258355.55900000001</v>
      </c>
      <c r="BI16" s="52">
        <v>145304.60800000001</v>
      </c>
      <c r="BJ16" s="53">
        <v>16451.757000000001</v>
      </c>
      <c r="BK16" s="53">
        <v>40581.385999999999</v>
      </c>
      <c r="BL16" s="54">
        <v>59174.493999999999</v>
      </c>
      <c r="BM16" s="116">
        <f t="shared" si="13"/>
        <v>261512.24500000002</v>
      </c>
      <c r="BN16" s="54">
        <f t="shared" si="0"/>
        <v>1586333.2559999998</v>
      </c>
      <c r="BO16" s="54">
        <f t="shared" si="14"/>
        <v>89441.621000000014</v>
      </c>
      <c r="BP16" s="54">
        <f t="shared" si="15"/>
        <v>542703.11199999996</v>
      </c>
      <c r="BQ16" s="54">
        <f t="shared" si="16"/>
        <v>620392.18199999991</v>
      </c>
      <c r="BR16" s="116">
        <f t="shared" si="17"/>
        <v>2838870.1710000001</v>
      </c>
      <c r="BS16" s="56">
        <f t="shared" si="1"/>
        <v>1.650529288897187E-2</v>
      </c>
    </row>
    <row r="17" spans="2:71" x14ac:dyDescent="0.35">
      <c r="B17" s="12" t="s">
        <v>319</v>
      </c>
      <c r="C17" s="11" t="s">
        <v>588</v>
      </c>
      <c r="D17" s="12" t="s">
        <v>212</v>
      </c>
      <c r="E17" s="45" t="s">
        <v>213</v>
      </c>
      <c r="F17" s="50">
        <v>174925.81599999999</v>
      </c>
      <c r="G17" s="46">
        <v>6956.25</v>
      </c>
      <c r="H17" s="46">
        <v>40007.315999999999</v>
      </c>
      <c r="I17" s="51">
        <v>32675.039000000001</v>
      </c>
      <c r="J17" s="116">
        <f t="shared" si="2"/>
        <v>254564.42099999997</v>
      </c>
      <c r="K17" s="50">
        <v>157307.18799999999</v>
      </c>
      <c r="L17" s="46">
        <v>4064.2759999999998</v>
      </c>
      <c r="M17" s="46">
        <v>38662.406000000003</v>
      </c>
      <c r="N17" s="51">
        <v>21669.493999999999</v>
      </c>
      <c r="O17" s="116">
        <f t="shared" si="3"/>
        <v>221703.364</v>
      </c>
      <c r="P17" s="50">
        <v>153835.24799999999</v>
      </c>
      <c r="Q17" s="46">
        <v>2982.6239999999998</v>
      </c>
      <c r="R17" s="46">
        <v>46602.902999999998</v>
      </c>
      <c r="S17" s="51">
        <v>20492.802500000002</v>
      </c>
      <c r="T17" s="116">
        <f t="shared" si="4"/>
        <v>223913.57749999998</v>
      </c>
      <c r="U17" s="50">
        <v>185282.709</v>
      </c>
      <c r="V17" s="46">
        <v>2574.3829999999998</v>
      </c>
      <c r="W17" s="46">
        <v>185282.709</v>
      </c>
      <c r="X17" s="51">
        <v>17149.8135</v>
      </c>
      <c r="Y17" s="116">
        <f t="shared" si="5"/>
        <v>390289.61449999997</v>
      </c>
      <c r="Z17" s="50">
        <v>226753.78200000001</v>
      </c>
      <c r="AA17" s="46">
        <v>3126.1289999999999</v>
      </c>
      <c r="AB17" s="46">
        <v>33798.942999999999</v>
      </c>
      <c r="AC17" s="51">
        <v>14567.33</v>
      </c>
      <c r="AD17" s="116">
        <f t="shared" si="6"/>
        <v>278246.18400000001</v>
      </c>
      <c r="AE17" s="50">
        <v>211187.50599999999</v>
      </c>
      <c r="AF17" s="46">
        <v>2816.328</v>
      </c>
      <c r="AG17" s="46">
        <v>34157.514999999999</v>
      </c>
      <c r="AH17" s="51">
        <v>10924.896500000001</v>
      </c>
      <c r="AI17" s="116">
        <f t="shared" si="7"/>
        <v>259086.24549999999</v>
      </c>
      <c r="AJ17" s="50">
        <v>228636.60399999999</v>
      </c>
      <c r="AK17" s="46">
        <v>3933.1880000000001</v>
      </c>
      <c r="AL17" s="46">
        <v>24410.434000000001</v>
      </c>
      <c r="AM17" s="51">
        <v>13265.472</v>
      </c>
      <c r="AN17" s="116">
        <f t="shared" si="8"/>
        <v>270245.69799999997</v>
      </c>
      <c r="AO17" s="50">
        <v>245727.73</v>
      </c>
      <c r="AP17" s="46">
        <v>4589.2</v>
      </c>
      <c r="AQ17" s="46">
        <v>38070.131999999998</v>
      </c>
      <c r="AR17" s="51">
        <v>15303.8835</v>
      </c>
      <c r="AS17" s="116">
        <f t="shared" si="9"/>
        <v>303690.94550000003</v>
      </c>
      <c r="AT17" s="52">
        <v>188366.348</v>
      </c>
      <c r="AU17" s="53">
        <v>4169.25</v>
      </c>
      <c r="AV17" s="53">
        <v>18278.181</v>
      </c>
      <c r="AW17" s="54">
        <v>16203.33</v>
      </c>
      <c r="AX17" s="116">
        <f t="shared" si="10"/>
        <v>227017.109</v>
      </c>
      <c r="AY17" s="52">
        <v>45065.794000000002</v>
      </c>
      <c r="AZ17" s="53">
        <v>0</v>
      </c>
      <c r="BA17" s="53">
        <v>0</v>
      </c>
      <c r="BB17" s="54">
        <v>0</v>
      </c>
      <c r="BC17" s="116">
        <f t="shared" si="11"/>
        <v>45065.794000000002</v>
      </c>
      <c r="BD17" s="52">
        <v>86460.67</v>
      </c>
      <c r="BE17" s="53">
        <v>0</v>
      </c>
      <c r="BF17" s="53">
        <v>0</v>
      </c>
      <c r="BG17" s="54">
        <v>0</v>
      </c>
      <c r="BH17" s="116">
        <f t="shared" si="12"/>
        <v>86460.67</v>
      </c>
      <c r="BI17" s="52">
        <v>187748.976</v>
      </c>
      <c r="BJ17" s="53">
        <v>0</v>
      </c>
      <c r="BK17" s="53">
        <v>14538.571</v>
      </c>
      <c r="BL17" s="54">
        <v>7545</v>
      </c>
      <c r="BM17" s="116">
        <f t="shared" si="13"/>
        <v>209832.54699999999</v>
      </c>
      <c r="BN17" s="54">
        <f t="shared" si="0"/>
        <v>2091298.371</v>
      </c>
      <c r="BO17" s="54">
        <f t="shared" si="14"/>
        <v>35211.627999999997</v>
      </c>
      <c r="BP17" s="54">
        <f t="shared" si="15"/>
        <v>473809.11</v>
      </c>
      <c r="BQ17" s="54">
        <f t="shared" si="16"/>
        <v>169797.06099999999</v>
      </c>
      <c r="BR17" s="116">
        <f t="shared" si="17"/>
        <v>2770116.17</v>
      </c>
      <c r="BS17" s="56">
        <f t="shared" si="1"/>
        <v>1.6105554663749005E-2</v>
      </c>
    </row>
    <row r="18" spans="2:71" x14ac:dyDescent="0.35">
      <c r="B18" s="12" t="s">
        <v>312</v>
      </c>
      <c r="C18" s="11" t="s">
        <v>588</v>
      </c>
      <c r="D18" s="12" t="s">
        <v>198</v>
      </c>
      <c r="E18" s="45" t="s">
        <v>199</v>
      </c>
      <c r="F18" s="50">
        <v>77842.608999999997</v>
      </c>
      <c r="G18" s="46">
        <v>0</v>
      </c>
      <c r="H18" s="46">
        <v>0</v>
      </c>
      <c r="I18" s="51">
        <v>0</v>
      </c>
      <c r="J18" s="116">
        <f t="shared" si="2"/>
        <v>77842.608999999997</v>
      </c>
      <c r="K18" s="50">
        <v>168100.04300000001</v>
      </c>
      <c r="L18" s="46">
        <v>0</v>
      </c>
      <c r="M18" s="46">
        <v>0</v>
      </c>
      <c r="N18" s="51">
        <v>0</v>
      </c>
      <c r="O18" s="116">
        <f t="shared" si="3"/>
        <v>168100.04300000001</v>
      </c>
      <c r="P18" s="50">
        <v>184474.698</v>
      </c>
      <c r="Q18" s="46">
        <v>0</v>
      </c>
      <c r="R18" s="46">
        <v>0</v>
      </c>
      <c r="S18" s="51">
        <v>0</v>
      </c>
      <c r="T18" s="116">
        <f t="shared" si="4"/>
        <v>184474.698</v>
      </c>
      <c r="U18" s="50">
        <v>97973.68</v>
      </c>
      <c r="V18" s="46">
        <v>0</v>
      </c>
      <c r="W18" s="46">
        <v>97973.68</v>
      </c>
      <c r="X18" s="51">
        <v>0</v>
      </c>
      <c r="Y18" s="116">
        <f t="shared" si="5"/>
        <v>195947.36</v>
      </c>
      <c r="Z18" s="50">
        <v>266897.40000000002</v>
      </c>
      <c r="AA18" s="46">
        <v>0</v>
      </c>
      <c r="AB18" s="46">
        <v>39870</v>
      </c>
      <c r="AC18" s="51">
        <v>0</v>
      </c>
      <c r="AD18" s="116">
        <f t="shared" si="6"/>
        <v>306767.40000000002</v>
      </c>
      <c r="AE18" s="50">
        <v>199827.61199999999</v>
      </c>
      <c r="AF18" s="46">
        <v>0</v>
      </c>
      <c r="AG18" s="46">
        <v>31330</v>
      </c>
      <c r="AH18" s="51">
        <v>0</v>
      </c>
      <c r="AI18" s="116">
        <f t="shared" si="7"/>
        <v>231157.61199999999</v>
      </c>
      <c r="AJ18" s="50">
        <v>281791.87</v>
      </c>
      <c r="AK18" s="46">
        <v>0</v>
      </c>
      <c r="AL18" s="46">
        <v>660</v>
      </c>
      <c r="AM18" s="51">
        <v>0</v>
      </c>
      <c r="AN18" s="116">
        <f t="shared" si="8"/>
        <v>282451.87</v>
      </c>
      <c r="AO18" s="50">
        <v>110583.16</v>
      </c>
      <c r="AP18" s="46">
        <v>0</v>
      </c>
      <c r="AQ18" s="46">
        <v>240</v>
      </c>
      <c r="AR18" s="51">
        <v>14917.61</v>
      </c>
      <c r="AS18" s="116">
        <f t="shared" si="9"/>
        <v>125740.77</v>
      </c>
      <c r="AT18" s="52">
        <v>431757.72700000001</v>
      </c>
      <c r="AU18" s="53">
        <v>0</v>
      </c>
      <c r="AV18" s="53">
        <v>0</v>
      </c>
      <c r="AW18" s="54">
        <v>12293.4985</v>
      </c>
      <c r="AX18" s="116">
        <f t="shared" si="10"/>
        <v>444051.2255</v>
      </c>
      <c r="AY18" s="52">
        <v>152357.894</v>
      </c>
      <c r="AZ18" s="53">
        <v>0</v>
      </c>
      <c r="BA18" s="53">
        <v>0</v>
      </c>
      <c r="BB18" s="54">
        <v>5350.4440000000004</v>
      </c>
      <c r="BC18" s="116">
        <f t="shared" si="11"/>
        <v>157708.33799999999</v>
      </c>
      <c r="BD18" s="52">
        <v>101053.35</v>
      </c>
      <c r="BE18" s="53">
        <v>0</v>
      </c>
      <c r="BF18" s="53">
        <v>13090</v>
      </c>
      <c r="BG18" s="54">
        <v>0</v>
      </c>
      <c r="BH18" s="116">
        <f t="shared" si="12"/>
        <v>114143.35</v>
      </c>
      <c r="BI18" s="52">
        <v>94417.1</v>
      </c>
      <c r="BJ18" s="53">
        <v>0</v>
      </c>
      <c r="BK18" s="53">
        <v>0</v>
      </c>
      <c r="BL18" s="54">
        <v>0</v>
      </c>
      <c r="BM18" s="116">
        <f t="shared" si="13"/>
        <v>94417.1</v>
      </c>
      <c r="BN18" s="54">
        <f t="shared" si="0"/>
        <v>2167077.1430000002</v>
      </c>
      <c r="BO18" s="54">
        <f t="shared" si="14"/>
        <v>0</v>
      </c>
      <c r="BP18" s="54">
        <f t="shared" si="15"/>
        <v>183163.68</v>
      </c>
      <c r="BQ18" s="54">
        <f t="shared" si="16"/>
        <v>32561.552500000002</v>
      </c>
      <c r="BR18" s="116">
        <f t="shared" si="17"/>
        <v>2382802.3755000005</v>
      </c>
      <c r="BS18" s="56">
        <f t="shared" si="1"/>
        <v>1.385369838533748E-2</v>
      </c>
    </row>
    <row r="19" spans="2:71" x14ac:dyDescent="0.35">
      <c r="B19" s="12" t="s">
        <v>324</v>
      </c>
      <c r="C19" s="11" t="s">
        <v>588</v>
      </c>
      <c r="D19" s="12" t="s">
        <v>222</v>
      </c>
      <c r="E19" s="45" t="s">
        <v>223</v>
      </c>
      <c r="F19" s="50">
        <v>0</v>
      </c>
      <c r="G19" s="46">
        <v>0</v>
      </c>
      <c r="H19" s="46">
        <v>0</v>
      </c>
      <c r="I19" s="51">
        <v>0</v>
      </c>
      <c r="J19" s="116">
        <f t="shared" si="2"/>
        <v>0</v>
      </c>
      <c r="K19" s="50">
        <v>0</v>
      </c>
      <c r="L19" s="46">
        <v>0</v>
      </c>
      <c r="M19" s="46">
        <v>0</v>
      </c>
      <c r="N19" s="51">
        <v>0</v>
      </c>
      <c r="O19" s="116">
        <f t="shared" si="3"/>
        <v>0</v>
      </c>
      <c r="P19" s="50">
        <v>94478.008000000002</v>
      </c>
      <c r="Q19" s="46">
        <v>0</v>
      </c>
      <c r="R19" s="46">
        <v>0</v>
      </c>
      <c r="S19" s="51">
        <v>0</v>
      </c>
      <c r="T19" s="116">
        <f t="shared" si="4"/>
        <v>94478.008000000002</v>
      </c>
      <c r="U19" s="50">
        <v>316382.85200000001</v>
      </c>
      <c r="V19" s="46">
        <v>0</v>
      </c>
      <c r="W19" s="46">
        <v>316382.85200000001</v>
      </c>
      <c r="X19" s="51">
        <v>133149.96950000001</v>
      </c>
      <c r="Y19" s="116">
        <f t="shared" si="5"/>
        <v>765915.67350000003</v>
      </c>
      <c r="Z19" s="50">
        <v>466420.96799999999</v>
      </c>
      <c r="AA19" s="46">
        <v>0</v>
      </c>
      <c r="AB19" s="46">
        <v>140103.87100000001</v>
      </c>
      <c r="AC19" s="51">
        <v>184164.87849999999</v>
      </c>
      <c r="AD19" s="116">
        <f t="shared" si="6"/>
        <v>790689.71750000003</v>
      </c>
      <c r="AE19" s="50">
        <v>213476.17600000001</v>
      </c>
      <c r="AF19" s="46">
        <v>0</v>
      </c>
      <c r="AG19" s="46">
        <v>117484.655</v>
      </c>
      <c r="AH19" s="51">
        <v>164045.42199999999</v>
      </c>
      <c r="AI19" s="116">
        <f t="shared" si="7"/>
        <v>495006.25300000003</v>
      </c>
      <c r="AJ19" s="50">
        <v>0</v>
      </c>
      <c r="AK19" s="46">
        <v>0</v>
      </c>
      <c r="AL19" s="46">
        <v>0</v>
      </c>
      <c r="AM19" s="51">
        <v>1050</v>
      </c>
      <c r="AN19" s="116">
        <f t="shared" si="8"/>
        <v>1050</v>
      </c>
      <c r="AO19" s="50">
        <v>0</v>
      </c>
      <c r="AP19" s="46">
        <v>0</v>
      </c>
      <c r="AQ19" s="46">
        <v>0</v>
      </c>
      <c r="AR19" s="51">
        <v>1049.296</v>
      </c>
      <c r="AS19" s="116">
        <f t="shared" si="9"/>
        <v>1049.296</v>
      </c>
      <c r="AT19" s="52">
        <v>0</v>
      </c>
      <c r="AU19" s="53">
        <v>0</v>
      </c>
      <c r="AV19" s="53">
        <v>0</v>
      </c>
      <c r="AW19" s="54">
        <v>0</v>
      </c>
      <c r="AX19" s="116">
        <f t="shared" si="10"/>
        <v>0</v>
      </c>
      <c r="AY19" s="52">
        <v>0</v>
      </c>
      <c r="AZ19" s="53">
        <v>0</v>
      </c>
      <c r="BA19" s="53">
        <v>167096.231</v>
      </c>
      <c r="BB19" s="54">
        <v>0</v>
      </c>
      <c r="BC19" s="116">
        <f t="shared" si="11"/>
        <v>167096.231</v>
      </c>
      <c r="BD19" s="52">
        <v>0</v>
      </c>
      <c r="BE19" s="53">
        <v>0</v>
      </c>
      <c r="BF19" s="53">
        <v>761.62400000000002</v>
      </c>
      <c r="BG19" s="54">
        <v>0</v>
      </c>
      <c r="BH19" s="116">
        <f t="shared" si="12"/>
        <v>761.62400000000002</v>
      </c>
      <c r="BI19" s="52">
        <v>0</v>
      </c>
      <c r="BJ19" s="53">
        <v>0</v>
      </c>
      <c r="BK19" s="53">
        <v>0</v>
      </c>
      <c r="BL19" s="54">
        <v>0</v>
      </c>
      <c r="BM19" s="116">
        <f t="shared" si="13"/>
        <v>0</v>
      </c>
      <c r="BN19" s="54">
        <f t="shared" si="0"/>
        <v>1090758.004</v>
      </c>
      <c r="BO19" s="54">
        <f t="shared" si="14"/>
        <v>0</v>
      </c>
      <c r="BP19" s="54">
        <f t="shared" si="15"/>
        <v>741829.23300000001</v>
      </c>
      <c r="BQ19" s="54">
        <f t="shared" si="16"/>
        <v>483459.56599999999</v>
      </c>
      <c r="BR19" s="116">
        <f t="shared" si="17"/>
        <v>2316046.8029999998</v>
      </c>
      <c r="BS19" s="56">
        <f t="shared" si="1"/>
        <v>1.346557909501594E-2</v>
      </c>
    </row>
    <row r="20" spans="2:71" x14ac:dyDescent="0.35">
      <c r="B20" s="12" t="s">
        <v>325</v>
      </c>
      <c r="C20" s="11" t="s">
        <v>588</v>
      </c>
      <c r="D20" s="12" t="s">
        <v>224</v>
      </c>
      <c r="E20" s="45" t="s">
        <v>225</v>
      </c>
      <c r="F20" s="50">
        <v>891642.06900000002</v>
      </c>
      <c r="G20" s="46">
        <v>16679.699000000001</v>
      </c>
      <c r="H20" s="46">
        <v>137023.17499999999</v>
      </c>
      <c r="I20" s="51">
        <v>187024.05650000001</v>
      </c>
      <c r="J20" s="116">
        <f t="shared" si="2"/>
        <v>1232368.9994999999</v>
      </c>
      <c r="K20" s="50">
        <v>625413.09299999999</v>
      </c>
      <c r="L20" s="46">
        <v>213.90199999999999</v>
      </c>
      <c r="M20" s="46">
        <v>110228.955</v>
      </c>
      <c r="N20" s="51">
        <v>30255.145</v>
      </c>
      <c r="O20" s="116">
        <f t="shared" si="3"/>
        <v>766111.09499999997</v>
      </c>
      <c r="P20" s="50">
        <v>529.99800000000005</v>
      </c>
      <c r="Q20" s="46">
        <v>0</v>
      </c>
      <c r="R20" s="46">
        <v>0</v>
      </c>
      <c r="S20" s="51">
        <v>16701.97</v>
      </c>
      <c r="T20" s="116">
        <f t="shared" si="4"/>
        <v>17231.968000000001</v>
      </c>
      <c r="U20" s="50">
        <v>1271.4559999999999</v>
      </c>
      <c r="V20" s="46">
        <v>0</v>
      </c>
      <c r="W20" s="46">
        <v>1271.4559999999999</v>
      </c>
      <c r="X20" s="51">
        <v>0</v>
      </c>
      <c r="Y20" s="116">
        <f t="shared" si="5"/>
        <v>2542.9119999999998</v>
      </c>
      <c r="Z20" s="50">
        <v>0</v>
      </c>
      <c r="AA20" s="46">
        <v>0</v>
      </c>
      <c r="AB20" s="46">
        <v>12896.11</v>
      </c>
      <c r="AC20" s="51">
        <v>0</v>
      </c>
      <c r="AD20" s="116">
        <f t="shared" si="6"/>
        <v>12896.11</v>
      </c>
      <c r="AE20" s="50">
        <v>0</v>
      </c>
      <c r="AF20" s="46">
        <v>0</v>
      </c>
      <c r="AG20" s="46">
        <v>1040</v>
      </c>
      <c r="AH20" s="51">
        <v>30</v>
      </c>
      <c r="AI20" s="116">
        <f t="shared" si="7"/>
        <v>1070</v>
      </c>
      <c r="AJ20" s="50">
        <v>0</v>
      </c>
      <c r="AK20" s="46">
        <v>0</v>
      </c>
      <c r="AL20" s="46">
        <v>11543.788</v>
      </c>
      <c r="AM20" s="51">
        <v>0</v>
      </c>
      <c r="AN20" s="116">
        <f t="shared" si="8"/>
        <v>11543.788</v>
      </c>
      <c r="AO20" s="50">
        <v>3100</v>
      </c>
      <c r="AP20" s="46">
        <v>0</v>
      </c>
      <c r="AQ20" s="46">
        <v>3108.6950000000002</v>
      </c>
      <c r="AR20" s="51">
        <v>7282.0280000000002</v>
      </c>
      <c r="AS20" s="116">
        <f t="shared" si="9"/>
        <v>13490.723</v>
      </c>
      <c r="AT20" s="52">
        <v>9320</v>
      </c>
      <c r="AU20" s="53">
        <v>0</v>
      </c>
      <c r="AV20" s="53">
        <v>0</v>
      </c>
      <c r="AW20" s="54">
        <v>4038.01</v>
      </c>
      <c r="AX20" s="116">
        <f t="shared" si="10"/>
        <v>13358.01</v>
      </c>
      <c r="AY20" s="52">
        <v>0</v>
      </c>
      <c r="AZ20" s="53">
        <v>0</v>
      </c>
      <c r="BA20" s="53">
        <v>0</v>
      </c>
      <c r="BB20" s="54">
        <v>0</v>
      </c>
      <c r="BC20" s="116">
        <f t="shared" si="11"/>
        <v>0</v>
      </c>
      <c r="BD20" s="52">
        <v>0</v>
      </c>
      <c r="BE20" s="53">
        <v>0</v>
      </c>
      <c r="BF20" s="53">
        <v>0</v>
      </c>
      <c r="BG20" s="54">
        <v>0</v>
      </c>
      <c r="BH20" s="116">
        <f t="shared" si="12"/>
        <v>0</v>
      </c>
      <c r="BI20" s="52">
        <v>0</v>
      </c>
      <c r="BJ20" s="53">
        <v>0</v>
      </c>
      <c r="BK20" s="53">
        <v>0</v>
      </c>
      <c r="BL20" s="54">
        <v>0</v>
      </c>
      <c r="BM20" s="116">
        <f t="shared" si="13"/>
        <v>0</v>
      </c>
      <c r="BN20" s="54">
        <f t="shared" si="0"/>
        <v>1531276.6159999999</v>
      </c>
      <c r="BO20" s="54">
        <f t="shared" si="14"/>
        <v>16893.600999999999</v>
      </c>
      <c r="BP20" s="54">
        <f t="shared" si="15"/>
        <v>277112.179</v>
      </c>
      <c r="BQ20" s="54">
        <f t="shared" si="16"/>
        <v>245331.2095</v>
      </c>
      <c r="BR20" s="116">
        <f t="shared" si="17"/>
        <v>2070613.6055000001</v>
      </c>
      <c r="BS20" s="56">
        <f t="shared" si="1"/>
        <v>1.2038621691047227E-2</v>
      </c>
    </row>
    <row r="21" spans="2:71" x14ac:dyDescent="0.35">
      <c r="B21" s="12" t="s">
        <v>307</v>
      </c>
      <c r="C21" s="11" t="s">
        <v>588</v>
      </c>
      <c r="D21" s="12" t="s">
        <v>188</v>
      </c>
      <c r="E21" s="45" t="s">
        <v>189</v>
      </c>
      <c r="F21" s="50">
        <v>92535.087</v>
      </c>
      <c r="G21" s="46">
        <v>0</v>
      </c>
      <c r="H21" s="46">
        <v>12633.42</v>
      </c>
      <c r="I21" s="51">
        <v>7671.7375000000002</v>
      </c>
      <c r="J21" s="116">
        <f t="shared" si="2"/>
        <v>112840.2445</v>
      </c>
      <c r="K21" s="50">
        <v>79285.894</v>
      </c>
      <c r="L21" s="46">
        <v>0</v>
      </c>
      <c r="M21" s="46">
        <v>14811.882</v>
      </c>
      <c r="N21" s="51">
        <v>5452.2719999999999</v>
      </c>
      <c r="O21" s="116">
        <f t="shared" si="3"/>
        <v>99550.047999999995</v>
      </c>
      <c r="P21" s="50">
        <v>77572.156000000003</v>
      </c>
      <c r="Q21" s="46">
        <v>0</v>
      </c>
      <c r="R21" s="46">
        <v>17080</v>
      </c>
      <c r="S21" s="51">
        <v>1411.498</v>
      </c>
      <c r="T21" s="116">
        <f t="shared" si="4"/>
        <v>96063.65400000001</v>
      </c>
      <c r="U21" s="50">
        <v>79155</v>
      </c>
      <c r="V21" s="46">
        <v>0</v>
      </c>
      <c r="W21" s="46">
        <v>79155</v>
      </c>
      <c r="X21" s="51">
        <v>0</v>
      </c>
      <c r="Y21" s="116">
        <f t="shared" si="5"/>
        <v>158310</v>
      </c>
      <c r="Z21" s="50">
        <v>108319.81</v>
      </c>
      <c r="AA21" s="46">
        <v>0</v>
      </c>
      <c r="AB21" s="46">
        <v>9710</v>
      </c>
      <c r="AC21" s="51">
        <v>0</v>
      </c>
      <c r="AD21" s="116">
        <f t="shared" si="6"/>
        <v>118029.81</v>
      </c>
      <c r="AE21" s="50">
        <v>97379.43</v>
      </c>
      <c r="AF21" s="46">
        <v>0</v>
      </c>
      <c r="AG21" s="46">
        <v>8495</v>
      </c>
      <c r="AH21" s="51">
        <v>0</v>
      </c>
      <c r="AI21" s="116">
        <f t="shared" si="7"/>
        <v>105874.43</v>
      </c>
      <c r="AJ21" s="50">
        <v>116045</v>
      </c>
      <c r="AK21" s="46">
        <v>0</v>
      </c>
      <c r="AL21" s="46">
        <v>6735</v>
      </c>
      <c r="AM21" s="51">
        <v>0</v>
      </c>
      <c r="AN21" s="116">
        <f t="shared" si="8"/>
        <v>122780</v>
      </c>
      <c r="AO21" s="50">
        <v>112255</v>
      </c>
      <c r="AP21" s="46">
        <v>0</v>
      </c>
      <c r="AQ21" s="46">
        <v>12000</v>
      </c>
      <c r="AR21" s="51">
        <v>0</v>
      </c>
      <c r="AS21" s="116">
        <f t="shared" si="9"/>
        <v>124255</v>
      </c>
      <c r="AT21" s="52">
        <v>114190</v>
      </c>
      <c r="AU21" s="53">
        <v>0</v>
      </c>
      <c r="AV21" s="53">
        <v>6830</v>
      </c>
      <c r="AW21" s="54">
        <v>0</v>
      </c>
      <c r="AX21" s="116">
        <f t="shared" si="10"/>
        <v>121020</v>
      </c>
      <c r="AY21" s="52">
        <v>150084.82</v>
      </c>
      <c r="AZ21" s="53">
        <v>0</v>
      </c>
      <c r="BA21" s="53">
        <v>7260</v>
      </c>
      <c r="BB21" s="54">
        <v>0</v>
      </c>
      <c r="BC21" s="116">
        <f t="shared" si="11"/>
        <v>157344.82</v>
      </c>
      <c r="BD21" s="52">
        <v>142321.29999999999</v>
      </c>
      <c r="BE21" s="53">
        <v>0</v>
      </c>
      <c r="BF21" s="53">
        <v>7025</v>
      </c>
      <c r="BG21" s="54">
        <v>0</v>
      </c>
      <c r="BH21" s="116">
        <f t="shared" si="12"/>
        <v>149346.29999999999</v>
      </c>
      <c r="BI21" s="52">
        <v>120730</v>
      </c>
      <c r="BJ21" s="53">
        <v>0</v>
      </c>
      <c r="BK21" s="53">
        <v>7667.5</v>
      </c>
      <c r="BL21" s="54">
        <v>0</v>
      </c>
      <c r="BM21" s="116">
        <f t="shared" si="13"/>
        <v>128397.5</v>
      </c>
      <c r="BN21" s="54">
        <f t="shared" ref="BN21:BN84" si="18">F21+K21+P21+U21+Z21+AE21+AJ21+AO21+AT21+AY21+BD21+BI21</f>
        <v>1289873.497</v>
      </c>
      <c r="BO21" s="54">
        <f t="shared" si="14"/>
        <v>0</v>
      </c>
      <c r="BP21" s="54">
        <f t="shared" si="15"/>
        <v>189402.802</v>
      </c>
      <c r="BQ21" s="54">
        <f t="shared" si="16"/>
        <v>14535.5075</v>
      </c>
      <c r="BR21" s="116">
        <f t="shared" si="17"/>
        <v>1493811.8064999999</v>
      </c>
      <c r="BS21" s="56">
        <f t="shared" si="1"/>
        <v>8.6850753652470119E-3</v>
      </c>
    </row>
    <row r="22" spans="2:71" x14ac:dyDescent="0.35">
      <c r="B22" s="12" t="s">
        <v>309</v>
      </c>
      <c r="C22" s="11" t="s">
        <v>588</v>
      </c>
      <c r="D22" s="12" t="s">
        <v>192</v>
      </c>
      <c r="E22" s="45" t="s">
        <v>193</v>
      </c>
      <c r="F22" s="50">
        <v>21200.491999999998</v>
      </c>
      <c r="G22" s="46">
        <v>0</v>
      </c>
      <c r="H22" s="46">
        <v>0</v>
      </c>
      <c r="I22" s="51">
        <v>0</v>
      </c>
      <c r="J22" s="116">
        <f t="shared" si="2"/>
        <v>21200.491999999998</v>
      </c>
      <c r="K22" s="50">
        <v>30575.738000000001</v>
      </c>
      <c r="L22" s="46">
        <v>0</v>
      </c>
      <c r="M22" s="46">
        <v>0</v>
      </c>
      <c r="N22" s="51">
        <v>0</v>
      </c>
      <c r="O22" s="116">
        <f t="shared" si="3"/>
        <v>30575.738000000001</v>
      </c>
      <c r="P22" s="50">
        <v>51245</v>
      </c>
      <c r="Q22" s="46">
        <v>0</v>
      </c>
      <c r="R22" s="46">
        <v>0</v>
      </c>
      <c r="S22" s="51">
        <v>0</v>
      </c>
      <c r="T22" s="116">
        <f t="shared" si="4"/>
        <v>51245</v>
      </c>
      <c r="U22" s="50">
        <v>59620</v>
      </c>
      <c r="V22" s="46">
        <v>0</v>
      </c>
      <c r="W22" s="46">
        <v>59620</v>
      </c>
      <c r="X22" s="51">
        <v>0</v>
      </c>
      <c r="Y22" s="116">
        <f t="shared" si="5"/>
        <v>119240</v>
      </c>
      <c r="Z22" s="50">
        <v>97725</v>
      </c>
      <c r="AA22" s="46">
        <v>0</v>
      </c>
      <c r="AB22" s="46">
        <v>0</v>
      </c>
      <c r="AC22" s="51">
        <v>0</v>
      </c>
      <c r="AD22" s="116">
        <f t="shared" si="6"/>
        <v>97725</v>
      </c>
      <c r="AE22" s="50">
        <v>51525</v>
      </c>
      <c r="AF22" s="46">
        <v>0</v>
      </c>
      <c r="AG22" s="46">
        <v>0</v>
      </c>
      <c r="AH22" s="51">
        <v>0</v>
      </c>
      <c r="AI22" s="116">
        <f t="shared" si="7"/>
        <v>51525</v>
      </c>
      <c r="AJ22" s="50">
        <v>44050</v>
      </c>
      <c r="AK22" s="46">
        <v>0</v>
      </c>
      <c r="AL22" s="46">
        <v>0</v>
      </c>
      <c r="AM22" s="51">
        <v>0</v>
      </c>
      <c r="AN22" s="116">
        <f t="shared" si="8"/>
        <v>44050</v>
      </c>
      <c r="AO22" s="50">
        <v>105585</v>
      </c>
      <c r="AP22" s="46">
        <v>0</v>
      </c>
      <c r="AQ22" s="46">
        <v>0</v>
      </c>
      <c r="AR22" s="51">
        <v>0</v>
      </c>
      <c r="AS22" s="116">
        <f t="shared" si="9"/>
        <v>105585</v>
      </c>
      <c r="AT22" s="52">
        <v>116260</v>
      </c>
      <c r="AU22" s="53">
        <v>0</v>
      </c>
      <c r="AV22" s="53">
        <v>520</v>
      </c>
      <c r="AW22" s="54">
        <v>0</v>
      </c>
      <c r="AX22" s="116">
        <f t="shared" si="10"/>
        <v>116780</v>
      </c>
      <c r="AY22" s="52">
        <v>115435</v>
      </c>
      <c r="AZ22" s="53">
        <v>0</v>
      </c>
      <c r="BA22" s="53">
        <v>0</v>
      </c>
      <c r="BB22" s="54">
        <v>0</v>
      </c>
      <c r="BC22" s="116">
        <f t="shared" si="11"/>
        <v>115435</v>
      </c>
      <c r="BD22" s="52">
        <v>100620</v>
      </c>
      <c r="BE22" s="53">
        <v>0</v>
      </c>
      <c r="BF22" s="53">
        <v>0</v>
      </c>
      <c r="BG22" s="54">
        <v>0</v>
      </c>
      <c r="BH22" s="116">
        <f t="shared" si="12"/>
        <v>100620</v>
      </c>
      <c r="BI22" s="52">
        <v>19735</v>
      </c>
      <c r="BJ22" s="53">
        <v>0</v>
      </c>
      <c r="BK22" s="53">
        <v>0</v>
      </c>
      <c r="BL22" s="54">
        <v>0</v>
      </c>
      <c r="BM22" s="116">
        <f t="shared" si="13"/>
        <v>19735</v>
      </c>
      <c r="BN22" s="54">
        <f t="shared" si="18"/>
        <v>813576.23</v>
      </c>
      <c r="BO22" s="54">
        <f t="shared" si="14"/>
        <v>0</v>
      </c>
      <c r="BP22" s="54">
        <f t="shared" si="15"/>
        <v>60140</v>
      </c>
      <c r="BQ22" s="54">
        <f t="shared" si="16"/>
        <v>0</v>
      </c>
      <c r="BR22" s="116">
        <f t="shared" si="17"/>
        <v>873716.23</v>
      </c>
      <c r="BS22" s="56">
        <f t="shared" si="1"/>
        <v>5.0798174658753387E-3</v>
      </c>
    </row>
    <row r="23" spans="2:71" x14ac:dyDescent="0.35">
      <c r="B23" s="12" t="s">
        <v>308</v>
      </c>
      <c r="C23" s="11" t="s">
        <v>588</v>
      </c>
      <c r="D23" s="12" t="s">
        <v>190</v>
      </c>
      <c r="E23" s="45" t="s">
        <v>191</v>
      </c>
      <c r="F23" s="50">
        <v>26480</v>
      </c>
      <c r="G23" s="46">
        <v>0</v>
      </c>
      <c r="H23" s="46">
        <v>3650</v>
      </c>
      <c r="I23" s="51">
        <v>0</v>
      </c>
      <c r="J23" s="116">
        <f t="shared" si="2"/>
        <v>30130</v>
      </c>
      <c r="K23" s="50">
        <v>31080</v>
      </c>
      <c r="L23" s="46">
        <v>0</v>
      </c>
      <c r="M23" s="46">
        <v>6000</v>
      </c>
      <c r="N23" s="51">
        <v>0</v>
      </c>
      <c r="O23" s="116">
        <f t="shared" si="3"/>
        <v>37080</v>
      </c>
      <c r="P23" s="50">
        <v>36680</v>
      </c>
      <c r="Q23" s="46">
        <v>0</v>
      </c>
      <c r="R23" s="46">
        <v>10800</v>
      </c>
      <c r="S23" s="51">
        <v>0</v>
      </c>
      <c r="T23" s="116">
        <f t="shared" si="4"/>
        <v>47480</v>
      </c>
      <c r="U23" s="50">
        <v>34730</v>
      </c>
      <c r="V23" s="46">
        <v>0</v>
      </c>
      <c r="W23" s="46">
        <v>34730</v>
      </c>
      <c r="X23" s="51">
        <v>0</v>
      </c>
      <c r="Y23" s="116">
        <f t="shared" si="5"/>
        <v>69460</v>
      </c>
      <c r="Z23" s="50">
        <v>47170</v>
      </c>
      <c r="AA23" s="46">
        <v>0</v>
      </c>
      <c r="AB23" s="46">
        <v>11225.928</v>
      </c>
      <c r="AC23" s="51">
        <v>0</v>
      </c>
      <c r="AD23" s="116">
        <f t="shared" si="6"/>
        <v>58395.928</v>
      </c>
      <c r="AE23" s="50">
        <v>51010</v>
      </c>
      <c r="AF23" s="46">
        <v>0</v>
      </c>
      <c r="AG23" s="46">
        <v>7950</v>
      </c>
      <c r="AH23" s="51">
        <v>0</v>
      </c>
      <c r="AI23" s="116">
        <f t="shared" si="7"/>
        <v>58960</v>
      </c>
      <c r="AJ23" s="50">
        <v>58680</v>
      </c>
      <c r="AK23" s="46">
        <v>0</v>
      </c>
      <c r="AL23" s="46">
        <v>9150</v>
      </c>
      <c r="AM23" s="51">
        <v>0</v>
      </c>
      <c r="AN23" s="116">
        <f t="shared" si="8"/>
        <v>67830</v>
      </c>
      <c r="AO23" s="50">
        <v>74470</v>
      </c>
      <c r="AP23" s="46">
        <v>0</v>
      </c>
      <c r="AQ23" s="46">
        <v>10950</v>
      </c>
      <c r="AR23" s="51">
        <v>0</v>
      </c>
      <c r="AS23" s="116">
        <f t="shared" si="9"/>
        <v>85420</v>
      </c>
      <c r="AT23" s="52">
        <v>89390</v>
      </c>
      <c r="AU23" s="53">
        <v>0</v>
      </c>
      <c r="AV23" s="53">
        <v>6925</v>
      </c>
      <c r="AW23" s="54">
        <v>0</v>
      </c>
      <c r="AX23" s="116">
        <f t="shared" si="10"/>
        <v>96315</v>
      </c>
      <c r="AY23" s="52">
        <v>92325.94</v>
      </c>
      <c r="AZ23" s="53">
        <v>0</v>
      </c>
      <c r="BA23" s="53">
        <v>16800</v>
      </c>
      <c r="BB23" s="54">
        <v>0</v>
      </c>
      <c r="BC23" s="116">
        <f t="shared" si="11"/>
        <v>109125.94</v>
      </c>
      <c r="BD23" s="52">
        <v>67824.343999999997</v>
      </c>
      <c r="BE23" s="53">
        <v>0</v>
      </c>
      <c r="BF23" s="53">
        <v>18900</v>
      </c>
      <c r="BG23" s="54">
        <v>0</v>
      </c>
      <c r="BH23" s="116">
        <f t="shared" si="12"/>
        <v>86724.343999999997</v>
      </c>
      <c r="BI23" s="52">
        <v>41960</v>
      </c>
      <c r="BJ23" s="53">
        <v>0</v>
      </c>
      <c r="BK23" s="53">
        <v>3740</v>
      </c>
      <c r="BL23" s="54">
        <v>0</v>
      </c>
      <c r="BM23" s="116">
        <f t="shared" si="13"/>
        <v>45700</v>
      </c>
      <c r="BN23" s="54">
        <f t="shared" si="18"/>
        <v>651800.28399999999</v>
      </c>
      <c r="BO23" s="54">
        <f t="shared" si="14"/>
        <v>0</v>
      </c>
      <c r="BP23" s="54">
        <f t="shared" si="15"/>
        <v>140820.92800000001</v>
      </c>
      <c r="BQ23" s="54">
        <f t="shared" si="16"/>
        <v>0</v>
      </c>
      <c r="BR23" s="116">
        <f t="shared" si="17"/>
        <v>792621.21200000006</v>
      </c>
      <c r="BS23" s="56">
        <f t="shared" si="1"/>
        <v>4.608328125644272E-3</v>
      </c>
    </row>
    <row r="24" spans="2:71" x14ac:dyDescent="0.35">
      <c r="B24" s="15" t="s">
        <v>469</v>
      </c>
      <c r="C24" s="11" t="s">
        <v>588</v>
      </c>
      <c r="D24" s="12" t="s">
        <v>574</v>
      </c>
      <c r="E24" s="45" t="s">
        <v>575</v>
      </c>
      <c r="F24" s="50">
        <v>0</v>
      </c>
      <c r="G24" s="46">
        <v>0</v>
      </c>
      <c r="H24" s="46">
        <v>0</v>
      </c>
      <c r="I24" s="51">
        <v>0</v>
      </c>
      <c r="J24" s="116">
        <f t="shared" si="2"/>
        <v>0</v>
      </c>
      <c r="K24" s="50">
        <v>0</v>
      </c>
      <c r="L24" s="46">
        <v>0</v>
      </c>
      <c r="M24" s="46">
        <v>0</v>
      </c>
      <c r="N24" s="51">
        <v>0</v>
      </c>
      <c r="O24" s="116">
        <f t="shared" si="3"/>
        <v>0</v>
      </c>
      <c r="P24" s="50">
        <v>0</v>
      </c>
      <c r="Q24" s="46">
        <v>0</v>
      </c>
      <c r="R24" s="46">
        <v>0</v>
      </c>
      <c r="S24" s="51">
        <v>0</v>
      </c>
      <c r="T24" s="116">
        <f t="shared" si="4"/>
        <v>0</v>
      </c>
      <c r="U24" s="50">
        <v>0</v>
      </c>
      <c r="V24" s="46">
        <v>0</v>
      </c>
      <c r="W24" s="46">
        <v>0</v>
      </c>
      <c r="X24" s="51">
        <v>0</v>
      </c>
      <c r="Y24" s="116">
        <f t="shared" si="5"/>
        <v>0</v>
      </c>
      <c r="Z24" s="50">
        <v>0</v>
      </c>
      <c r="AA24" s="46">
        <v>0</v>
      </c>
      <c r="AB24" s="46">
        <v>0</v>
      </c>
      <c r="AC24" s="51">
        <v>0</v>
      </c>
      <c r="AD24" s="116">
        <f t="shared" si="6"/>
        <v>0</v>
      </c>
      <c r="AE24" s="50">
        <v>0</v>
      </c>
      <c r="AF24" s="46">
        <v>0</v>
      </c>
      <c r="AG24" s="46">
        <v>0</v>
      </c>
      <c r="AH24" s="51">
        <v>0</v>
      </c>
      <c r="AI24" s="116">
        <f t="shared" si="7"/>
        <v>0</v>
      </c>
      <c r="AJ24" s="50">
        <v>0</v>
      </c>
      <c r="AK24" s="46">
        <v>0</v>
      </c>
      <c r="AL24" s="46">
        <v>0</v>
      </c>
      <c r="AM24" s="51">
        <v>0</v>
      </c>
      <c r="AN24" s="116">
        <f t="shared" si="8"/>
        <v>0</v>
      </c>
      <c r="AO24" s="50">
        <v>0</v>
      </c>
      <c r="AP24" s="46">
        <v>0</v>
      </c>
      <c r="AQ24" s="46">
        <v>0</v>
      </c>
      <c r="AR24" s="51">
        <v>0</v>
      </c>
      <c r="AS24" s="116">
        <f t="shared" si="9"/>
        <v>0</v>
      </c>
      <c r="AT24" s="52">
        <v>44941.707999999999</v>
      </c>
      <c r="AU24" s="53">
        <v>2221.41</v>
      </c>
      <c r="AV24" s="53">
        <v>9325.2219999999998</v>
      </c>
      <c r="AW24" s="54">
        <v>1329</v>
      </c>
      <c r="AX24" s="116">
        <f t="shared" si="10"/>
        <v>57817.340000000004</v>
      </c>
      <c r="AY24" s="52">
        <v>232721.37</v>
      </c>
      <c r="AZ24" s="53">
        <v>6086.0420000000004</v>
      </c>
      <c r="BA24" s="53">
        <v>24670.626</v>
      </c>
      <c r="BB24" s="54">
        <v>20043</v>
      </c>
      <c r="BC24" s="116">
        <f t="shared" si="11"/>
        <v>283521.038</v>
      </c>
      <c r="BD24" s="52">
        <v>188719.03200000001</v>
      </c>
      <c r="BE24" s="53">
        <v>5929.4660000000003</v>
      </c>
      <c r="BF24" s="53">
        <v>23187.327000000001</v>
      </c>
      <c r="BG24" s="54">
        <v>19710</v>
      </c>
      <c r="BH24" s="116">
        <f t="shared" si="12"/>
        <v>237545.82500000001</v>
      </c>
      <c r="BI24" s="52">
        <v>63065.36</v>
      </c>
      <c r="BJ24" s="53">
        <v>6158.31</v>
      </c>
      <c r="BK24" s="53">
        <v>13489.130999999999</v>
      </c>
      <c r="BL24" s="54">
        <v>12147.5</v>
      </c>
      <c r="BM24" s="116">
        <f t="shared" si="13"/>
        <v>94860.300999999992</v>
      </c>
      <c r="BN24" s="54">
        <f t="shared" si="18"/>
        <v>529447.47</v>
      </c>
      <c r="BO24" s="54">
        <f t="shared" si="14"/>
        <v>20395.228000000003</v>
      </c>
      <c r="BP24" s="54">
        <f t="shared" si="15"/>
        <v>70672.305999999997</v>
      </c>
      <c r="BQ24" s="54">
        <f t="shared" si="16"/>
        <v>53229.5</v>
      </c>
      <c r="BR24" s="116">
        <f t="shared" si="17"/>
        <v>673744.50399999996</v>
      </c>
      <c r="BS24" s="56">
        <f t="shared" si="1"/>
        <v>3.9171746860610758E-3</v>
      </c>
    </row>
    <row r="25" spans="2:71" x14ac:dyDescent="0.35">
      <c r="B25" s="15" t="s">
        <v>391</v>
      </c>
      <c r="C25" s="11" t="s">
        <v>588</v>
      </c>
      <c r="D25" s="12" t="s">
        <v>488</v>
      </c>
      <c r="E25" s="45" t="s">
        <v>489</v>
      </c>
      <c r="F25" s="50">
        <v>0</v>
      </c>
      <c r="G25" s="46">
        <v>0</v>
      </c>
      <c r="H25" s="46">
        <v>31410</v>
      </c>
      <c r="I25" s="51">
        <v>34730</v>
      </c>
      <c r="J25" s="116">
        <f t="shared" si="2"/>
        <v>66140</v>
      </c>
      <c r="K25" s="50">
        <v>0</v>
      </c>
      <c r="L25" s="46">
        <v>0</v>
      </c>
      <c r="M25" s="46">
        <v>37000</v>
      </c>
      <c r="N25" s="51">
        <v>27800</v>
      </c>
      <c r="O25" s="116">
        <f t="shared" si="3"/>
        <v>64800</v>
      </c>
      <c r="P25" s="50">
        <v>0</v>
      </c>
      <c r="Q25" s="46">
        <v>0</v>
      </c>
      <c r="R25" s="46">
        <v>40010</v>
      </c>
      <c r="S25" s="51">
        <v>43720</v>
      </c>
      <c r="T25" s="116">
        <f t="shared" si="4"/>
        <v>83730</v>
      </c>
      <c r="U25" s="50">
        <v>0</v>
      </c>
      <c r="V25" s="46">
        <v>0</v>
      </c>
      <c r="W25" s="46">
        <v>0</v>
      </c>
      <c r="X25" s="51">
        <v>41440.7575</v>
      </c>
      <c r="Y25" s="116">
        <f t="shared" si="5"/>
        <v>41440.7575</v>
      </c>
      <c r="Z25" s="50">
        <v>0</v>
      </c>
      <c r="AA25" s="46">
        <v>0</v>
      </c>
      <c r="AB25" s="46">
        <v>48740</v>
      </c>
      <c r="AC25" s="51">
        <v>32152.400000000001</v>
      </c>
      <c r="AD25" s="116">
        <f t="shared" si="6"/>
        <v>80892.399999999994</v>
      </c>
      <c r="AE25" s="50">
        <v>0</v>
      </c>
      <c r="AF25" s="46">
        <v>0</v>
      </c>
      <c r="AG25" s="46">
        <v>20420</v>
      </c>
      <c r="AH25" s="51">
        <v>16191.4</v>
      </c>
      <c r="AI25" s="116">
        <f t="shared" si="7"/>
        <v>36611.4</v>
      </c>
      <c r="AJ25" s="50">
        <v>0</v>
      </c>
      <c r="AK25" s="46">
        <v>0</v>
      </c>
      <c r="AL25" s="46">
        <v>18360</v>
      </c>
      <c r="AM25" s="51">
        <v>16688</v>
      </c>
      <c r="AN25" s="116">
        <f t="shared" si="8"/>
        <v>35048</v>
      </c>
      <c r="AO25" s="50">
        <v>0</v>
      </c>
      <c r="AP25" s="46">
        <v>0</v>
      </c>
      <c r="AQ25" s="46">
        <v>22220</v>
      </c>
      <c r="AR25" s="51">
        <v>23920</v>
      </c>
      <c r="AS25" s="116">
        <f t="shared" si="9"/>
        <v>46140</v>
      </c>
      <c r="AT25" s="52">
        <v>0</v>
      </c>
      <c r="AU25" s="53">
        <v>0</v>
      </c>
      <c r="AV25" s="53">
        <v>28000</v>
      </c>
      <c r="AW25" s="54">
        <v>18230</v>
      </c>
      <c r="AX25" s="116">
        <f t="shared" si="10"/>
        <v>46230</v>
      </c>
      <c r="AY25" s="52">
        <v>0</v>
      </c>
      <c r="AZ25" s="53">
        <v>0</v>
      </c>
      <c r="BA25" s="53">
        <v>27680</v>
      </c>
      <c r="BB25" s="54">
        <v>22855</v>
      </c>
      <c r="BC25" s="116">
        <f t="shared" si="11"/>
        <v>50535</v>
      </c>
      <c r="BD25" s="52">
        <v>0</v>
      </c>
      <c r="BE25" s="53">
        <v>0</v>
      </c>
      <c r="BF25" s="53">
        <v>36760</v>
      </c>
      <c r="BG25" s="54">
        <v>24910</v>
      </c>
      <c r="BH25" s="116">
        <f t="shared" si="12"/>
        <v>61670</v>
      </c>
      <c r="BI25" s="52">
        <v>0</v>
      </c>
      <c r="BJ25" s="53">
        <v>0</v>
      </c>
      <c r="BK25" s="53">
        <v>21770</v>
      </c>
      <c r="BL25" s="54">
        <v>21150</v>
      </c>
      <c r="BM25" s="116">
        <f t="shared" si="13"/>
        <v>42920</v>
      </c>
      <c r="BN25" s="54">
        <f t="shared" si="18"/>
        <v>0</v>
      </c>
      <c r="BO25" s="54">
        <f t="shared" si="14"/>
        <v>0</v>
      </c>
      <c r="BP25" s="54">
        <f t="shared" si="15"/>
        <v>332370</v>
      </c>
      <c r="BQ25" s="54">
        <f t="shared" si="16"/>
        <v>323787.5575</v>
      </c>
      <c r="BR25" s="116">
        <f t="shared" si="17"/>
        <v>656157.5575</v>
      </c>
      <c r="BS25" s="56">
        <f t="shared" si="1"/>
        <v>3.8149235489818036E-3</v>
      </c>
    </row>
    <row r="26" spans="2:71" x14ac:dyDescent="0.35">
      <c r="B26" s="15" t="s">
        <v>392</v>
      </c>
      <c r="C26" s="11" t="s">
        <v>588</v>
      </c>
      <c r="D26" s="12" t="s">
        <v>490</v>
      </c>
      <c r="E26" s="45" t="s">
        <v>491</v>
      </c>
      <c r="F26" s="50">
        <v>0</v>
      </c>
      <c r="G26" s="46">
        <v>0</v>
      </c>
      <c r="H26" s="46">
        <v>31330</v>
      </c>
      <c r="I26" s="51">
        <v>50848.6</v>
      </c>
      <c r="J26" s="116">
        <f t="shared" si="2"/>
        <v>82178.600000000006</v>
      </c>
      <c r="K26" s="50">
        <v>0</v>
      </c>
      <c r="L26" s="46">
        <v>0</v>
      </c>
      <c r="M26" s="46">
        <v>34826.82</v>
      </c>
      <c r="N26" s="51">
        <v>34016.273999999998</v>
      </c>
      <c r="O26" s="116">
        <f t="shared" si="3"/>
        <v>68843.093999999997</v>
      </c>
      <c r="P26" s="50">
        <v>0</v>
      </c>
      <c r="Q26" s="46">
        <v>0</v>
      </c>
      <c r="R26" s="46">
        <v>31190</v>
      </c>
      <c r="S26" s="51">
        <v>64992.544000000002</v>
      </c>
      <c r="T26" s="116">
        <f t="shared" si="4"/>
        <v>96182.543999999994</v>
      </c>
      <c r="U26" s="50">
        <v>0</v>
      </c>
      <c r="V26" s="46">
        <v>0</v>
      </c>
      <c r="W26" s="46">
        <v>0</v>
      </c>
      <c r="X26" s="51">
        <v>33034</v>
      </c>
      <c r="Y26" s="116">
        <f t="shared" si="5"/>
        <v>33034</v>
      </c>
      <c r="Z26" s="50">
        <v>0</v>
      </c>
      <c r="AA26" s="46">
        <v>0</v>
      </c>
      <c r="AB26" s="46">
        <v>39670</v>
      </c>
      <c r="AC26" s="51">
        <v>54390.834999999999</v>
      </c>
      <c r="AD26" s="116">
        <f t="shared" si="6"/>
        <v>94060.834999999992</v>
      </c>
      <c r="AE26" s="50">
        <v>0</v>
      </c>
      <c r="AF26" s="46">
        <v>0</v>
      </c>
      <c r="AG26" s="46">
        <v>15280</v>
      </c>
      <c r="AH26" s="51">
        <v>22748.81</v>
      </c>
      <c r="AI26" s="116">
        <f t="shared" si="7"/>
        <v>38028.81</v>
      </c>
      <c r="AJ26" s="50">
        <v>0</v>
      </c>
      <c r="AK26" s="46">
        <v>0</v>
      </c>
      <c r="AL26" s="46">
        <v>15770</v>
      </c>
      <c r="AM26" s="51">
        <v>16020</v>
      </c>
      <c r="AN26" s="116">
        <f t="shared" si="8"/>
        <v>31790</v>
      </c>
      <c r="AO26" s="50">
        <v>0</v>
      </c>
      <c r="AP26" s="46">
        <v>0</v>
      </c>
      <c r="AQ26" s="46">
        <v>14104.39</v>
      </c>
      <c r="AR26" s="51">
        <v>24049.6855</v>
      </c>
      <c r="AS26" s="116">
        <f t="shared" si="9"/>
        <v>38154.075499999999</v>
      </c>
      <c r="AT26" s="52">
        <v>0</v>
      </c>
      <c r="AU26" s="53">
        <v>0</v>
      </c>
      <c r="AV26" s="53">
        <v>14818.91</v>
      </c>
      <c r="AW26" s="54">
        <v>13287.5</v>
      </c>
      <c r="AX26" s="116">
        <f t="shared" si="10"/>
        <v>28106.41</v>
      </c>
      <c r="AY26" s="52">
        <v>0</v>
      </c>
      <c r="AZ26" s="53">
        <v>0</v>
      </c>
      <c r="BA26" s="53">
        <v>20335.866000000002</v>
      </c>
      <c r="BB26" s="54">
        <v>18900</v>
      </c>
      <c r="BC26" s="116">
        <f t="shared" si="11"/>
        <v>39235.866000000002</v>
      </c>
      <c r="BD26" s="52">
        <v>0</v>
      </c>
      <c r="BE26" s="53">
        <v>0</v>
      </c>
      <c r="BF26" s="53">
        <v>32240</v>
      </c>
      <c r="BG26" s="54">
        <v>23140</v>
      </c>
      <c r="BH26" s="116">
        <f t="shared" si="12"/>
        <v>55380</v>
      </c>
      <c r="BI26" s="52">
        <v>0</v>
      </c>
      <c r="BJ26" s="53">
        <v>0</v>
      </c>
      <c r="BK26" s="53">
        <v>15340</v>
      </c>
      <c r="BL26" s="54">
        <v>13050</v>
      </c>
      <c r="BM26" s="116">
        <f t="shared" si="13"/>
        <v>28390</v>
      </c>
      <c r="BN26" s="54">
        <f t="shared" si="18"/>
        <v>0</v>
      </c>
      <c r="BO26" s="54">
        <f t="shared" si="14"/>
        <v>0</v>
      </c>
      <c r="BP26" s="54">
        <f t="shared" si="15"/>
        <v>264905.98600000003</v>
      </c>
      <c r="BQ26" s="54">
        <f t="shared" si="16"/>
        <v>368478.24849999999</v>
      </c>
      <c r="BR26" s="116">
        <f t="shared" si="17"/>
        <v>633384.23450000002</v>
      </c>
      <c r="BS26" s="56">
        <f t="shared" si="1"/>
        <v>3.6825186331072061E-3</v>
      </c>
    </row>
    <row r="27" spans="2:71" x14ac:dyDescent="0.35">
      <c r="B27" s="12" t="s">
        <v>321</v>
      </c>
      <c r="C27" s="11" t="s">
        <v>588</v>
      </c>
      <c r="D27" s="12" t="s">
        <v>216</v>
      </c>
      <c r="E27" s="45" t="s">
        <v>217</v>
      </c>
      <c r="F27" s="50">
        <v>23181.138999999999</v>
      </c>
      <c r="G27" s="46">
        <v>1117.903</v>
      </c>
      <c r="H27" s="46">
        <v>1067.2270000000001</v>
      </c>
      <c r="I27" s="51">
        <v>9758.3330000000005</v>
      </c>
      <c r="J27" s="116">
        <f t="shared" si="2"/>
        <v>35124.601999999999</v>
      </c>
      <c r="K27" s="50">
        <v>23760.542000000001</v>
      </c>
      <c r="L27" s="46">
        <v>722.43200000000002</v>
      </c>
      <c r="M27" s="46">
        <v>0</v>
      </c>
      <c r="N27" s="51">
        <v>9156.8279999999995</v>
      </c>
      <c r="O27" s="116">
        <f t="shared" si="3"/>
        <v>33639.802000000003</v>
      </c>
      <c r="P27" s="50">
        <v>24211.067999999999</v>
      </c>
      <c r="Q27" s="46">
        <v>601.91999999999996</v>
      </c>
      <c r="R27" s="46">
        <v>3.1709999999999998</v>
      </c>
      <c r="S27" s="51">
        <v>12816.4835</v>
      </c>
      <c r="T27" s="116">
        <f t="shared" si="4"/>
        <v>37632.642499999994</v>
      </c>
      <c r="U27" s="50">
        <v>27879.883999999998</v>
      </c>
      <c r="V27" s="46">
        <v>596.08500000000004</v>
      </c>
      <c r="W27" s="46">
        <v>27879.883999999998</v>
      </c>
      <c r="X27" s="51">
        <v>9245.5789999999997</v>
      </c>
      <c r="Y27" s="116">
        <f t="shared" si="5"/>
        <v>65601.432000000001</v>
      </c>
      <c r="Z27" s="50">
        <v>32421.364000000001</v>
      </c>
      <c r="AA27" s="46">
        <v>97.248000000000005</v>
      </c>
      <c r="AB27" s="46">
        <v>1511.7629999999999</v>
      </c>
      <c r="AC27" s="51">
        <v>10757.6805</v>
      </c>
      <c r="AD27" s="116">
        <f t="shared" si="6"/>
        <v>44788.055500000002</v>
      </c>
      <c r="AE27" s="50">
        <v>30457.988000000001</v>
      </c>
      <c r="AF27" s="46">
        <v>0</v>
      </c>
      <c r="AG27" s="46">
        <v>7927.8379999999997</v>
      </c>
      <c r="AH27" s="51">
        <v>5583.68</v>
      </c>
      <c r="AI27" s="116">
        <f t="shared" si="7"/>
        <v>43969.506000000001</v>
      </c>
      <c r="AJ27" s="50">
        <v>37302.400000000001</v>
      </c>
      <c r="AK27" s="46">
        <v>0</v>
      </c>
      <c r="AL27" s="46">
        <v>6624.7</v>
      </c>
      <c r="AM27" s="51">
        <v>5930.4544999999998</v>
      </c>
      <c r="AN27" s="116">
        <f t="shared" si="8"/>
        <v>49857.554499999998</v>
      </c>
      <c r="AO27" s="50">
        <v>35988.696000000004</v>
      </c>
      <c r="AP27" s="46">
        <v>704.88499999999999</v>
      </c>
      <c r="AQ27" s="46">
        <v>8569.0049999999992</v>
      </c>
      <c r="AR27" s="51">
        <v>6615.3694999999998</v>
      </c>
      <c r="AS27" s="116">
        <f t="shared" si="9"/>
        <v>51877.955500000004</v>
      </c>
      <c r="AT27" s="52">
        <v>36792.42</v>
      </c>
      <c r="AU27" s="53">
        <v>1314.6880000000001</v>
      </c>
      <c r="AV27" s="53">
        <v>8232.8459999999995</v>
      </c>
      <c r="AW27" s="54">
        <v>5904.3789999999999</v>
      </c>
      <c r="AX27" s="116">
        <f t="shared" si="10"/>
        <v>52244.332999999999</v>
      </c>
      <c r="AY27" s="52">
        <v>28278.556</v>
      </c>
      <c r="AZ27" s="53">
        <v>1392.633</v>
      </c>
      <c r="BA27" s="53">
        <v>7985.59</v>
      </c>
      <c r="BB27" s="54">
        <v>7669.549</v>
      </c>
      <c r="BC27" s="116">
        <f t="shared" si="11"/>
        <v>45326.328000000001</v>
      </c>
      <c r="BD27" s="52">
        <v>28430.788</v>
      </c>
      <c r="BE27" s="53">
        <v>1372.0409999999999</v>
      </c>
      <c r="BF27" s="53">
        <v>9446.26</v>
      </c>
      <c r="BG27" s="54">
        <v>8122.4660000000003</v>
      </c>
      <c r="BH27" s="116">
        <f t="shared" si="12"/>
        <v>47371.555</v>
      </c>
      <c r="BI27" s="52">
        <v>25888.928</v>
      </c>
      <c r="BJ27" s="53">
        <v>1543.231</v>
      </c>
      <c r="BK27" s="53">
        <v>7486.5410000000002</v>
      </c>
      <c r="BL27" s="54">
        <v>7174.4740000000002</v>
      </c>
      <c r="BM27" s="116">
        <f t="shared" si="13"/>
        <v>42093.173999999999</v>
      </c>
      <c r="BN27" s="54">
        <f t="shared" si="18"/>
        <v>354593.77299999999</v>
      </c>
      <c r="BO27" s="54">
        <f t="shared" si="14"/>
        <v>9463.0660000000007</v>
      </c>
      <c r="BP27" s="54">
        <f t="shared" si="15"/>
        <v>86734.824999999983</v>
      </c>
      <c r="BQ27" s="54">
        <f t="shared" si="16"/>
        <v>98735.275999999998</v>
      </c>
      <c r="BR27" s="116">
        <f t="shared" si="17"/>
        <v>549526.93999999994</v>
      </c>
      <c r="BS27" s="56">
        <f t="shared" si="1"/>
        <v>3.19496931833466E-3</v>
      </c>
    </row>
    <row r="28" spans="2:71" x14ac:dyDescent="0.35">
      <c r="B28" s="12" t="s">
        <v>359</v>
      </c>
      <c r="C28" s="11" t="s">
        <v>588</v>
      </c>
      <c r="D28" s="12" t="s">
        <v>132</v>
      </c>
      <c r="E28" s="45" t="s">
        <v>133</v>
      </c>
      <c r="F28" s="50">
        <v>21734.974999999999</v>
      </c>
      <c r="G28" s="46">
        <v>2247.9929999999999</v>
      </c>
      <c r="H28" s="46">
        <v>4139.1180000000004</v>
      </c>
      <c r="I28" s="51">
        <v>7757.2605000000003</v>
      </c>
      <c r="J28" s="116">
        <f t="shared" si="2"/>
        <v>35879.3465</v>
      </c>
      <c r="K28" s="50">
        <v>25349.573</v>
      </c>
      <c r="L28" s="46">
        <v>1745.7190000000001</v>
      </c>
      <c r="M28" s="46">
        <v>3304.4070000000002</v>
      </c>
      <c r="N28" s="51">
        <v>6175.4754999999996</v>
      </c>
      <c r="O28" s="116">
        <f t="shared" si="3"/>
        <v>36575.174500000001</v>
      </c>
      <c r="P28" s="50">
        <v>25495.936000000002</v>
      </c>
      <c r="Q28" s="46">
        <v>1741.42</v>
      </c>
      <c r="R28" s="46">
        <v>4929.4269999999997</v>
      </c>
      <c r="S28" s="51">
        <v>8080.4960000000001</v>
      </c>
      <c r="T28" s="116">
        <f t="shared" si="4"/>
        <v>40247.279000000002</v>
      </c>
      <c r="U28" s="50">
        <v>23756.924999999999</v>
      </c>
      <c r="V28" s="46">
        <v>1856.8019999999999</v>
      </c>
      <c r="W28" s="46">
        <v>23756.924999999999</v>
      </c>
      <c r="X28" s="51">
        <v>6289.74</v>
      </c>
      <c r="Y28" s="116">
        <f t="shared" si="5"/>
        <v>55660.392</v>
      </c>
      <c r="Z28" s="50">
        <v>30307.565999999999</v>
      </c>
      <c r="AA28" s="46">
        <v>1947.338</v>
      </c>
      <c r="AB28" s="46">
        <v>4260.9830000000002</v>
      </c>
      <c r="AC28" s="51">
        <v>4624.1329999999998</v>
      </c>
      <c r="AD28" s="116">
        <f t="shared" si="6"/>
        <v>41140.020000000004</v>
      </c>
      <c r="AE28" s="50">
        <v>27369.061000000002</v>
      </c>
      <c r="AF28" s="46">
        <v>2141.5709999999999</v>
      </c>
      <c r="AG28" s="46">
        <v>4416.1660000000002</v>
      </c>
      <c r="AH28" s="51">
        <v>3417.9445000000001</v>
      </c>
      <c r="AI28" s="116">
        <f t="shared" si="7"/>
        <v>37344.7425</v>
      </c>
      <c r="AJ28" s="50">
        <v>32489.859</v>
      </c>
      <c r="AK28" s="46">
        <v>2305.4389999999999</v>
      </c>
      <c r="AL28" s="46">
        <v>4035.0120000000002</v>
      </c>
      <c r="AM28" s="51">
        <v>4555.2849999999999</v>
      </c>
      <c r="AN28" s="116">
        <f t="shared" si="8"/>
        <v>43385.595000000001</v>
      </c>
      <c r="AO28" s="50">
        <v>32044.481</v>
      </c>
      <c r="AP28" s="46">
        <v>2160.4029999999998</v>
      </c>
      <c r="AQ28" s="46">
        <v>4342.9030000000002</v>
      </c>
      <c r="AR28" s="51">
        <v>4077.1015000000002</v>
      </c>
      <c r="AS28" s="116">
        <f t="shared" si="9"/>
        <v>42624.888499999994</v>
      </c>
      <c r="AT28" s="52">
        <v>35988.525000000001</v>
      </c>
      <c r="AU28" s="53">
        <v>3214.471</v>
      </c>
      <c r="AV28" s="53">
        <v>3866.4769999999999</v>
      </c>
      <c r="AW28" s="54">
        <v>4605.6090000000004</v>
      </c>
      <c r="AX28" s="116">
        <f t="shared" si="10"/>
        <v>47675.081999999995</v>
      </c>
      <c r="AY28" s="52">
        <v>40105.843999999997</v>
      </c>
      <c r="AZ28" s="53">
        <v>3155.8130000000001</v>
      </c>
      <c r="BA28" s="53">
        <v>2891.7759999999998</v>
      </c>
      <c r="BB28" s="54">
        <v>6109.4260000000004</v>
      </c>
      <c r="BC28" s="116">
        <f t="shared" si="11"/>
        <v>52262.858999999997</v>
      </c>
      <c r="BD28" s="52">
        <v>35315.258999999998</v>
      </c>
      <c r="BE28" s="53">
        <v>2965.74</v>
      </c>
      <c r="BF28" s="53">
        <v>3195.884</v>
      </c>
      <c r="BG28" s="54">
        <v>6151.8024999999998</v>
      </c>
      <c r="BH28" s="116">
        <f t="shared" si="12"/>
        <v>47628.685499999992</v>
      </c>
      <c r="BI28" s="52">
        <v>23007.64</v>
      </c>
      <c r="BJ28" s="53">
        <v>3334.663</v>
      </c>
      <c r="BK28" s="53">
        <v>4404.63</v>
      </c>
      <c r="BL28" s="54">
        <v>5850.451</v>
      </c>
      <c r="BM28" s="116">
        <f t="shared" si="13"/>
        <v>36597.383999999998</v>
      </c>
      <c r="BN28" s="54">
        <f t="shared" si="18"/>
        <v>352965.64400000003</v>
      </c>
      <c r="BO28" s="54">
        <f t="shared" si="14"/>
        <v>28817.371999999996</v>
      </c>
      <c r="BP28" s="54">
        <f t="shared" si="15"/>
        <v>67543.707999999999</v>
      </c>
      <c r="BQ28" s="54">
        <f t="shared" si="16"/>
        <v>67694.724499999997</v>
      </c>
      <c r="BR28" s="116">
        <f t="shared" si="17"/>
        <v>517021.4485</v>
      </c>
      <c r="BS28" s="56">
        <f t="shared" si="1"/>
        <v>3.0059812261041172E-3</v>
      </c>
    </row>
    <row r="29" spans="2:71" x14ac:dyDescent="0.35">
      <c r="B29" s="15" t="s">
        <v>557</v>
      </c>
      <c r="C29" s="11" t="s">
        <v>588</v>
      </c>
      <c r="D29" s="12" t="s">
        <v>526</v>
      </c>
      <c r="E29" s="45" t="s">
        <v>527</v>
      </c>
      <c r="F29" s="50">
        <v>0</v>
      </c>
      <c r="G29" s="46">
        <v>70228.256999999998</v>
      </c>
      <c r="H29" s="46">
        <v>0</v>
      </c>
      <c r="I29" s="51">
        <v>0</v>
      </c>
      <c r="J29" s="116">
        <f t="shared" si="2"/>
        <v>70228.256999999998</v>
      </c>
      <c r="K29" s="50">
        <v>0</v>
      </c>
      <c r="L29" s="46">
        <v>35822.11</v>
      </c>
      <c r="M29" s="46">
        <v>0</v>
      </c>
      <c r="N29" s="51">
        <v>0</v>
      </c>
      <c r="O29" s="116">
        <f t="shared" si="3"/>
        <v>35822.11</v>
      </c>
      <c r="P29" s="50">
        <v>0</v>
      </c>
      <c r="Q29" s="46">
        <v>29895.987000000001</v>
      </c>
      <c r="R29" s="46">
        <v>12300</v>
      </c>
      <c r="S29" s="51">
        <v>0</v>
      </c>
      <c r="T29" s="116">
        <f t="shared" si="4"/>
        <v>42195.987000000001</v>
      </c>
      <c r="U29" s="50">
        <v>0</v>
      </c>
      <c r="V29" s="46">
        <v>16617.606</v>
      </c>
      <c r="W29" s="46">
        <v>0</v>
      </c>
      <c r="X29" s="51">
        <v>0</v>
      </c>
      <c r="Y29" s="116">
        <f t="shared" si="5"/>
        <v>16617.606</v>
      </c>
      <c r="Z29" s="50">
        <v>0</v>
      </c>
      <c r="AA29" s="46">
        <v>72.704999999999998</v>
      </c>
      <c r="AB29" s="46">
        <v>0</v>
      </c>
      <c r="AC29" s="51">
        <v>0</v>
      </c>
      <c r="AD29" s="116">
        <f t="shared" si="6"/>
        <v>72.704999999999998</v>
      </c>
      <c r="AE29" s="50">
        <v>0</v>
      </c>
      <c r="AF29" s="46">
        <v>33401.678999999996</v>
      </c>
      <c r="AG29" s="46">
        <v>0</v>
      </c>
      <c r="AH29" s="51">
        <v>0</v>
      </c>
      <c r="AI29" s="116">
        <f t="shared" si="7"/>
        <v>33401.678999999996</v>
      </c>
      <c r="AJ29" s="50">
        <v>0</v>
      </c>
      <c r="AK29" s="46">
        <v>48807.463000000003</v>
      </c>
      <c r="AL29" s="46">
        <v>0</v>
      </c>
      <c r="AM29" s="51">
        <v>0</v>
      </c>
      <c r="AN29" s="116">
        <f t="shared" si="8"/>
        <v>48807.463000000003</v>
      </c>
      <c r="AO29" s="50">
        <v>0</v>
      </c>
      <c r="AP29" s="46">
        <v>25245.547999999999</v>
      </c>
      <c r="AQ29" s="46">
        <v>0</v>
      </c>
      <c r="AR29" s="51">
        <v>0</v>
      </c>
      <c r="AS29" s="116">
        <f t="shared" si="9"/>
        <v>25245.547999999999</v>
      </c>
      <c r="AT29" s="52">
        <v>0</v>
      </c>
      <c r="AU29" s="53">
        <v>44758.792999999998</v>
      </c>
      <c r="AV29" s="53">
        <v>0</v>
      </c>
      <c r="AW29" s="54">
        <v>0</v>
      </c>
      <c r="AX29" s="116">
        <f t="shared" si="10"/>
        <v>44758.792999999998</v>
      </c>
      <c r="AY29" s="52">
        <v>0</v>
      </c>
      <c r="AZ29" s="53">
        <v>68388.482000000004</v>
      </c>
      <c r="BA29" s="53">
        <v>2340</v>
      </c>
      <c r="BB29" s="54">
        <v>11855.288500000001</v>
      </c>
      <c r="BC29" s="116">
        <f t="shared" si="11"/>
        <v>82583.770499999999</v>
      </c>
      <c r="BD29" s="52">
        <v>0</v>
      </c>
      <c r="BE29" s="53">
        <v>53137.245000000003</v>
      </c>
      <c r="BF29" s="53">
        <v>4080</v>
      </c>
      <c r="BG29" s="54">
        <v>1675</v>
      </c>
      <c r="BH29" s="116">
        <f t="shared" si="12"/>
        <v>58892.245000000003</v>
      </c>
      <c r="BI29" s="52">
        <v>0</v>
      </c>
      <c r="BJ29" s="53">
        <v>3653.72</v>
      </c>
      <c r="BK29" s="53">
        <v>1500</v>
      </c>
      <c r="BL29" s="54">
        <v>2</v>
      </c>
      <c r="BM29" s="116">
        <f t="shared" si="13"/>
        <v>5155.7199999999993</v>
      </c>
      <c r="BN29" s="54">
        <f t="shared" si="18"/>
        <v>0</v>
      </c>
      <c r="BO29" s="54">
        <f t="shared" si="14"/>
        <v>430029.59499999997</v>
      </c>
      <c r="BP29" s="54">
        <f t="shared" si="15"/>
        <v>20220</v>
      </c>
      <c r="BQ29" s="54">
        <f t="shared" si="16"/>
        <v>13532.288500000001</v>
      </c>
      <c r="BR29" s="116">
        <f t="shared" si="17"/>
        <v>463781.8835</v>
      </c>
      <c r="BS29" s="56">
        <f t="shared" si="1"/>
        <v>2.6964444876568924E-3</v>
      </c>
    </row>
    <row r="30" spans="2:71" x14ac:dyDescent="0.35">
      <c r="B30" s="12" t="s">
        <v>328</v>
      </c>
      <c r="C30" s="11" t="s">
        <v>588</v>
      </c>
      <c r="D30" s="12" t="s">
        <v>230</v>
      </c>
      <c r="E30" s="45" t="s">
        <v>231</v>
      </c>
      <c r="F30" s="50">
        <v>27179.531999999999</v>
      </c>
      <c r="G30" s="46">
        <v>0</v>
      </c>
      <c r="H30" s="46">
        <v>8040.8059999999996</v>
      </c>
      <c r="I30" s="51">
        <v>4867.4430000000002</v>
      </c>
      <c r="J30" s="116">
        <f t="shared" si="2"/>
        <v>40087.780999999995</v>
      </c>
      <c r="K30" s="50">
        <v>20447.439999999999</v>
      </c>
      <c r="L30" s="46">
        <v>0</v>
      </c>
      <c r="M30" s="46">
        <v>8905.0380000000005</v>
      </c>
      <c r="N30" s="51">
        <v>3633.6489999999999</v>
      </c>
      <c r="O30" s="116">
        <f t="shared" si="3"/>
        <v>32986.127</v>
      </c>
      <c r="P30" s="50">
        <v>15393.384</v>
      </c>
      <c r="Q30" s="46">
        <v>0</v>
      </c>
      <c r="R30" s="46">
        <v>12524.984</v>
      </c>
      <c r="S30" s="51">
        <v>3394.924</v>
      </c>
      <c r="T30" s="116">
        <f t="shared" si="4"/>
        <v>31313.292000000001</v>
      </c>
      <c r="U30" s="50">
        <v>23000.36</v>
      </c>
      <c r="V30" s="46">
        <v>0</v>
      </c>
      <c r="W30" s="46">
        <v>23000.36</v>
      </c>
      <c r="X30" s="51">
        <v>1864</v>
      </c>
      <c r="Y30" s="116">
        <f t="shared" si="5"/>
        <v>47864.72</v>
      </c>
      <c r="Z30" s="50">
        <v>27223.328000000001</v>
      </c>
      <c r="AA30" s="46">
        <v>0</v>
      </c>
      <c r="AB30" s="46">
        <v>6806.1959999999999</v>
      </c>
      <c r="AC30" s="51">
        <v>2002</v>
      </c>
      <c r="AD30" s="116">
        <f t="shared" si="6"/>
        <v>36031.524000000005</v>
      </c>
      <c r="AE30" s="50">
        <v>26388.403999999999</v>
      </c>
      <c r="AF30" s="46">
        <v>0</v>
      </c>
      <c r="AG30" s="46">
        <v>5571.0680000000002</v>
      </c>
      <c r="AH30" s="51">
        <v>822</v>
      </c>
      <c r="AI30" s="116">
        <f t="shared" si="7"/>
        <v>32781.471999999994</v>
      </c>
      <c r="AJ30" s="50">
        <v>29293.968000000001</v>
      </c>
      <c r="AK30" s="46">
        <v>199.8</v>
      </c>
      <c r="AL30" s="46">
        <v>4085.482</v>
      </c>
      <c r="AM30" s="51">
        <v>758</v>
      </c>
      <c r="AN30" s="116">
        <f t="shared" si="8"/>
        <v>34337.25</v>
      </c>
      <c r="AO30" s="50">
        <v>31172.322</v>
      </c>
      <c r="AP30" s="46">
        <v>0</v>
      </c>
      <c r="AQ30" s="46">
        <v>6752.973</v>
      </c>
      <c r="AR30" s="51">
        <v>1000</v>
      </c>
      <c r="AS30" s="116">
        <f t="shared" si="9"/>
        <v>38925.294999999998</v>
      </c>
      <c r="AT30" s="52">
        <v>27762.248</v>
      </c>
      <c r="AU30" s="53">
        <v>0</v>
      </c>
      <c r="AV30" s="53">
        <v>4626.7169999999996</v>
      </c>
      <c r="AW30" s="54">
        <v>736</v>
      </c>
      <c r="AX30" s="116">
        <f t="shared" si="10"/>
        <v>33124.964999999997</v>
      </c>
      <c r="AY30" s="52">
        <v>34466.444000000003</v>
      </c>
      <c r="AZ30" s="53">
        <v>0</v>
      </c>
      <c r="BA30" s="53">
        <v>4963.3289999999997</v>
      </c>
      <c r="BB30" s="54">
        <v>1052</v>
      </c>
      <c r="BC30" s="116">
        <f t="shared" si="11"/>
        <v>40481.773000000001</v>
      </c>
      <c r="BD30" s="52">
        <v>36010.58</v>
      </c>
      <c r="BE30" s="53">
        <v>0</v>
      </c>
      <c r="BF30" s="53">
        <v>4674.74</v>
      </c>
      <c r="BG30" s="54">
        <v>1179</v>
      </c>
      <c r="BH30" s="116">
        <f t="shared" si="12"/>
        <v>41864.32</v>
      </c>
      <c r="BI30" s="52">
        <v>38737.012000000002</v>
      </c>
      <c r="BJ30" s="53">
        <v>0</v>
      </c>
      <c r="BK30" s="53">
        <v>4359.2690000000002</v>
      </c>
      <c r="BL30" s="54">
        <v>988.5</v>
      </c>
      <c r="BM30" s="116">
        <f t="shared" si="13"/>
        <v>44084.781000000003</v>
      </c>
      <c r="BN30" s="54">
        <f t="shared" si="18"/>
        <v>337075.022</v>
      </c>
      <c r="BO30" s="54">
        <f t="shared" si="14"/>
        <v>199.8</v>
      </c>
      <c r="BP30" s="54">
        <f t="shared" si="15"/>
        <v>94310.962000000014</v>
      </c>
      <c r="BQ30" s="54">
        <f t="shared" si="16"/>
        <v>22297.516</v>
      </c>
      <c r="BR30" s="116">
        <f t="shared" si="17"/>
        <v>453883.3</v>
      </c>
      <c r="BS30" s="56">
        <f t="shared" si="1"/>
        <v>2.6388937685284113E-3</v>
      </c>
    </row>
    <row r="31" spans="2:71" x14ac:dyDescent="0.35">
      <c r="B31" s="12" t="s">
        <v>280</v>
      </c>
      <c r="C31" s="11" t="s">
        <v>588</v>
      </c>
      <c r="D31" s="12" t="s">
        <v>134</v>
      </c>
      <c r="E31" s="45" t="s">
        <v>135</v>
      </c>
      <c r="F31" s="50">
        <v>15943.487999999999</v>
      </c>
      <c r="G31" s="46">
        <v>1014.027</v>
      </c>
      <c r="H31" s="46">
        <v>7041.326</v>
      </c>
      <c r="I31" s="51">
        <v>8145.3069999999998</v>
      </c>
      <c r="J31" s="116">
        <f t="shared" si="2"/>
        <v>32144.148000000001</v>
      </c>
      <c r="K31" s="50">
        <v>13308.647999999999</v>
      </c>
      <c r="L31" s="46">
        <v>651.08299999999997</v>
      </c>
      <c r="M31" s="46">
        <v>7704.1419999999998</v>
      </c>
      <c r="N31" s="51">
        <v>6230.2335000000003</v>
      </c>
      <c r="O31" s="116">
        <f t="shared" si="3"/>
        <v>27894.106500000002</v>
      </c>
      <c r="P31" s="50">
        <v>12316.384</v>
      </c>
      <c r="Q31" s="46">
        <v>541.25599999999997</v>
      </c>
      <c r="R31" s="46">
        <v>10064.620000000001</v>
      </c>
      <c r="S31" s="51">
        <v>8007.1504999999997</v>
      </c>
      <c r="T31" s="116">
        <f t="shared" si="4"/>
        <v>30929.410500000002</v>
      </c>
      <c r="U31" s="50">
        <v>14411.984</v>
      </c>
      <c r="V31" s="46">
        <v>548.17499999999995</v>
      </c>
      <c r="W31" s="46">
        <v>14411.984</v>
      </c>
      <c r="X31" s="51">
        <v>6233.3464999999997</v>
      </c>
      <c r="Y31" s="116">
        <f t="shared" si="5"/>
        <v>35605.489499999996</v>
      </c>
      <c r="Z31" s="50">
        <v>16825.936000000002</v>
      </c>
      <c r="AA31" s="46">
        <v>559.79600000000005</v>
      </c>
      <c r="AB31" s="46">
        <v>8706.4480000000003</v>
      </c>
      <c r="AC31" s="51">
        <v>6628.4485000000004</v>
      </c>
      <c r="AD31" s="116">
        <f t="shared" si="6"/>
        <v>32720.628499999999</v>
      </c>
      <c r="AE31" s="50">
        <v>17359.988000000001</v>
      </c>
      <c r="AF31" s="46">
        <v>696.39300000000003</v>
      </c>
      <c r="AG31" s="46">
        <v>5819.317</v>
      </c>
      <c r="AH31" s="51">
        <v>3684.0169999999998</v>
      </c>
      <c r="AI31" s="116">
        <f t="shared" si="7"/>
        <v>27559.715</v>
      </c>
      <c r="AJ31" s="50">
        <v>18025.684000000001</v>
      </c>
      <c r="AK31" s="46">
        <v>910.06500000000005</v>
      </c>
      <c r="AL31" s="46">
        <v>4824.3860000000004</v>
      </c>
      <c r="AM31" s="51">
        <v>4031.6194999999998</v>
      </c>
      <c r="AN31" s="116">
        <f t="shared" si="8"/>
        <v>27791.754500000003</v>
      </c>
      <c r="AO31" s="50">
        <v>18899.62</v>
      </c>
      <c r="AP31" s="46">
        <v>878.29399999999998</v>
      </c>
      <c r="AQ31" s="46">
        <v>6242.23</v>
      </c>
      <c r="AR31" s="51">
        <v>4137.4399999999996</v>
      </c>
      <c r="AS31" s="116">
        <f t="shared" si="9"/>
        <v>30157.583999999999</v>
      </c>
      <c r="AT31" s="52">
        <v>17811.144</v>
      </c>
      <c r="AU31" s="53">
        <v>1244.55</v>
      </c>
      <c r="AV31" s="53">
        <v>5007.848</v>
      </c>
      <c r="AW31" s="54">
        <v>3730.0915</v>
      </c>
      <c r="AX31" s="116">
        <f t="shared" si="10"/>
        <v>27793.6335</v>
      </c>
      <c r="AY31" s="52">
        <v>21554.14</v>
      </c>
      <c r="AZ31" s="53">
        <v>1321.249</v>
      </c>
      <c r="BA31" s="53">
        <v>4526.0259999999998</v>
      </c>
      <c r="BB31" s="54">
        <v>4646.652</v>
      </c>
      <c r="BC31" s="116">
        <f t="shared" si="11"/>
        <v>32048.067000000003</v>
      </c>
      <c r="BD31" s="52">
        <v>22728.135999999999</v>
      </c>
      <c r="BE31" s="53">
        <v>1379.3720000000001</v>
      </c>
      <c r="BF31" s="53">
        <v>4586.9790000000003</v>
      </c>
      <c r="BG31" s="54">
        <v>4226.848</v>
      </c>
      <c r="BH31" s="116">
        <f t="shared" si="12"/>
        <v>32921.334999999999</v>
      </c>
      <c r="BI31" s="52">
        <v>24195.671999999999</v>
      </c>
      <c r="BJ31" s="53">
        <v>1529.1389999999999</v>
      </c>
      <c r="BK31" s="53">
        <v>4318.6509999999998</v>
      </c>
      <c r="BL31" s="54">
        <v>3730.7615000000001</v>
      </c>
      <c r="BM31" s="116">
        <f t="shared" si="13"/>
        <v>33774.2235</v>
      </c>
      <c r="BN31" s="54">
        <f t="shared" si="18"/>
        <v>213380.82399999999</v>
      </c>
      <c r="BO31" s="54">
        <f t="shared" si="14"/>
        <v>11273.398999999999</v>
      </c>
      <c r="BP31" s="54">
        <f t="shared" si="15"/>
        <v>83253.957000000009</v>
      </c>
      <c r="BQ31" s="54">
        <f t="shared" si="16"/>
        <v>63431.915500000003</v>
      </c>
      <c r="BR31" s="116">
        <f t="shared" si="17"/>
        <v>371340.0955</v>
      </c>
      <c r="BS31" s="110">
        <f t="shared" si="1"/>
        <v>2.1589846200988122E-3</v>
      </c>
    </row>
    <row r="32" spans="2:71" x14ac:dyDescent="0.35">
      <c r="B32" s="12" t="s">
        <v>294</v>
      </c>
      <c r="C32" s="11" t="s">
        <v>606</v>
      </c>
      <c r="D32" s="12" t="s">
        <v>162</v>
      </c>
      <c r="E32" s="45" t="s">
        <v>163</v>
      </c>
      <c r="F32" s="50">
        <v>18706.488000000001</v>
      </c>
      <c r="G32" s="46">
        <v>490.63099999999997</v>
      </c>
      <c r="H32" s="46">
        <v>4427.5069999999996</v>
      </c>
      <c r="I32" s="51">
        <v>4443.9960000000001</v>
      </c>
      <c r="J32" s="116">
        <f t="shared" si="2"/>
        <v>28068.622000000003</v>
      </c>
      <c r="K32" s="50">
        <v>15455.736000000001</v>
      </c>
      <c r="L32" s="46">
        <v>394.23700000000002</v>
      </c>
      <c r="M32" s="46">
        <v>4425.1549999999997</v>
      </c>
      <c r="N32" s="51">
        <v>3218.7379999999998</v>
      </c>
      <c r="O32" s="116">
        <f t="shared" si="3"/>
        <v>23493.866000000002</v>
      </c>
      <c r="P32" s="50">
        <v>12887.02</v>
      </c>
      <c r="Q32" s="46">
        <v>394.56099999999998</v>
      </c>
      <c r="R32" s="46">
        <v>6422.2709999999997</v>
      </c>
      <c r="S32" s="51">
        <v>3153.6390000000001</v>
      </c>
      <c r="T32" s="116">
        <f t="shared" si="4"/>
        <v>22857.490999999998</v>
      </c>
      <c r="U32" s="50">
        <v>15808.652</v>
      </c>
      <c r="V32" s="46">
        <v>376.23599999999999</v>
      </c>
      <c r="W32" s="46">
        <v>15808.652</v>
      </c>
      <c r="X32" s="51">
        <v>2336.3015</v>
      </c>
      <c r="Y32" s="116">
        <f t="shared" si="5"/>
        <v>34329.841500000002</v>
      </c>
      <c r="Z32" s="50">
        <v>18304.324000000001</v>
      </c>
      <c r="AA32" s="46">
        <v>408.26400000000001</v>
      </c>
      <c r="AB32" s="46">
        <v>3979.4360000000001</v>
      </c>
      <c r="AC32" s="51">
        <v>2114.5340000000001</v>
      </c>
      <c r="AD32" s="116">
        <f t="shared" si="6"/>
        <v>24806.558000000001</v>
      </c>
      <c r="AE32" s="50">
        <v>18576.364000000001</v>
      </c>
      <c r="AF32" s="46">
        <v>388.72</v>
      </c>
      <c r="AG32" s="46">
        <v>3980.3420000000001</v>
      </c>
      <c r="AH32" s="51">
        <v>1792.0415</v>
      </c>
      <c r="AI32" s="116">
        <f t="shared" si="7"/>
        <v>24737.467500000002</v>
      </c>
      <c r="AJ32" s="50">
        <v>19456.792000000001</v>
      </c>
      <c r="AK32" s="46">
        <v>456.04199999999997</v>
      </c>
      <c r="AL32" s="46">
        <v>3318.4349999999999</v>
      </c>
      <c r="AM32" s="51">
        <v>2316.2874999999999</v>
      </c>
      <c r="AN32" s="116">
        <f t="shared" si="8"/>
        <v>25547.556500000002</v>
      </c>
      <c r="AO32" s="50">
        <v>19909.371999999999</v>
      </c>
      <c r="AP32" s="46">
        <v>424.84</v>
      </c>
      <c r="AQ32" s="46">
        <v>4614.3059999999996</v>
      </c>
      <c r="AR32" s="51">
        <v>1960.0830000000001</v>
      </c>
      <c r="AS32" s="116">
        <f t="shared" si="9"/>
        <v>26908.600999999999</v>
      </c>
      <c r="AT32" s="52">
        <v>18589.088</v>
      </c>
      <c r="AU32" s="53">
        <v>670.62599999999998</v>
      </c>
      <c r="AV32" s="53">
        <v>3194.3829999999998</v>
      </c>
      <c r="AW32" s="54">
        <v>2169.4994999999999</v>
      </c>
      <c r="AX32" s="116">
        <f t="shared" si="10"/>
        <v>24623.5965</v>
      </c>
      <c r="AY32" s="52">
        <v>22545.031999999999</v>
      </c>
      <c r="AZ32" s="53">
        <v>642.04499999999996</v>
      </c>
      <c r="BA32" s="53">
        <v>2972.8240000000001</v>
      </c>
      <c r="BB32" s="54">
        <v>2529.0324999999998</v>
      </c>
      <c r="BC32" s="116">
        <f t="shared" si="11"/>
        <v>28688.933499999999</v>
      </c>
      <c r="BD32" s="52">
        <v>19123.416000000001</v>
      </c>
      <c r="BE32" s="53">
        <v>623.923</v>
      </c>
      <c r="BF32" s="53">
        <v>2620.3409999999999</v>
      </c>
      <c r="BG32" s="54">
        <v>2500.1275000000001</v>
      </c>
      <c r="BH32" s="116">
        <f t="shared" si="12"/>
        <v>24867.807499999999</v>
      </c>
      <c r="BI32" s="52">
        <v>13478.2</v>
      </c>
      <c r="BJ32" s="53">
        <v>703.71799999999996</v>
      </c>
      <c r="BK32" s="53">
        <v>3150.7620000000002</v>
      </c>
      <c r="BL32" s="54">
        <v>2417.4344999999998</v>
      </c>
      <c r="BM32" s="116">
        <f t="shared" si="13"/>
        <v>19750.1145</v>
      </c>
      <c r="BN32" s="54">
        <f t="shared" si="18"/>
        <v>212840.484</v>
      </c>
      <c r="BO32" s="54">
        <f t="shared" si="14"/>
        <v>5973.8429999999998</v>
      </c>
      <c r="BP32" s="54">
        <f t="shared" si="15"/>
        <v>58914.413999999997</v>
      </c>
      <c r="BQ32" s="54">
        <f t="shared" si="16"/>
        <v>30951.714499999995</v>
      </c>
      <c r="BR32" s="116">
        <f t="shared" si="17"/>
        <v>308680.45549999998</v>
      </c>
      <c r="BS32" s="110">
        <f t="shared" si="1"/>
        <v>1.7946792280867385E-3</v>
      </c>
    </row>
    <row r="33" spans="2:71" x14ac:dyDescent="0.35">
      <c r="B33" s="12" t="s">
        <v>295</v>
      </c>
      <c r="C33" s="109" t="s">
        <v>606</v>
      </c>
      <c r="D33" s="12" t="s">
        <v>164</v>
      </c>
      <c r="E33" s="45" t="s">
        <v>165</v>
      </c>
      <c r="F33" s="50">
        <v>15877.876</v>
      </c>
      <c r="G33" s="46">
        <v>492.16500000000002</v>
      </c>
      <c r="H33" s="46">
        <v>3634.625</v>
      </c>
      <c r="I33" s="51">
        <v>3332.9144999999999</v>
      </c>
      <c r="J33" s="116">
        <f t="shared" si="2"/>
        <v>23337.5805</v>
      </c>
      <c r="K33" s="50">
        <v>12795.716</v>
      </c>
      <c r="L33" s="46">
        <v>343.02199999999999</v>
      </c>
      <c r="M33" s="46">
        <v>3369.4360000000001</v>
      </c>
      <c r="N33" s="51">
        <v>2330.8339999999998</v>
      </c>
      <c r="O33" s="116">
        <f t="shared" si="3"/>
        <v>18839.008000000002</v>
      </c>
      <c r="P33" s="50">
        <v>10412.023999999999</v>
      </c>
      <c r="Q33" s="46">
        <v>296.839</v>
      </c>
      <c r="R33" s="46">
        <v>4954.78</v>
      </c>
      <c r="S33" s="51">
        <v>1885.5885000000001</v>
      </c>
      <c r="T33" s="116">
        <f t="shared" si="4"/>
        <v>17549.231500000002</v>
      </c>
      <c r="U33" s="50">
        <v>12267.536</v>
      </c>
      <c r="V33" s="46">
        <v>208.40199999999999</v>
      </c>
      <c r="W33" s="46">
        <v>12267.536</v>
      </c>
      <c r="X33" s="51">
        <v>1165.0975000000001</v>
      </c>
      <c r="Y33" s="116">
        <f t="shared" si="5"/>
        <v>25908.571500000002</v>
      </c>
      <c r="Z33" s="50">
        <v>14174.487999999999</v>
      </c>
      <c r="AA33" s="46">
        <v>183.67</v>
      </c>
      <c r="AB33" s="46">
        <v>2441.1869999999999</v>
      </c>
      <c r="AC33" s="51">
        <v>1350.6904999999999</v>
      </c>
      <c r="AD33" s="116">
        <f t="shared" si="6"/>
        <v>18150.035500000002</v>
      </c>
      <c r="AE33" s="50">
        <v>15144.056</v>
      </c>
      <c r="AF33" s="46">
        <v>187.90899999999999</v>
      </c>
      <c r="AG33" s="46">
        <v>2598.5929999999998</v>
      </c>
      <c r="AH33" s="51">
        <v>1172.5640000000001</v>
      </c>
      <c r="AI33" s="116">
        <f t="shared" si="7"/>
        <v>19103.121999999999</v>
      </c>
      <c r="AJ33" s="50">
        <v>15665.128000000001</v>
      </c>
      <c r="AK33" s="46">
        <v>301.49599999999998</v>
      </c>
      <c r="AL33" s="46">
        <v>2035.3240000000001</v>
      </c>
      <c r="AM33" s="51">
        <v>1417.5725</v>
      </c>
      <c r="AN33" s="116">
        <f t="shared" si="8"/>
        <v>19419.520499999999</v>
      </c>
      <c r="AO33" s="50">
        <v>17005.928</v>
      </c>
      <c r="AP33" s="46">
        <v>306.95999999999998</v>
      </c>
      <c r="AQ33" s="46">
        <v>3262.1329999999998</v>
      </c>
      <c r="AR33" s="51">
        <v>1138.7695000000001</v>
      </c>
      <c r="AS33" s="116">
        <f t="shared" si="9"/>
        <v>21713.790499999999</v>
      </c>
      <c r="AT33" s="52">
        <v>15461.724</v>
      </c>
      <c r="AU33" s="53">
        <v>448.61700000000002</v>
      </c>
      <c r="AV33" s="53">
        <v>2054.2330000000002</v>
      </c>
      <c r="AW33" s="54">
        <v>1262.5920000000001</v>
      </c>
      <c r="AX33" s="116">
        <f t="shared" si="10"/>
        <v>19227.166000000001</v>
      </c>
      <c r="AY33" s="52">
        <v>18996.344000000001</v>
      </c>
      <c r="AZ33" s="53">
        <v>536.46799999999996</v>
      </c>
      <c r="BA33" s="53">
        <v>1927.5360000000001</v>
      </c>
      <c r="BB33" s="54">
        <v>1138.8875</v>
      </c>
      <c r="BC33" s="116">
        <f t="shared" si="11"/>
        <v>22599.235500000003</v>
      </c>
      <c r="BD33" s="52">
        <v>20643.108</v>
      </c>
      <c r="BE33" s="53">
        <v>467.31400000000002</v>
      </c>
      <c r="BF33" s="53">
        <v>1768.7539999999999</v>
      </c>
      <c r="BG33" s="54">
        <v>1104.116</v>
      </c>
      <c r="BH33" s="116">
        <f t="shared" si="12"/>
        <v>23983.292000000001</v>
      </c>
      <c r="BI33" s="52">
        <v>23327.475999999999</v>
      </c>
      <c r="BJ33" s="53">
        <v>504.27699999999999</v>
      </c>
      <c r="BK33" s="53">
        <v>2243.721</v>
      </c>
      <c r="BL33" s="54">
        <v>1529.2349999999999</v>
      </c>
      <c r="BM33" s="116">
        <f t="shared" si="13"/>
        <v>27604.708999999999</v>
      </c>
      <c r="BN33" s="54">
        <f t="shared" si="18"/>
        <v>191771.40400000001</v>
      </c>
      <c r="BO33" s="54">
        <f t="shared" si="14"/>
        <v>4277.1390000000001</v>
      </c>
      <c r="BP33" s="54">
        <f t="shared" si="15"/>
        <v>42557.858</v>
      </c>
      <c r="BQ33" s="54">
        <f t="shared" si="16"/>
        <v>18828.861500000003</v>
      </c>
      <c r="BR33" s="116">
        <f t="shared" si="17"/>
        <v>257435.26250000001</v>
      </c>
      <c r="BS33" s="110">
        <f t="shared" si="1"/>
        <v>1.4967378399044994E-3</v>
      </c>
    </row>
    <row r="34" spans="2:71" x14ac:dyDescent="0.35">
      <c r="B34" s="15" t="s">
        <v>348</v>
      </c>
      <c r="C34" s="11" t="s">
        <v>588</v>
      </c>
      <c r="D34" s="12" t="s">
        <v>278</v>
      </c>
      <c r="E34" s="45" t="s">
        <v>279</v>
      </c>
      <c r="F34" s="50">
        <v>11210</v>
      </c>
      <c r="G34" s="46">
        <v>0</v>
      </c>
      <c r="H34" s="46">
        <v>11360</v>
      </c>
      <c r="I34" s="51">
        <v>23389.434000000001</v>
      </c>
      <c r="J34" s="116">
        <f t="shared" si="2"/>
        <v>45959.434000000001</v>
      </c>
      <c r="K34" s="50">
        <v>12340</v>
      </c>
      <c r="L34" s="46">
        <v>0</v>
      </c>
      <c r="M34" s="46">
        <v>12440</v>
      </c>
      <c r="N34" s="51">
        <v>21129.912499999999</v>
      </c>
      <c r="O34" s="116">
        <f t="shared" si="3"/>
        <v>45909.912499999999</v>
      </c>
      <c r="P34" s="50">
        <v>0</v>
      </c>
      <c r="Q34" s="46">
        <v>0</v>
      </c>
      <c r="R34" s="46">
        <v>12090</v>
      </c>
      <c r="S34" s="51">
        <v>14446.4805</v>
      </c>
      <c r="T34" s="116">
        <f t="shared" si="4"/>
        <v>26536.480499999998</v>
      </c>
      <c r="U34" s="50">
        <v>0</v>
      </c>
      <c r="V34" s="46">
        <v>0</v>
      </c>
      <c r="W34" s="46">
        <v>0</v>
      </c>
      <c r="X34" s="51">
        <v>9542.6119999999992</v>
      </c>
      <c r="Y34" s="116">
        <f t="shared" si="5"/>
        <v>9542.6119999999992</v>
      </c>
      <c r="Z34" s="50">
        <v>0</v>
      </c>
      <c r="AA34" s="46">
        <v>0</v>
      </c>
      <c r="AB34" s="46">
        <v>21300</v>
      </c>
      <c r="AC34" s="51">
        <v>11747.1795</v>
      </c>
      <c r="AD34" s="116">
        <f t="shared" si="6"/>
        <v>33047.179499999998</v>
      </c>
      <c r="AE34" s="50">
        <v>0</v>
      </c>
      <c r="AF34" s="46">
        <v>0</v>
      </c>
      <c r="AG34" s="46">
        <v>6950</v>
      </c>
      <c r="AH34" s="51">
        <v>4373.0535</v>
      </c>
      <c r="AI34" s="116">
        <f t="shared" si="7"/>
        <v>11323.0535</v>
      </c>
      <c r="AJ34" s="50">
        <v>0</v>
      </c>
      <c r="AK34" s="46">
        <v>0</v>
      </c>
      <c r="AL34" s="46">
        <v>5710</v>
      </c>
      <c r="AM34" s="51">
        <v>6091.4520000000002</v>
      </c>
      <c r="AN34" s="116">
        <f t="shared" si="8"/>
        <v>11801.452000000001</v>
      </c>
      <c r="AO34" s="50">
        <v>0</v>
      </c>
      <c r="AP34" s="46">
        <v>0</v>
      </c>
      <c r="AQ34" s="46">
        <v>8645</v>
      </c>
      <c r="AR34" s="51">
        <v>8752.5</v>
      </c>
      <c r="AS34" s="116">
        <f t="shared" si="9"/>
        <v>17397.5</v>
      </c>
      <c r="AT34" s="52">
        <v>0</v>
      </c>
      <c r="AU34" s="53">
        <v>0</v>
      </c>
      <c r="AV34" s="53">
        <v>10995</v>
      </c>
      <c r="AW34" s="54">
        <v>6222.5</v>
      </c>
      <c r="AX34" s="116">
        <f t="shared" si="10"/>
        <v>17217.5</v>
      </c>
      <c r="AY34" s="52">
        <v>0</v>
      </c>
      <c r="AZ34" s="53">
        <v>0</v>
      </c>
      <c r="BA34" s="53">
        <v>10790</v>
      </c>
      <c r="BB34" s="54">
        <v>7410</v>
      </c>
      <c r="BC34" s="116">
        <f t="shared" si="11"/>
        <v>18200</v>
      </c>
      <c r="BD34" s="52">
        <v>0</v>
      </c>
      <c r="BE34" s="53">
        <v>0</v>
      </c>
      <c r="BF34" s="53">
        <v>0</v>
      </c>
      <c r="BG34" s="54">
        <v>0</v>
      </c>
      <c r="BH34" s="116">
        <f t="shared" si="12"/>
        <v>0</v>
      </c>
      <c r="BI34" s="52">
        <v>0</v>
      </c>
      <c r="BJ34" s="53">
        <v>0</v>
      </c>
      <c r="BK34" s="53">
        <v>0</v>
      </c>
      <c r="BL34" s="54">
        <v>0</v>
      </c>
      <c r="BM34" s="116">
        <f t="shared" si="13"/>
        <v>0</v>
      </c>
      <c r="BN34" s="54">
        <f t="shared" si="18"/>
        <v>23550</v>
      </c>
      <c r="BO34" s="54">
        <f t="shared" si="14"/>
        <v>0</v>
      </c>
      <c r="BP34" s="54">
        <f t="shared" si="15"/>
        <v>100280</v>
      </c>
      <c r="BQ34" s="54">
        <f t="shared" si="16"/>
        <v>113105.124</v>
      </c>
      <c r="BR34" s="116">
        <f t="shared" si="17"/>
        <v>236935.12400000001</v>
      </c>
      <c r="BS34" s="110">
        <f t="shared" si="1"/>
        <v>1.3775493001595485E-3</v>
      </c>
    </row>
    <row r="35" spans="2:71" x14ac:dyDescent="0.35">
      <c r="B35" s="12" t="s">
        <v>327</v>
      </c>
      <c r="C35" s="109" t="s">
        <v>588</v>
      </c>
      <c r="D35" s="12" t="s">
        <v>228</v>
      </c>
      <c r="E35" s="45" t="s">
        <v>229</v>
      </c>
      <c r="F35" s="50">
        <v>0</v>
      </c>
      <c r="G35" s="46">
        <v>0</v>
      </c>
      <c r="H35" s="46">
        <v>0</v>
      </c>
      <c r="I35" s="51">
        <v>0</v>
      </c>
      <c r="J35" s="116">
        <f t="shared" si="2"/>
        <v>0</v>
      </c>
      <c r="K35" s="50">
        <v>14429.375</v>
      </c>
      <c r="L35" s="46">
        <v>0</v>
      </c>
      <c r="M35" s="46">
        <v>0</v>
      </c>
      <c r="N35" s="51">
        <v>850</v>
      </c>
      <c r="O35" s="116">
        <f t="shared" si="3"/>
        <v>15279.375</v>
      </c>
      <c r="P35" s="50">
        <v>42492.22</v>
      </c>
      <c r="Q35" s="46">
        <v>0</v>
      </c>
      <c r="R35" s="46">
        <v>0</v>
      </c>
      <c r="S35" s="51">
        <v>515</v>
      </c>
      <c r="T35" s="116">
        <f t="shared" si="4"/>
        <v>43007.22</v>
      </c>
      <c r="U35" s="50">
        <v>14155.275</v>
      </c>
      <c r="V35" s="46">
        <v>0</v>
      </c>
      <c r="W35" s="46">
        <v>14155.275</v>
      </c>
      <c r="X35" s="51">
        <v>285</v>
      </c>
      <c r="Y35" s="116">
        <f t="shared" si="5"/>
        <v>28595.55</v>
      </c>
      <c r="Z35" s="50">
        <v>20465.335999999999</v>
      </c>
      <c r="AA35" s="46">
        <v>0</v>
      </c>
      <c r="AB35" s="46">
        <v>0</v>
      </c>
      <c r="AC35" s="51">
        <v>240</v>
      </c>
      <c r="AD35" s="116">
        <f t="shared" si="6"/>
        <v>20705.335999999999</v>
      </c>
      <c r="AE35" s="50">
        <v>15488.97</v>
      </c>
      <c r="AF35" s="46">
        <v>0</v>
      </c>
      <c r="AG35" s="46">
        <v>0</v>
      </c>
      <c r="AH35" s="51">
        <v>0</v>
      </c>
      <c r="AI35" s="116">
        <f t="shared" si="7"/>
        <v>15488.97</v>
      </c>
      <c r="AJ35" s="50">
        <v>21230</v>
      </c>
      <c r="AK35" s="46">
        <v>0</v>
      </c>
      <c r="AL35" s="46">
        <v>0</v>
      </c>
      <c r="AM35" s="51">
        <v>0</v>
      </c>
      <c r="AN35" s="116">
        <f t="shared" si="8"/>
        <v>21230</v>
      </c>
      <c r="AO35" s="50">
        <v>20885</v>
      </c>
      <c r="AP35" s="46">
        <v>0</v>
      </c>
      <c r="AQ35" s="46">
        <v>0</v>
      </c>
      <c r="AR35" s="51">
        <v>0</v>
      </c>
      <c r="AS35" s="116">
        <f t="shared" si="9"/>
        <v>20885</v>
      </c>
      <c r="AT35" s="52">
        <v>20720</v>
      </c>
      <c r="AU35" s="53">
        <v>0</v>
      </c>
      <c r="AV35" s="53">
        <v>0</v>
      </c>
      <c r="AW35" s="54">
        <v>0</v>
      </c>
      <c r="AX35" s="116">
        <f t="shared" si="10"/>
        <v>20720</v>
      </c>
      <c r="AY35" s="52">
        <v>15010</v>
      </c>
      <c r="AZ35" s="53">
        <v>0</v>
      </c>
      <c r="BA35" s="53">
        <v>0</v>
      </c>
      <c r="BB35" s="54">
        <v>0</v>
      </c>
      <c r="BC35" s="116">
        <f t="shared" si="11"/>
        <v>15010</v>
      </c>
      <c r="BD35" s="52">
        <v>11010</v>
      </c>
      <c r="BE35" s="53">
        <v>0</v>
      </c>
      <c r="BF35" s="53">
        <v>0</v>
      </c>
      <c r="BG35" s="54">
        <v>0</v>
      </c>
      <c r="BH35" s="116">
        <f t="shared" si="12"/>
        <v>11010</v>
      </c>
      <c r="BI35" s="52">
        <v>1970</v>
      </c>
      <c r="BJ35" s="53">
        <v>0</v>
      </c>
      <c r="BK35" s="53">
        <v>0</v>
      </c>
      <c r="BL35" s="54">
        <v>0</v>
      </c>
      <c r="BM35" s="116">
        <f t="shared" si="13"/>
        <v>1970</v>
      </c>
      <c r="BN35" s="54">
        <f t="shared" si="18"/>
        <v>197856.17599999998</v>
      </c>
      <c r="BO35" s="54">
        <f t="shared" si="14"/>
        <v>0</v>
      </c>
      <c r="BP35" s="54">
        <f t="shared" si="15"/>
        <v>14155.275</v>
      </c>
      <c r="BQ35" s="54">
        <f t="shared" si="16"/>
        <v>1890</v>
      </c>
      <c r="BR35" s="116">
        <f t="shared" si="17"/>
        <v>213901.45099999997</v>
      </c>
      <c r="BS35" s="110">
        <f t="shared" si="1"/>
        <v>1.2436307000567883E-3</v>
      </c>
    </row>
    <row r="36" spans="2:71" x14ac:dyDescent="0.35">
      <c r="B36" s="15" t="s">
        <v>545</v>
      </c>
      <c r="C36" s="109" t="s">
        <v>588</v>
      </c>
      <c r="D36" s="12" t="s">
        <v>502</v>
      </c>
      <c r="E36" s="45" t="s">
        <v>503</v>
      </c>
      <c r="F36" s="50">
        <v>0</v>
      </c>
      <c r="G36" s="46">
        <v>0</v>
      </c>
      <c r="H36" s="46">
        <v>0</v>
      </c>
      <c r="I36" s="51">
        <v>0</v>
      </c>
      <c r="J36" s="116">
        <f t="shared" si="2"/>
        <v>0</v>
      </c>
      <c r="K36" s="50">
        <v>0</v>
      </c>
      <c r="L36" s="46">
        <v>0</v>
      </c>
      <c r="M36" s="46">
        <v>0</v>
      </c>
      <c r="N36" s="51">
        <v>0</v>
      </c>
      <c r="O36" s="116">
        <f t="shared" si="3"/>
        <v>0</v>
      </c>
      <c r="P36" s="50">
        <v>0</v>
      </c>
      <c r="Q36" s="46">
        <v>0</v>
      </c>
      <c r="R36" s="46">
        <v>0</v>
      </c>
      <c r="S36" s="51">
        <v>17275.050999999999</v>
      </c>
      <c r="T36" s="116">
        <f t="shared" si="4"/>
        <v>17275.050999999999</v>
      </c>
      <c r="U36" s="50">
        <v>0</v>
      </c>
      <c r="V36" s="46">
        <v>0</v>
      </c>
      <c r="W36" s="46">
        <v>0</v>
      </c>
      <c r="X36" s="51">
        <v>15332.731</v>
      </c>
      <c r="Y36" s="116">
        <f t="shared" si="5"/>
        <v>15332.731</v>
      </c>
      <c r="Z36" s="50">
        <v>0</v>
      </c>
      <c r="AA36" s="46">
        <v>0</v>
      </c>
      <c r="AB36" s="46">
        <v>21872.733</v>
      </c>
      <c r="AC36" s="51">
        <v>17335.021499999999</v>
      </c>
      <c r="AD36" s="116">
        <f t="shared" si="6"/>
        <v>39207.754499999995</v>
      </c>
      <c r="AE36" s="50">
        <v>0</v>
      </c>
      <c r="AF36" s="46">
        <v>0</v>
      </c>
      <c r="AG36" s="46">
        <v>9310.9110000000001</v>
      </c>
      <c r="AH36" s="51">
        <v>7065</v>
      </c>
      <c r="AI36" s="116">
        <f t="shared" si="7"/>
        <v>16375.911</v>
      </c>
      <c r="AJ36" s="50">
        <v>0</v>
      </c>
      <c r="AK36" s="46">
        <v>0</v>
      </c>
      <c r="AL36" s="46">
        <v>3521.4290000000001</v>
      </c>
      <c r="AM36" s="51">
        <v>5685</v>
      </c>
      <c r="AN36" s="116">
        <f t="shared" si="8"/>
        <v>9206.4290000000001</v>
      </c>
      <c r="AO36" s="50">
        <v>0</v>
      </c>
      <c r="AP36" s="46">
        <v>0</v>
      </c>
      <c r="AQ36" s="46">
        <v>7590</v>
      </c>
      <c r="AR36" s="51">
        <v>7500</v>
      </c>
      <c r="AS36" s="116">
        <f t="shared" si="9"/>
        <v>15090</v>
      </c>
      <c r="AT36" s="52">
        <v>0</v>
      </c>
      <c r="AU36" s="53">
        <v>0</v>
      </c>
      <c r="AV36" s="53">
        <v>9570</v>
      </c>
      <c r="AW36" s="54">
        <v>5520</v>
      </c>
      <c r="AX36" s="116">
        <f t="shared" si="10"/>
        <v>15090</v>
      </c>
      <c r="AY36" s="52">
        <v>0</v>
      </c>
      <c r="AZ36" s="53">
        <v>0</v>
      </c>
      <c r="BA36" s="53">
        <v>9610</v>
      </c>
      <c r="BB36" s="54">
        <v>8420</v>
      </c>
      <c r="BC36" s="116">
        <f t="shared" si="11"/>
        <v>18030</v>
      </c>
      <c r="BD36" s="52">
        <v>0</v>
      </c>
      <c r="BE36" s="53">
        <v>0</v>
      </c>
      <c r="BF36" s="53">
        <v>15910</v>
      </c>
      <c r="BG36" s="54">
        <v>10020</v>
      </c>
      <c r="BH36" s="116">
        <f t="shared" si="12"/>
        <v>25930</v>
      </c>
      <c r="BI36" s="52">
        <v>0</v>
      </c>
      <c r="BJ36" s="53">
        <v>0</v>
      </c>
      <c r="BK36" s="53">
        <v>9810</v>
      </c>
      <c r="BL36" s="54">
        <v>8465</v>
      </c>
      <c r="BM36" s="116">
        <f t="shared" si="13"/>
        <v>18275</v>
      </c>
      <c r="BN36" s="54">
        <f t="shared" si="18"/>
        <v>0</v>
      </c>
      <c r="BO36" s="54">
        <f t="shared" si="14"/>
        <v>0</v>
      </c>
      <c r="BP36" s="54">
        <f t="shared" si="15"/>
        <v>87195.073000000004</v>
      </c>
      <c r="BQ36" s="54">
        <f t="shared" si="16"/>
        <v>102617.80349999999</v>
      </c>
      <c r="BR36" s="116">
        <f t="shared" si="17"/>
        <v>189812.87650000001</v>
      </c>
      <c r="BS36" s="110">
        <f t="shared" si="1"/>
        <v>1.1035788648366286E-3</v>
      </c>
    </row>
    <row r="37" spans="2:71" x14ac:dyDescent="0.35">
      <c r="B37" s="12" t="s">
        <v>303</v>
      </c>
      <c r="C37" s="11" t="s">
        <v>606</v>
      </c>
      <c r="D37" s="12" t="s">
        <v>180</v>
      </c>
      <c r="E37" s="45" t="s">
        <v>181</v>
      </c>
      <c r="F37" s="50">
        <v>7898</v>
      </c>
      <c r="G37" s="46">
        <v>493.48399999999998</v>
      </c>
      <c r="H37" s="46">
        <v>1703</v>
      </c>
      <c r="I37" s="51">
        <v>1626.5</v>
      </c>
      <c r="J37" s="116">
        <f t="shared" si="2"/>
        <v>11720.984</v>
      </c>
      <c r="K37" s="50">
        <v>7661</v>
      </c>
      <c r="L37" s="46">
        <v>316.21199999999999</v>
      </c>
      <c r="M37" s="46">
        <v>1623</v>
      </c>
      <c r="N37" s="51">
        <v>1203</v>
      </c>
      <c r="O37" s="116">
        <f t="shared" si="3"/>
        <v>10803.212</v>
      </c>
      <c r="P37" s="50">
        <v>7705</v>
      </c>
      <c r="Q37" s="46">
        <v>260.42399999999998</v>
      </c>
      <c r="R37" s="46">
        <v>2426</v>
      </c>
      <c r="S37" s="51">
        <v>1215.5</v>
      </c>
      <c r="T37" s="116">
        <f t="shared" si="4"/>
        <v>11606.923999999999</v>
      </c>
      <c r="U37" s="50">
        <v>8531</v>
      </c>
      <c r="V37" s="46">
        <v>257.42399999999998</v>
      </c>
      <c r="W37" s="46">
        <v>8531</v>
      </c>
      <c r="X37" s="51">
        <v>897</v>
      </c>
      <c r="Y37" s="116">
        <f t="shared" si="5"/>
        <v>18216.423999999999</v>
      </c>
      <c r="Z37" s="50">
        <v>10456.4</v>
      </c>
      <c r="AA37" s="46">
        <v>262.42399999999998</v>
      </c>
      <c r="AB37" s="46">
        <v>1572.5</v>
      </c>
      <c r="AC37" s="51">
        <v>682</v>
      </c>
      <c r="AD37" s="116">
        <f t="shared" si="6"/>
        <v>12973.324000000001</v>
      </c>
      <c r="AE37" s="50">
        <v>9893</v>
      </c>
      <c r="AF37" s="46">
        <v>313.81200000000001</v>
      </c>
      <c r="AG37" s="46">
        <v>1550.5</v>
      </c>
      <c r="AH37" s="51">
        <v>622.5</v>
      </c>
      <c r="AI37" s="116">
        <f t="shared" si="7"/>
        <v>12379.812</v>
      </c>
      <c r="AJ37" s="50">
        <v>11891.5</v>
      </c>
      <c r="AK37" s="46">
        <v>411.22399999999999</v>
      </c>
      <c r="AL37" s="46">
        <v>1344</v>
      </c>
      <c r="AM37" s="51">
        <v>820</v>
      </c>
      <c r="AN37" s="116">
        <f t="shared" si="8"/>
        <v>14466.724</v>
      </c>
      <c r="AO37" s="50">
        <v>12063</v>
      </c>
      <c r="AP37" s="46">
        <v>414.62400000000002</v>
      </c>
      <c r="AQ37" s="46">
        <v>1772</v>
      </c>
      <c r="AR37" s="51">
        <v>672.09500000000003</v>
      </c>
      <c r="AS37" s="116">
        <f t="shared" si="9"/>
        <v>14921.718999999999</v>
      </c>
      <c r="AT37" s="52">
        <v>12485.5</v>
      </c>
      <c r="AU37" s="53">
        <v>579</v>
      </c>
      <c r="AV37" s="53">
        <v>1335</v>
      </c>
      <c r="AW37" s="54">
        <v>782</v>
      </c>
      <c r="AX37" s="116">
        <f t="shared" si="10"/>
        <v>15181.5</v>
      </c>
      <c r="AY37" s="52">
        <v>13369.5</v>
      </c>
      <c r="AZ37" s="53">
        <v>544.70000000000005</v>
      </c>
      <c r="BA37" s="53">
        <v>1249</v>
      </c>
      <c r="BB37" s="54">
        <v>936.5</v>
      </c>
      <c r="BC37" s="116">
        <f t="shared" si="11"/>
        <v>16099.7</v>
      </c>
      <c r="BD37" s="52">
        <v>8612.6</v>
      </c>
      <c r="BE37" s="53">
        <v>328</v>
      </c>
      <c r="BF37" s="53">
        <v>889.3</v>
      </c>
      <c r="BG37" s="54">
        <v>962.5</v>
      </c>
      <c r="BH37" s="116">
        <f t="shared" si="12"/>
        <v>10792.4</v>
      </c>
      <c r="BI37" s="52">
        <v>5959</v>
      </c>
      <c r="BJ37" s="53">
        <v>420.2</v>
      </c>
      <c r="BK37" s="53">
        <v>741</v>
      </c>
      <c r="BL37" s="54">
        <v>820</v>
      </c>
      <c r="BM37" s="116">
        <f t="shared" si="13"/>
        <v>7940.2</v>
      </c>
      <c r="BN37" s="54">
        <f t="shared" si="18"/>
        <v>116525.5</v>
      </c>
      <c r="BO37" s="54">
        <f t="shared" si="14"/>
        <v>4601.5279999999993</v>
      </c>
      <c r="BP37" s="54">
        <f t="shared" si="15"/>
        <v>24736.3</v>
      </c>
      <c r="BQ37" s="54">
        <f t="shared" si="16"/>
        <v>11239.595000000001</v>
      </c>
      <c r="BR37" s="116">
        <f t="shared" si="17"/>
        <v>157102.92300000001</v>
      </c>
      <c r="BS37" s="110">
        <f t="shared" ref="BS37:BS68" si="19">BR37/$BR$154</f>
        <v>9.1340202321235186E-4</v>
      </c>
    </row>
    <row r="38" spans="2:71" x14ac:dyDescent="0.35">
      <c r="B38" s="12" t="s">
        <v>310</v>
      </c>
      <c r="C38" s="11" t="s">
        <v>588</v>
      </c>
      <c r="D38" s="12" t="s">
        <v>194</v>
      </c>
      <c r="E38" s="45" t="s">
        <v>195</v>
      </c>
      <c r="F38" s="50">
        <v>0</v>
      </c>
      <c r="G38" s="46">
        <v>0</v>
      </c>
      <c r="H38" s="46">
        <v>0</v>
      </c>
      <c r="I38" s="51">
        <v>0</v>
      </c>
      <c r="J38" s="116">
        <f t="shared" si="2"/>
        <v>0</v>
      </c>
      <c r="K38" s="50">
        <v>0</v>
      </c>
      <c r="L38" s="46">
        <v>0</v>
      </c>
      <c r="M38" s="46">
        <v>0</v>
      </c>
      <c r="N38" s="51">
        <v>0</v>
      </c>
      <c r="O38" s="116">
        <f t="shared" si="3"/>
        <v>0</v>
      </c>
      <c r="P38" s="50">
        <v>14783</v>
      </c>
      <c r="Q38" s="46">
        <v>0</v>
      </c>
      <c r="R38" s="46">
        <v>0</v>
      </c>
      <c r="S38" s="51">
        <v>0</v>
      </c>
      <c r="T38" s="116">
        <f t="shared" si="4"/>
        <v>14783</v>
      </c>
      <c r="U38" s="50">
        <v>0</v>
      </c>
      <c r="V38" s="46">
        <v>0</v>
      </c>
      <c r="W38" s="46">
        <v>0</v>
      </c>
      <c r="X38" s="51">
        <v>0</v>
      </c>
      <c r="Y38" s="116">
        <f t="shared" si="5"/>
        <v>0</v>
      </c>
      <c r="Z38" s="50">
        <v>8160</v>
      </c>
      <c r="AA38" s="46">
        <v>0</v>
      </c>
      <c r="AB38" s="46">
        <v>0</v>
      </c>
      <c r="AC38" s="51">
        <v>0</v>
      </c>
      <c r="AD38" s="116">
        <f t="shared" si="6"/>
        <v>8160</v>
      </c>
      <c r="AE38" s="50">
        <v>32920</v>
      </c>
      <c r="AF38" s="46">
        <v>0</v>
      </c>
      <c r="AG38" s="46">
        <v>0</v>
      </c>
      <c r="AH38" s="51">
        <v>0</v>
      </c>
      <c r="AI38" s="116">
        <f t="shared" si="7"/>
        <v>32920</v>
      </c>
      <c r="AJ38" s="50">
        <v>80070</v>
      </c>
      <c r="AK38" s="46">
        <v>0</v>
      </c>
      <c r="AL38" s="46">
        <v>0</v>
      </c>
      <c r="AM38" s="51">
        <v>0</v>
      </c>
      <c r="AN38" s="116">
        <f t="shared" si="8"/>
        <v>80070</v>
      </c>
      <c r="AO38" s="50">
        <v>220</v>
      </c>
      <c r="AP38" s="46">
        <v>0</v>
      </c>
      <c r="AQ38" s="46">
        <v>0</v>
      </c>
      <c r="AR38" s="51">
        <v>0</v>
      </c>
      <c r="AS38" s="116">
        <f t="shared" si="9"/>
        <v>220</v>
      </c>
      <c r="AT38" s="52">
        <v>0</v>
      </c>
      <c r="AU38" s="53">
        <v>0</v>
      </c>
      <c r="AV38" s="53">
        <v>0</v>
      </c>
      <c r="AW38" s="54">
        <v>0</v>
      </c>
      <c r="AX38" s="116">
        <f t="shared" si="10"/>
        <v>0</v>
      </c>
      <c r="AY38" s="52">
        <v>0</v>
      </c>
      <c r="AZ38" s="53">
        <v>0</v>
      </c>
      <c r="BA38" s="53">
        <v>0</v>
      </c>
      <c r="BB38" s="54">
        <v>0</v>
      </c>
      <c r="BC38" s="116">
        <f t="shared" si="11"/>
        <v>0</v>
      </c>
      <c r="BD38" s="52">
        <v>0</v>
      </c>
      <c r="BE38" s="53">
        <v>0</v>
      </c>
      <c r="BF38" s="53">
        <v>0</v>
      </c>
      <c r="BG38" s="54">
        <v>0</v>
      </c>
      <c r="BH38" s="116">
        <f t="shared" si="12"/>
        <v>0</v>
      </c>
      <c r="BI38" s="52">
        <v>0</v>
      </c>
      <c r="BJ38" s="53">
        <v>0</v>
      </c>
      <c r="BK38" s="53">
        <v>0</v>
      </c>
      <c r="BL38" s="54">
        <v>0</v>
      </c>
      <c r="BM38" s="116">
        <f t="shared" si="13"/>
        <v>0</v>
      </c>
      <c r="BN38" s="54">
        <f t="shared" si="18"/>
        <v>136153</v>
      </c>
      <c r="BO38" s="54">
        <f t="shared" si="14"/>
        <v>0</v>
      </c>
      <c r="BP38" s="54">
        <f t="shared" si="15"/>
        <v>0</v>
      </c>
      <c r="BQ38" s="54">
        <f t="shared" si="16"/>
        <v>0</v>
      </c>
      <c r="BR38" s="116">
        <f t="shared" si="17"/>
        <v>136153</v>
      </c>
      <c r="BS38" s="110">
        <f t="shared" si="19"/>
        <v>7.9159842026892992E-4</v>
      </c>
    </row>
    <row r="39" spans="2:71" x14ac:dyDescent="0.35">
      <c r="B39" s="12" t="s">
        <v>296</v>
      </c>
      <c r="C39" s="11" t="s">
        <v>606</v>
      </c>
      <c r="D39" s="12" t="s">
        <v>166</v>
      </c>
      <c r="E39" s="45" t="s">
        <v>167</v>
      </c>
      <c r="F39" s="50">
        <v>6642.1880000000001</v>
      </c>
      <c r="G39" s="46">
        <v>124.08199999999999</v>
      </c>
      <c r="H39" s="46">
        <v>1679.385</v>
      </c>
      <c r="I39" s="51">
        <v>1123.0319999999999</v>
      </c>
      <c r="J39" s="116">
        <f t="shared" si="2"/>
        <v>9568.6869999999999</v>
      </c>
      <c r="K39" s="50">
        <v>5434.9480000000003</v>
      </c>
      <c r="L39" s="46">
        <v>118.746</v>
      </c>
      <c r="M39" s="46">
        <v>1596.1890000000001</v>
      </c>
      <c r="N39" s="51">
        <v>714.23149999999998</v>
      </c>
      <c r="O39" s="116">
        <f t="shared" si="3"/>
        <v>7864.1145000000006</v>
      </c>
      <c r="P39" s="50">
        <v>4388.848</v>
      </c>
      <c r="Q39" s="46">
        <v>122.598</v>
      </c>
      <c r="R39" s="46">
        <v>2244.3679999999999</v>
      </c>
      <c r="S39" s="51">
        <v>534.93899999999996</v>
      </c>
      <c r="T39" s="116">
        <f t="shared" si="4"/>
        <v>7290.7530000000006</v>
      </c>
      <c r="U39" s="50">
        <v>5435.8959999999997</v>
      </c>
      <c r="V39" s="46">
        <v>133.69900000000001</v>
      </c>
      <c r="W39" s="46">
        <v>5435.8959999999997</v>
      </c>
      <c r="X39" s="51">
        <v>281.73099999999999</v>
      </c>
      <c r="Y39" s="116">
        <f t="shared" si="5"/>
        <v>11287.221999999998</v>
      </c>
      <c r="Z39" s="50">
        <v>6275.76</v>
      </c>
      <c r="AA39" s="46">
        <v>141.744</v>
      </c>
      <c r="AB39" s="46">
        <v>1114.0540000000001</v>
      </c>
      <c r="AC39" s="51">
        <v>322.803</v>
      </c>
      <c r="AD39" s="116">
        <f t="shared" si="6"/>
        <v>7854.3609999999999</v>
      </c>
      <c r="AE39" s="50">
        <v>6336.3320000000003</v>
      </c>
      <c r="AF39" s="46">
        <v>114.15900000000001</v>
      </c>
      <c r="AG39" s="46">
        <v>1084.883</v>
      </c>
      <c r="AH39" s="51">
        <v>278.18099999999998</v>
      </c>
      <c r="AI39" s="116">
        <f t="shared" si="7"/>
        <v>7813.5549999999994</v>
      </c>
      <c r="AJ39" s="50">
        <v>6828.8159999999998</v>
      </c>
      <c r="AK39" s="46">
        <v>131.81399999999999</v>
      </c>
      <c r="AL39" s="46">
        <v>870.29300000000001</v>
      </c>
      <c r="AM39" s="51">
        <v>343.101</v>
      </c>
      <c r="AN39" s="116">
        <f t="shared" si="8"/>
        <v>8174.0239999999994</v>
      </c>
      <c r="AO39" s="50">
        <v>7221.5839999999998</v>
      </c>
      <c r="AP39" s="46">
        <v>143.934</v>
      </c>
      <c r="AQ39" s="46">
        <v>1429.4880000000001</v>
      </c>
      <c r="AR39" s="51">
        <v>329.97</v>
      </c>
      <c r="AS39" s="116">
        <f t="shared" si="9"/>
        <v>9124.9759999999987</v>
      </c>
      <c r="AT39" s="52">
        <v>6559.8280000000004</v>
      </c>
      <c r="AU39" s="53">
        <v>237.054</v>
      </c>
      <c r="AV39" s="53">
        <v>869.35799999999995</v>
      </c>
      <c r="AW39" s="54">
        <v>306.58800000000002</v>
      </c>
      <c r="AX39" s="116">
        <f t="shared" si="10"/>
        <v>7972.8280000000004</v>
      </c>
      <c r="AY39" s="52">
        <v>8137.32</v>
      </c>
      <c r="AZ39" s="53">
        <v>223.03800000000001</v>
      </c>
      <c r="BA39" s="53">
        <v>874.66300000000001</v>
      </c>
      <c r="BB39" s="54">
        <v>272.47000000000003</v>
      </c>
      <c r="BC39" s="116">
        <f t="shared" si="11"/>
        <v>9507.491</v>
      </c>
      <c r="BD39" s="52">
        <v>8972.0959999999995</v>
      </c>
      <c r="BE39" s="53">
        <v>223.822</v>
      </c>
      <c r="BF39" s="53">
        <v>791.98800000000006</v>
      </c>
      <c r="BG39" s="54">
        <v>262.17</v>
      </c>
      <c r="BH39" s="116">
        <f t="shared" si="12"/>
        <v>10250.075999999999</v>
      </c>
      <c r="BI39" s="52">
        <v>9934.4920000000002</v>
      </c>
      <c r="BJ39" s="53">
        <v>268.72300000000001</v>
      </c>
      <c r="BK39" s="53">
        <v>906.46100000000001</v>
      </c>
      <c r="BL39" s="54">
        <v>313.13600000000002</v>
      </c>
      <c r="BM39" s="116">
        <f t="shared" si="13"/>
        <v>11422.812</v>
      </c>
      <c r="BN39" s="54">
        <f t="shared" si="18"/>
        <v>82168.108000000007</v>
      </c>
      <c r="BO39" s="54">
        <f t="shared" si="14"/>
        <v>1983.413</v>
      </c>
      <c r="BP39" s="54">
        <f t="shared" si="15"/>
        <v>18897.025999999998</v>
      </c>
      <c r="BQ39" s="54">
        <f t="shared" si="16"/>
        <v>5082.3525000000009</v>
      </c>
      <c r="BR39" s="116">
        <f t="shared" si="17"/>
        <v>108130.8995</v>
      </c>
      <c r="BS39" s="110">
        <f t="shared" si="19"/>
        <v>6.2867692394922192E-4</v>
      </c>
    </row>
    <row r="40" spans="2:71" x14ac:dyDescent="0.35">
      <c r="B40" s="12" t="s">
        <v>351</v>
      </c>
      <c r="C40" s="109" t="s">
        <v>606</v>
      </c>
      <c r="D40" s="12" t="s">
        <v>116</v>
      </c>
      <c r="E40" s="45" t="s">
        <v>117</v>
      </c>
      <c r="F40" s="50">
        <v>5944</v>
      </c>
      <c r="G40" s="46">
        <v>0</v>
      </c>
      <c r="H40" s="46">
        <v>0</v>
      </c>
      <c r="I40" s="51">
        <v>0</v>
      </c>
      <c r="J40" s="116">
        <f t="shared" si="2"/>
        <v>5944</v>
      </c>
      <c r="K40" s="50">
        <v>4932</v>
      </c>
      <c r="L40" s="46">
        <v>0</v>
      </c>
      <c r="M40" s="46">
        <v>0</v>
      </c>
      <c r="N40" s="51">
        <v>0</v>
      </c>
      <c r="O40" s="116">
        <f t="shared" si="3"/>
        <v>4932</v>
      </c>
      <c r="P40" s="50">
        <v>4248</v>
      </c>
      <c r="Q40" s="46">
        <v>0</v>
      </c>
      <c r="R40" s="46">
        <v>0</v>
      </c>
      <c r="S40" s="51">
        <v>0</v>
      </c>
      <c r="T40" s="116">
        <f t="shared" si="4"/>
        <v>4248</v>
      </c>
      <c r="U40" s="50">
        <v>5068</v>
      </c>
      <c r="V40" s="46">
        <v>0</v>
      </c>
      <c r="W40" s="46">
        <v>5068</v>
      </c>
      <c r="X40" s="51">
        <v>291.5</v>
      </c>
      <c r="Y40" s="116">
        <f t="shared" si="5"/>
        <v>10427.5</v>
      </c>
      <c r="Z40" s="50">
        <v>5956</v>
      </c>
      <c r="AA40" s="46">
        <v>0</v>
      </c>
      <c r="AB40" s="46">
        <v>137</v>
      </c>
      <c r="AC40" s="51">
        <v>219</v>
      </c>
      <c r="AD40" s="116">
        <f t="shared" si="6"/>
        <v>6312</v>
      </c>
      <c r="AE40" s="50">
        <v>5900</v>
      </c>
      <c r="AF40" s="46">
        <v>0</v>
      </c>
      <c r="AG40" s="46">
        <v>786</v>
      </c>
      <c r="AH40" s="51">
        <v>84</v>
      </c>
      <c r="AI40" s="116">
        <f t="shared" si="7"/>
        <v>6770</v>
      </c>
      <c r="AJ40" s="50">
        <v>6234</v>
      </c>
      <c r="AK40" s="46">
        <v>0</v>
      </c>
      <c r="AL40" s="46">
        <v>667</v>
      </c>
      <c r="AM40" s="51">
        <v>0</v>
      </c>
      <c r="AN40" s="116">
        <f t="shared" si="8"/>
        <v>6901</v>
      </c>
      <c r="AO40" s="50">
        <v>6658</v>
      </c>
      <c r="AP40" s="46">
        <v>0</v>
      </c>
      <c r="AQ40" s="46">
        <v>129</v>
      </c>
      <c r="AR40" s="51">
        <v>0</v>
      </c>
      <c r="AS40" s="116">
        <f t="shared" si="9"/>
        <v>6787</v>
      </c>
      <c r="AT40" s="52">
        <v>6228</v>
      </c>
      <c r="AU40" s="53">
        <v>0</v>
      </c>
      <c r="AV40" s="53">
        <v>0</v>
      </c>
      <c r="AW40" s="54">
        <v>0</v>
      </c>
      <c r="AX40" s="116">
        <f t="shared" si="10"/>
        <v>6228</v>
      </c>
      <c r="AY40" s="52">
        <v>7700</v>
      </c>
      <c r="AZ40" s="53">
        <v>0</v>
      </c>
      <c r="BA40" s="53">
        <v>0</v>
      </c>
      <c r="BB40" s="54">
        <v>0</v>
      </c>
      <c r="BC40" s="116">
        <f t="shared" si="11"/>
        <v>7700</v>
      </c>
      <c r="BD40" s="52">
        <v>8160</v>
      </c>
      <c r="BE40" s="53">
        <v>0</v>
      </c>
      <c r="BF40" s="53">
        <v>0</v>
      </c>
      <c r="BG40" s="54">
        <v>0</v>
      </c>
      <c r="BH40" s="116">
        <f t="shared" si="12"/>
        <v>8160</v>
      </c>
      <c r="BI40" s="52">
        <v>8748</v>
      </c>
      <c r="BJ40" s="53">
        <v>0</v>
      </c>
      <c r="BK40" s="53">
        <v>0</v>
      </c>
      <c r="BL40" s="54">
        <v>0</v>
      </c>
      <c r="BM40" s="116">
        <f t="shared" si="13"/>
        <v>8748</v>
      </c>
      <c r="BN40" s="54">
        <f t="shared" si="18"/>
        <v>75776</v>
      </c>
      <c r="BO40" s="54">
        <f t="shared" si="14"/>
        <v>0</v>
      </c>
      <c r="BP40" s="54">
        <f t="shared" si="15"/>
        <v>6787</v>
      </c>
      <c r="BQ40" s="54">
        <f t="shared" si="16"/>
        <v>594.5</v>
      </c>
      <c r="BR40" s="116">
        <f t="shared" si="17"/>
        <v>83157.5</v>
      </c>
      <c r="BS40" s="110">
        <f t="shared" si="19"/>
        <v>4.8348068447638714E-4</v>
      </c>
    </row>
    <row r="41" spans="2:71" x14ac:dyDescent="0.35">
      <c r="B41" s="15" t="s">
        <v>556</v>
      </c>
      <c r="C41" s="11" t="s">
        <v>588</v>
      </c>
      <c r="D41" s="12" t="s">
        <v>524</v>
      </c>
      <c r="E41" s="45" t="s">
        <v>525</v>
      </c>
      <c r="F41" s="50">
        <v>0</v>
      </c>
      <c r="G41" s="46">
        <v>0</v>
      </c>
      <c r="H41" s="46">
        <v>6930.5510000000004</v>
      </c>
      <c r="I41" s="51">
        <v>0</v>
      </c>
      <c r="J41" s="116">
        <f t="shared" si="2"/>
        <v>6930.5510000000004</v>
      </c>
      <c r="K41" s="50">
        <v>0</v>
      </c>
      <c r="L41" s="46">
        <v>0</v>
      </c>
      <c r="M41" s="46">
        <v>9704.8510000000006</v>
      </c>
      <c r="N41" s="51">
        <v>0</v>
      </c>
      <c r="O41" s="116">
        <f t="shared" si="3"/>
        <v>9704.8510000000006</v>
      </c>
      <c r="P41" s="50">
        <v>0</v>
      </c>
      <c r="Q41" s="46">
        <v>0</v>
      </c>
      <c r="R41" s="46">
        <v>13062.37</v>
      </c>
      <c r="S41" s="51">
        <v>0</v>
      </c>
      <c r="T41" s="116">
        <f t="shared" si="4"/>
        <v>13062.37</v>
      </c>
      <c r="U41" s="50">
        <v>0</v>
      </c>
      <c r="V41" s="46">
        <v>0</v>
      </c>
      <c r="W41" s="46">
        <v>0</v>
      </c>
      <c r="X41" s="51">
        <v>0</v>
      </c>
      <c r="Y41" s="116">
        <f t="shared" si="5"/>
        <v>0</v>
      </c>
      <c r="Z41" s="50">
        <v>0</v>
      </c>
      <c r="AA41" s="46">
        <v>509.06700000000001</v>
      </c>
      <c r="AB41" s="46">
        <v>12408.172</v>
      </c>
      <c r="AC41" s="51">
        <v>0</v>
      </c>
      <c r="AD41" s="116">
        <f t="shared" si="6"/>
        <v>12917.239000000001</v>
      </c>
      <c r="AE41" s="50">
        <v>0</v>
      </c>
      <c r="AF41" s="46">
        <v>720.26300000000003</v>
      </c>
      <c r="AG41" s="46">
        <v>0</v>
      </c>
      <c r="AH41" s="51">
        <v>0</v>
      </c>
      <c r="AI41" s="116">
        <f t="shared" si="7"/>
        <v>720.26300000000003</v>
      </c>
      <c r="AJ41" s="50">
        <v>0</v>
      </c>
      <c r="AK41" s="46">
        <v>947.03599999999994</v>
      </c>
      <c r="AL41" s="46">
        <v>0</v>
      </c>
      <c r="AM41" s="51">
        <v>0</v>
      </c>
      <c r="AN41" s="116">
        <f t="shared" si="8"/>
        <v>947.03599999999994</v>
      </c>
      <c r="AO41" s="50">
        <v>0</v>
      </c>
      <c r="AP41" s="46">
        <v>233.25899999999999</v>
      </c>
      <c r="AQ41" s="46">
        <v>0</v>
      </c>
      <c r="AR41" s="51">
        <v>0</v>
      </c>
      <c r="AS41" s="116">
        <f t="shared" si="9"/>
        <v>233.25899999999999</v>
      </c>
      <c r="AT41" s="52">
        <v>515</v>
      </c>
      <c r="AU41" s="53">
        <v>2.2639999999999998</v>
      </c>
      <c r="AV41" s="53">
        <v>0</v>
      </c>
      <c r="AW41" s="54">
        <v>0</v>
      </c>
      <c r="AX41" s="116">
        <f t="shared" si="10"/>
        <v>517.26400000000001</v>
      </c>
      <c r="AY41" s="52">
        <v>13074.848</v>
      </c>
      <c r="AZ41" s="53">
        <v>0</v>
      </c>
      <c r="BA41" s="53">
        <v>0</v>
      </c>
      <c r="BB41" s="54">
        <v>0</v>
      </c>
      <c r="BC41" s="116">
        <f t="shared" si="11"/>
        <v>13074.848</v>
      </c>
      <c r="BD41" s="52">
        <v>8942.52</v>
      </c>
      <c r="BE41" s="53">
        <v>0</v>
      </c>
      <c r="BF41" s="53">
        <v>0</v>
      </c>
      <c r="BG41" s="54">
        <v>0</v>
      </c>
      <c r="BH41" s="116">
        <f t="shared" si="12"/>
        <v>8942.52</v>
      </c>
      <c r="BI41" s="52">
        <v>2600</v>
      </c>
      <c r="BJ41" s="53">
        <v>0</v>
      </c>
      <c r="BK41" s="53">
        <v>0</v>
      </c>
      <c r="BL41" s="54">
        <v>0</v>
      </c>
      <c r="BM41" s="116">
        <f t="shared" si="13"/>
        <v>2600</v>
      </c>
      <c r="BN41" s="54">
        <f t="shared" si="18"/>
        <v>25132.368000000002</v>
      </c>
      <c r="BO41" s="54">
        <f t="shared" si="14"/>
        <v>2411.8890000000001</v>
      </c>
      <c r="BP41" s="54">
        <f t="shared" si="15"/>
        <v>42105.944000000003</v>
      </c>
      <c r="BQ41" s="54">
        <f t="shared" si="16"/>
        <v>0</v>
      </c>
      <c r="BR41" s="116">
        <f t="shared" si="17"/>
        <v>69650.201000000001</v>
      </c>
      <c r="BS41" s="110">
        <f t="shared" si="19"/>
        <v>4.0494876413309618E-4</v>
      </c>
    </row>
    <row r="42" spans="2:71" x14ac:dyDescent="0.35">
      <c r="B42" s="15" t="s">
        <v>385</v>
      </c>
      <c r="C42" s="11" t="s">
        <v>606</v>
      </c>
      <c r="D42" s="12" t="s">
        <v>476</v>
      </c>
      <c r="E42" s="45" t="s">
        <v>477</v>
      </c>
      <c r="F42" s="50">
        <v>0</v>
      </c>
      <c r="G42" s="46">
        <v>0</v>
      </c>
      <c r="H42" s="46">
        <v>1745</v>
      </c>
      <c r="I42" s="51">
        <v>2254</v>
      </c>
      <c r="J42" s="116">
        <f t="shared" si="2"/>
        <v>3999</v>
      </c>
      <c r="K42" s="50">
        <v>0</v>
      </c>
      <c r="L42" s="46">
        <v>0</v>
      </c>
      <c r="M42" s="46">
        <v>2542</v>
      </c>
      <c r="N42" s="51">
        <v>2737.5</v>
      </c>
      <c r="O42" s="116">
        <f t="shared" si="3"/>
        <v>5279.5</v>
      </c>
      <c r="P42" s="50">
        <v>0</v>
      </c>
      <c r="Q42" s="46">
        <v>0</v>
      </c>
      <c r="R42" s="46">
        <v>3361</v>
      </c>
      <c r="S42" s="51">
        <v>4999</v>
      </c>
      <c r="T42" s="116">
        <f t="shared" si="4"/>
        <v>8360</v>
      </c>
      <c r="U42" s="50">
        <v>0</v>
      </c>
      <c r="V42" s="46">
        <v>0</v>
      </c>
      <c r="W42" s="46">
        <v>0</v>
      </c>
      <c r="X42" s="51">
        <v>3721</v>
      </c>
      <c r="Y42" s="116">
        <f t="shared" si="5"/>
        <v>3721</v>
      </c>
      <c r="Z42" s="50">
        <v>0</v>
      </c>
      <c r="AA42" s="46">
        <v>0</v>
      </c>
      <c r="AB42" s="46">
        <v>5272</v>
      </c>
      <c r="AC42" s="51">
        <v>4373</v>
      </c>
      <c r="AD42" s="116">
        <f t="shared" si="6"/>
        <v>9645</v>
      </c>
      <c r="AE42" s="50">
        <v>0</v>
      </c>
      <c r="AF42" s="46">
        <v>0</v>
      </c>
      <c r="AG42" s="46">
        <v>2231</v>
      </c>
      <c r="AH42" s="51">
        <v>1761</v>
      </c>
      <c r="AI42" s="116">
        <f t="shared" si="7"/>
        <v>3992</v>
      </c>
      <c r="AJ42" s="50">
        <v>0</v>
      </c>
      <c r="AK42" s="46">
        <v>0</v>
      </c>
      <c r="AL42" s="46">
        <v>2060</v>
      </c>
      <c r="AM42" s="51">
        <v>1895</v>
      </c>
      <c r="AN42" s="116">
        <f t="shared" si="8"/>
        <v>3955</v>
      </c>
      <c r="AO42" s="50">
        <v>0</v>
      </c>
      <c r="AP42" s="46">
        <v>0</v>
      </c>
      <c r="AQ42" s="46">
        <v>2530</v>
      </c>
      <c r="AR42" s="51">
        <v>2403.85</v>
      </c>
      <c r="AS42" s="116">
        <f t="shared" si="9"/>
        <v>4933.8500000000004</v>
      </c>
      <c r="AT42" s="52">
        <v>0</v>
      </c>
      <c r="AU42" s="53">
        <v>0</v>
      </c>
      <c r="AV42" s="53">
        <v>3190</v>
      </c>
      <c r="AW42" s="54">
        <v>1840</v>
      </c>
      <c r="AX42" s="116">
        <f t="shared" si="10"/>
        <v>5030</v>
      </c>
      <c r="AY42" s="52">
        <v>0</v>
      </c>
      <c r="AZ42" s="53">
        <v>0</v>
      </c>
      <c r="BA42" s="53">
        <v>3170</v>
      </c>
      <c r="BB42" s="54">
        <v>2555</v>
      </c>
      <c r="BC42" s="116">
        <f t="shared" si="11"/>
        <v>5725</v>
      </c>
      <c r="BD42" s="52">
        <v>0</v>
      </c>
      <c r="BE42" s="53">
        <v>0</v>
      </c>
      <c r="BF42" s="53">
        <v>4200</v>
      </c>
      <c r="BG42" s="54">
        <v>2835</v>
      </c>
      <c r="BH42" s="116">
        <f t="shared" si="12"/>
        <v>7035</v>
      </c>
      <c r="BI42" s="52">
        <v>0</v>
      </c>
      <c r="BJ42" s="53">
        <v>0</v>
      </c>
      <c r="BK42" s="53">
        <v>2510</v>
      </c>
      <c r="BL42" s="54">
        <v>2405</v>
      </c>
      <c r="BM42" s="116">
        <f t="shared" si="13"/>
        <v>4915</v>
      </c>
      <c r="BN42" s="54">
        <f t="shared" si="18"/>
        <v>0</v>
      </c>
      <c r="BO42" s="54">
        <f t="shared" si="14"/>
        <v>0</v>
      </c>
      <c r="BP42" s="54">
        <f t="shared" si="15"/>
        <v>32811</v>
      </c>
      <c r="BQ42" s="54">
        <f t="shared" si="16"/>
        <v>33779.35</v>
      </c>
      <c r="BR42" s="116">
        <f t="shared" si="17"/>
        <v>66590.350000000006</v>
      </c>
      <c r="BS42" s="110">
        <f t="shared" si="19"/>
        <v>3.8715868078672628E-4</v>
      </c>
    </row>
    <row r="43" spans="2:71" x14ac:dyDescent="0.35">
      <c r="B43" s="12" t="s">
        <v>298</v>
      </c>
      <c r="C43" s="11" t="s">
        <v>606</v>
      </c>
      <c r="D43" s="12" t="s">
        <v>170</v>
      </c>
      <c r="E43" s="45" t="s">
        <v>171</v>
      </c>
      <c r="F43" s="50">
        <v>3868</v>
      </c>
      <c r="G43" s="46">
        <v>466</v>
      </c>
      <c r="H43" s="46">
        <v>1120</v>
      </c>
      <c r="I43" s="51">
        <v>371</v>
      </c>
      <c r="J43" s="116">
        <f t="shared" si="2"/>
        <v>5825</v>
      </c>
      <c r="K43" s="50">
        <v>2792</v>
      </c>
      <c r="L43" s="46">
        <v>316</v>
      </c>
      <c r="M43" s="46">
        <v>1149</v>
      </c>
      <c r="N43" s="51">
        <v>317.5</v>
      </c>
      <c r="O43" s="116">
        <f t="shared" si="3"/>
        <v>4574.5</v>
      </c>
      <c r="P43" s="50">
        <v>2216</v>
      </c>
      <c r="Q43" s="46">
        <v>260</v>
      </c>
      <c r="R43" s="46">
        <v>1582</v>
      </c>
      <c r="S43" s="51">
        <v>93</v>
      </c>
      <c r="T43" s="116">
        <f t="shared" si="4"/>
        <v>4151</v>
      </c>
      <c r="U43" s="50">
        <v>3212</v>
      </c>
      <c r="V43" s="46">
        <v>257</v>
      </c>
      <c r="W43" s="46">
        <v>3212</v>
      </c>
      <c r="X43" s="51">
        <v>0</v>
      </c>
      <c r="Y43" s="116">
        <f t="shared" si="5"/>
        <v>6681</v>
      </c>
      <c r="Z43" s="50">
        <v>3772</v>
      </c>
      <c r="AA43" s="46">
        <v>262</v>
      </c>
      <c r="AB43" s="46">
        <v>931</v>
      </c>
      <c r="AC43" s="51">
        <v>0</v>
      </c>
      <c r="AD43" s="116">
        <f t="shared" si="6"/>
        <v>4965</v>
      </c>
      <c r="AE43" s="50">
        <v>3640</v>
      </c>
      <c r="AF43" s="46">
        <v>313</v>
      </c>
      <c r="AG43" s="46">
        <v>603</v>
      </c>
      <c r="AH43" s="51">
        <v>0</v>
      </c>
      <c r="AI43" s="116">
        <f t="shared" si="7"/>
        <v>4556</v>
      </c>
      <c r="AJ43" s="50">
        <v>4005</v>
      </c>
      <c r="AK43" s="46">
        <v>328.2</v>
      </c>
      <c r="AL43" s="46">
        <v>476</v>
      </c>
      <c r="AM43" s="51">
        <v>0</v>
      </c>
      <c r="AN43" s="116">
        <f t="shared" si="8"/>
        <v>4809.2</v>
      </c>
      <c r="AO43" s="50">
        <v>4304</v>
      </c>
      <c r="AP43" s="46">
        <v>385.5</v>
      </c>
      <c r="AQ43" s="46">
        <v>866</v>
      </c>
      <c r="AR43" s="51">
        <v>0</v>
      </c>
      <c r="AS43" s="116">
        <f t="shared" si="9"/>
        <v>5555.5</v>
      </c>
      <c r="AT43" s="52">
        <v>3732</v>
      </c>
      <c r="AU43" s="53">
        <v>539.29999999999995</v>
      </c>
      <c r="AV43" s="53">
        <v>495</v>
      </c>
      <c r="AW43" s="54">
        <v>0</v>
      </c>
      <c r="AX43" s="116">
        <f t="shared" si="10"/>
        <v>4766.3</v>
      </c>
      <c r="AY43" s="52">
        <v>4708</v>
      </c>
      <c r="AZ43" s="53">
        <v>575.4</v>
      </c>
      <c r="BA43" s="53">
        <v>542</v>
      </c>
      <c r="BB43" s="54">
        <v>0</v>
      </c>
      <c r="BC43" s="116">
        <f t="shared" si="11"/>
        <v>5825.4</v>
      </c>
      <c r="BD43" s="52">
        <v>5148</v>
      </c>
      <c r="BE43" s="53">
        <v>446.2</v>
      </c>
      <c r="BF43" s="53">
        <v>469</v>
      </c>
      <c r="BG43" s="54">
        <v>0</v>
      </c>
      <c r="BH43" s="116">
        <f t="shared" si="12"/>
        <v>6063.2</v>
      </c>
      <c r="BI43" s="52">
        <v>5688</v>
      </c>
      <c r="BJ43" s="53">
        <v>400.6</v>
      </c>
      <c r="BK43" s="53">
        <v>477</v>
      </c>
      <c r="BL43" s="54">
        <v>0</v>
      </c>
      <c r="BM43" s="116">
        <f t="shared" si="13"/>
        <v>6565.6</v>
      </c>
      <c r="BN43" s="54">
        <f t="shared" si="18"/>
        <v>47085</v>
      </c>
      <c r="BO43" s="54">
        <f t="shared" si="14"/>
        <v>4549.2000000000007</v>
      </c>
      <c r="BP43" s="54">
        <f t="shared" si="15"/>
        <v>11922</v>
      </c>
      <c r="BQ43" s="54">
        <f t="shared" si="16"/>
        <v>781.5</v>
      </c>
      <c r="BR43" s="116">
        <f t="shared" si="17"/>
        <v>64337.7</v>
      </c>
      <c r="BS43" s="110">
        <f t="shared" si="19"/>
        <v>3.740616929758164E-4</v>
      </c>
    </row>
    <row r="44" spans="2:71" x14ac:dyDescent="0.35">
      <c r="B44" s="15" t="s">
        <v>468</v>
      </c>
      <c r="C44" s="11" t="s">
        <v>588</v>
      </c>
      <c r="D44" s="12" t="s">
        <v>572</v>
      </c>
      <c r="E44" s="45" t="s">
        <v>573</v>
      </c>
      <c r="F44" s="50">
        <v>0</v>
      </c>
      <c r="G44" s="46">
        <v>0</v>
      </c>
      <c r="H44" s="46">
        <v>0</v>
      </c>
      <c r="I44" s="51">
        <v>0</v>
      </c>
      <c r="J44" s="116">
        <f t="shared" si="2"/>
        <v>0</v>
      </c>
      <c r="K44" s="50">
        <v>0</v>
      </c>
      <c r="L44" s="46">
        <v>0</v>
      </c>
      <c r="M44" s="46">
        <v>0</v>
      </c>
      <c r="N44" s="51">
        <v>0</v>
      </c>
      <c r="O44" s="116">
        <f t="shared" si="3"/>
        <v>0</v>
      </c>
      <c r="P44" s="50">
        <v>0</v>
      </c>
      <c r="Q44" s="46">
        <v>0</v>
      </c>
      <c r="R44" s="46">
        <v>0</v>
      </c>
      <c r="S44" s="51">
        <v>0</v>
      </c>
      <c r="T44" s="116">
        <f t="shared" si="4"/>
        <v>0</v>
      </c>
      <c r="U44" s="50">
        <v>0</v>
      </c>
      <c r="V44" s="46">
        <v>0</v>
      </c>
      <c r="W44" s="46">
        <v>0</v>
      </c>
      <c r="X44" s="51">
        <v>0</v>
      </c>
      <c r="Y44" s="116">
        <f t="shared" si="5"/>
        <v>0</v>
      </c>
      <c r="Z44" s="50">
        <v>0</v>
      </c>
      <c r="AA44" s="46">
        <v>0</v>
      </c>
      <c r="AB44" s="46">
        <v>0</v>
      </c>
      <c r="AC44" s="51">
        <v>0</v>
      </c>
      <c r="AD44" s="116">
        <f t="shared" si="6"/>
        <v>0</v>
      </c>
      <c r="AE44" s="50">
        <v>0</v>
      </c>
      <c r="AF44" s="46">
        <v>0</v>
      </c>
      <c r="AG44" s="46">
        <v>0</v>
      </c>
      <c r="AH44" s="51">
        <v>0</v>
      </c>
      <c r="AI44" s="116">
        <f t="shared" si="7"/>
        <v>0</v>
      </c>
      <c r="AJ44" s="50">
        <v>0</v>
      </c>
      <c r="AK44" s="46">
        <v>0</v>
      </c>
      <c r="AL44" s="46">
        <v>0</v>
      </c>
      <c r="AM44" s="51">
        <v>0</v>
      </c>
      <c r="AN44" s="116">
        <f t="shared" si="8"/>
        <v>0</v>
      </c>
      <c r="AO44" s="50">
        <v>0</v>
      </c>
      <c r="AP44" s="46">
        <v>0</v>
      </c>
      <c r="AQ44" s="46">
        <v>0</v>
      </c>
      <c r="AR44" s="51">
        <v>0</v>
      </c>
      <c r="AS44" s="116">
        <f t="shared" si="9"/>
        <v>0</v>
      </c>
      <c r="AT44" s="52">
        <v>13035</v>
      </c>
      <c r="AU44" s="53">
        <v>0</v>
      </c>
      <c r="AV44" s="53">
        <v>0</v>
      </c>
      <c r="AW44" s="54">
        <v>0</v>
      </c>
      <c r="AX44" s="116">
        <f t="shared" si="10"/>
        <v>13035</v>
      </c>
      <c r="AY44" s="52">
        <v>23044</v>
      </c>
      <c r="AZ44" s="53">
        <v>0</v>
      </c>
      <c r="BA44" s="53">
        <v>0</v>
      </c>
      <c r="BB44" s="54">
        <v>0</v>
      </c>
      <c r="BC44" s="116">
        <f t="shared" si="11"/>
        <v>23044</v>
      </c>
      <c r="BD44" s="52">
        <v>13715</v>
      </c>
      <c r="BE44" s="53">
        <v>0</v>
      </c>
      <c r="BF44" s="53">
        <v>0</v>
      </c>
      <c r="BG44" s="54">
        <v>0</v>
      </c>
      <c r="BH44" s="116">
        <f t="shared" si="12"/>
        <v>13715</v>
      </c>
      <c r="BI44" s="52">
        <v>2860</v>
      </c>
      <c r="BJ44" s="53">
        <v>0</v>
      </c>
      <c r="BK44" s="53">
        <v>0</v>
      </c>
      <c r="BL44" s="54">
        <v>0</v>
      </c>
      <c r="BM44" s="116">
        <f t="shared" si="13"/>
        <v>2860</v>
      </c>
      <c r="BN44" s="54">
        <f t="shared" si="18"/>
        <v>52654</v>
      </c>
      <c r="BO44" s="54">
        <f t="shared" si="14"/>
        <v>0</v>
      </c>
      <c r="BP44" s="54">
        <f t="shared" si="15"/>
        <v>0</v>
      </c>
      <c r="BQ44" s="54">
        <f t="shared" si="16"/>
        <v>0</v>
      </c>
      <c r="BR44" s="116">
        <f t="shared" si="17"/>
        <v>52654</v>
      </c>
      <c r="BS44" s="110">
        <f t="shared" si="19"/>
        <v>3.0613224255683115E-4</v>
      </c>
    </row>
    <row r="45" spans="2:71" x14ac:dyDescent="0.35">
      <c r="B45" s="12" t="s">
        <v>285</v>
      </c>
      <c r="C45" s="11" t="s">
        <v>606</v>
      </c>
      <c r="D45" s="12" t="s">
        <v>144</v>
      </c>
      <c r="E45" s="45" t="s">
        <v>145</v>
      </c>
      <c r="F45" s="50">
        <v>2972</v>
      </c>
      <c r="G45" s="46">
        <v>246</v>
      </c>
      <c r="H45" s="46">
        <v>740.5</v>
      </c>
      <c r="I45" s="51">
        <v>488.57</v>
      </c>
      <c r="J45" s="116">
        <f t="shared" si="2"/>
        <v>4447.07</v>
      </c>
      <c r="K45" s="50">
        <v>2466</v>
      </c>
      <c r="L45" s="46">
        <v>158</v>
      </c>
      <c r="M45" s="46">
        <v>738.5</v>
      </c>
      <c r="N45" s="51">
        <v>338.85</v>
      </c>
      <c r="O45" s="116">
        <f t="shared" si="3"/>
        <v>3701.35</v>
      </c>
      <c r="P45" s="50">
        <v>2124</v>
      </c>
      <c r="Q45" s="46">
        <v>130</v>
      </c>
      <c r="R45" s="46">
        <v>1090</v>
      </c>
      <c r="S45" s="51">
        <v>30.5</v>
      </c>
      <c r="T45" s="116">
        <f t="shared" si="4"/>
        <v>3374.5</v>
      </c>
      <c r="U45" s="50">
        <v>2534</v>
      </c>
      <c r="V45" s="46">
        <v>128.5</v>
      </c>
      <c r="W45" s="46">
        <v>2534</v>
      </c>
      <c r="X45" s="51">
        <v>0</v>
      </c>
      <c r="Y45" s="116">
        <f t="shared" si="5"/>
        <v>5196.5</v>
      </c>
      <c r="Z45" s="50">
        <v>2978</v>
      </c>
      <c r="AA45" s="46">
        <v>131</v>
      </c>
      <c r="AB45" s="46">
        <v>575</v>
      </c>
      <c r="AC45" s="51">
        <v>15.6</v>
      </c>
      <c r="AD45" s="116">
        <f t="shared" si="6"/>
        <v>3699.6</v>
      </c>
      <c r="AE45" s="50">
        <v>2904</v>
      </c>
      <c r="AF45" s="46">
        <v>156.5</v>
      </c>
      <c r="AG45" s="46">
        <v>630.5</v>
      </c>
      <c r="AH45" s="51">
        <v>29.4</v>
      </c>
      <c r="AI45" s="116">
        <f t="shared" si="7"/>
        <v>3720.4</v>
      </c>
      <c r="AJ45" s="50">
        <v>3198.8</v>
      </c>
      <c r="AK45" s="46">
        <v>206</v>
      </c>
      <c r="AL45" s="46">
        <v>515.5</v>
      </c>
      <c r="AM45" s="51">
        <v>57.25</v>
      </c>
      <c r="AN45" s="116">
        <f t="shared" si="8"/>
        <v>3977.55</v>
      </c>
      <c r="AO45" s="50">
        <v>306.2</v>
      </c>
      <c r="AP45" s="46">
        <v>204</v>
      </c>
      <c r="AQ45" s="46">
        <v>795.4</v>
      </c>
      <c r="AR45" s="51">
        <v>50.9</v>
      </c>
      <c r="AS45" s="116">
        <f t="shared" si="9"/>
        <v>1356.5</v>
      </c>
      <c r="AT45" s="52">
        <v>2750.8</v>
      </c>
      <c r="AU45" s="53">
        <v>284.5</v>
      </c>
      <c r="AV45" s="53">
        <v>548.29999999999995</v>
      </c>
      <c r="AW45" s="54">
        <v>69.5</v>
      </c>
      <c r="AX45" s="116">
        <f t="shared" si="10"/>
        <v>3653.1000000000004</v>
      </c>
      <c r="AY45" s="52">
        <v>3344.4</v>
      </c>
      <c r="AZ45" s="53">
        <v>303</v>
      </c>
      <c r="BA45" s="53">
        <v>528.20000000000005</v>
      </c>
      <c r="BB45" s="54">
        <v>222.75</v>
      </c>
      <c r="BC45" s="116">
        <f t="shared" si="11"/>
        <v>4398.3500000000004</v>
      </c>
      <c r="BD45" s="52">
        <v>4514.2</v>
      </c>
      <c r="BE45" s="53">
        <v>295.5</v>
      </c>
      <c r="BF45" s="53">
        <v>496.5</v>
      </c>
      <c r="BG45" s="54">
        <v>237.25</v>
      </c>
      <c r="BH45" s="116">
        <f t="shared" si="12"/>
        <v>5543.45</v>
      </c>
      <c r="BI45" s="52">
        <v>4891.6000000000004</v>
      </c>
      <c r="BJ45" s="53">
        <v>328.5</v>
      </c>
      <c r="BK45" s="53">
        <v>596.20000000000005</v>
      </c>
      <c r="BL45" s="54">
        <v>252</v>
      </c>
      <c r="BM45" s="116">
        <f t="shared" si="13"/>
        <v>6068.3</v>
      </c>
      <c r="BN45" s="54">
        <f t="shared" si="18"/>
        <v>34984</v>
      </c>
      <c r="BO45" s="54">
        <f t="shared" si="14"/>
        <v>2571.5</v>
      </c>
      <c r="BP45" s="54">
        <f t="shared" si="15"/>
        <v>9788.6</v>
      </c>
      <c r="BQ45" s="54">
        <f t="shared" si="16"/>
        <v>1792.5700000000002</v>
      </c>
      <c r="BR45" s="116">
        <f t="shared" si="17"/>
        <v>49136.67</v>
      </c>
      <c r="BS45" s="56">
        <f t="shared" si="19"/>
        <v>2.8568235991330136E-4</v>
      </c>
    </row>
    <row r="46" spans="2:71" x14ac:dyDescent="0.35">
      <c r="B46" s="12" t="s">
        <v>301</v>
      </c>
      <c r="C46" s="108" t="s">
        <v>606</v>
      </c>
      <c r="D46" s="12" t="s">
        <v>176</v>
      </c>
      <c r="E46" s="45" t="s">
        <v>177</v>
      </c>
      <c r="F46" s="50">
        <v>1392.5</v>
      </c>
      <c r="G46" s="46">
        <v>0</v>
      </c>
      <c r="H46" s="46">
        <v>2</v>
      </c>
      <c r="I46" s="51">
        <v>0</v>
      </c>
      <c r="J46" s="116">
        <f t="shared" si="2"/>
        <v>1394.5</v>
      </c>
      <c r="K46" s="50">
        <v>2218</v>
      </c>
      <c r="L46" s="46">
        <v>0</v>
      </c>
      <c r="M46" s="46">
        <v>0</v>
      </c>
      <c r="N46" s="51">
        <v>0</v>
      </c>
      <c r="O46" s="116">
        <f t="shared" si="3"/>
        <v>2218</v>
      </c>
      <c r="P46" s="50">
        <v>3020.5</v>
      </c>
      <c r="Q46" s="46">
        <v>0</v>
      </c>
      <c r="R46" s="46">
        <v>114</v>
      </c>
      <c r="S46" s="51">
        <v>0</v>
      </c>
      <c r="T46" s="116">
        <f t="shared" si="4"/>
        <v>3134.5</v>
      </c>
      <c r="U46" s="50">
        <v>3072</v>
      </c>
      <c r="V46" s="46">
        <v>0</v>
      </c>
      <c r="W46" s="46">
        <v>3072</v>
      </c>
      <c r="X46" s="51">
        <v>0</v>
      </c>
      <c r="Y46" s="116">
        <f t="shared" si="5"/>
        <v>6144</v>
      </c>
      <c r="Z46" s="50">
        <v>3896</v>
      </c>
      <c r="AA46" s="46">
        <v>0</v>
      </c>
      <c r="AB46" s="46">
        <v>213</v>
      </c>
      <c r="AC46" s="51">
        <v>0</v>
      </c>
      <c r="AD46" s="116">
        <f t="shared" si="6"/>
        <v>4109</v>
      </c>
      <c r="AE46" s="50">
        <v>3314</v>
      </c>
      <c r="AF46" s="46">
        <v>0</v>
      </c>
      <c r="AG46" s="46">
        <v>159</v>
      </c>
      <c r="AH46" s="51">
        <v>0</v>
      </c>
      <c r="AI46" s="116">
        <f t="shared" si="7"/>
        <v>3473</v>
      </c>
      <c r="AJ46" s="50">
        <v>4212</v>
      </c>
      <c r="AK46" s="46">
        <v>0</v>
      </c>
      <c r="AL46" s="46">
        <v>183</v>
      </c>
      <c r="AM46" s="51">
        <v>0</v>
      </c>
      <c r="AN46" s="116">
        <f t="shared" si="8"/>
        <v>4395</v>
      </c>
      <c r="AO46" s="50">
        <v>4603</v>
      </c>
      <c r="AP46" s="46">
        <v>0</v>
      </c>
      <c r="AQ46" s="46">
        <v>219</v>
      </c>
      <c r="AR46" s="51">
        <v>0</v>
      </c>
      <c r="AS46" s="116">
        <f t="shared" si="9"/>
        <v>4822</v>
      </c>
      <c r="AT46" s="52">
        <v>4950</v>
      </c>
      <c r="AU46" s="53">
        <v>0</v>
      </c>
      <c r="AV46" s="53">
        <v>233</v>
      </c>
      <c r="AW46" s="54">
        <v>0</v>
      </c>
      <c r="AX46" s="116">
        <f t="shared" si="10"/>
        <v>5183</v>
      </c>
      <c r="AY46" s="52">
        <v>5005</v>
      </c>
      <c r="AZ46" s="53">
        <v>0</v>
      </c>
      <c r="BA46" s="53">
        <v>270</v>
      </c>
      <c r="BB46" s="54">
        <v>0</v>
      </c>
      <c r="BC46" s="116">
        <f t="shared" si="11"/>
        <v>5275</v>
      </c>
      <c r="BD46" s="52">
        <v>3412</v>
      </c>
      <c r="BE46" s="53">
        <v>0</v>
      </c>
      <c r="BF46" s="53">
        <v>247</v>
      </c>
      <c r="BG46" s="54">
        <v>0</v>
      </c>
      <c r="BH46" s="116">
        <f t="shared" si="12"/>
        <v>3659</v>
      </c>
      <c r="BI46" s="52">
        <v>1307</v>
      </c>
      <c r="BJ46" s="53">
        <v>0</v>
      </c>
      <c r="BK46" s="53">
        <v>53</v>
      </c>
      <c r="BL46" s="54">
        <v>0</v>
      </c>
      <c r="BM46" s="116">
        <f t="shared" si="13"/>
        <v>1360</v>
      </c>
      <c r="BN46" s="54">
        <f t="shared" si="18"/>
        <v>40402</v>
      </c>
      <c r="BO46" s="54">
        <f t="shared" si="14"/>
        <v>0</v>
      </c>
      <c r="BP46" s="54">
        <f t="shared" si="15"/>
        <v>4765</v>
      </c>
      <c r="BQ46" s="54">
        <f t="shared" si="16"/>
        <v>0</v>
      </c>
      <c r="BR46" s="116">
        <f t="shared" si="17"/>
        <v>45167</v>
      </c>
      <c r="BS46" s="56">
        <f t="shared" si="19"/>
        <v>2.6260255630273848E-4</v>
      </c>
    </row>
    <row r="47" spans="2:71" x14ac:dyDescent="0.35">
      <c r="B47" s="15" t="s">
        <v>541</v>
      </c>
      <c r="C47" s="11" t="s">
        <v>588</v>
      </c>
      <c r="D47" s="12" t="s">
        <v>494</v>
      </c>
      <c r="E47" s="45" t="s">
        <v>495</v>
      </c>
      <c r="F47" s="50">
        <v>0</v>
      </c>
      <c r="G47" s="46">
        <v>0</v>
      </c>
      <c r="H47" s="46">
        <v>0</v>
      </c>
      <c r="I47" s="51">
        <v>5490</v>
      </c>
      <c r="J47" s="116">
        <f t="shared" si="2"/>
        <v>5490</v>
      </c>
      <c r="K47" s="50">
        <v>0</v>
      </c>
      <c r="L47" s="46">
        <v>0</v>
      </c>
      <c r="M47" s="46">
        <v>3250</v>
      </c>
      <c r="N47" s="51">
        <v>9171.5</v>
      </c>
      <c r="O47" s="116">
        <f t="shared" si="3"/>
        <v>12421.5</v>
      </c>
      <c r="P47" s="50">
        <v>0</v>
      </c>
      <c r="Q47" s="46">
        <v>0</v>
      </c>
      <c r="R47" s="46">
        <v>4680</v>
      </c>
      <c r="S47" s="51">
        <v>5161.8500000000004</v>
      </c>
      <c r="T47" s="116">
        <f t="shared" si="4"/>
        <v>9841.85</v>
      </c>
      <c r="U47" s="50">
        <v>0</v>
      </c>
      <c r="V47" s="46">
        <v>0</v>
      </c>
      <c r="W47" s="46">
        <v>0</v>
      </c>
      <c r="X47" s="51">
        <v>2450</v>
      </c>
      <c r="Y47" s="116">
        <f t="shared" si="5"/>
        <v>2450</v>
      </c>
      <c r="Z47" s="50">
        <v>0</v>
      </c>
      <c r="AA47" s="46">
        <v>0</v>
      </c>
      <c r="AB47" s="46">
        <v>4320</v>
      </c>
      <c r="AC47" s="51">
        <v>0</v>
      </c>
      <c r="AD47" s="116">
        <f t="shared" si="6"/>
        <v>4320</v>
      </c>
      <c r="AE47" s="50">
        <v>0</v>
      </c>
      <c r="AF47" s="46">
        <v>0</v>
      </c>
      <c r="AG47" s="46">
        <v>990</v>
      </c>
      <c r="AH47" s="51">
        <v>0</v>
      </c>
      <c r="AI47" s="116">
        <f t="shared" si="7"/>
        <v>990</v>
      </c>
      <c r="AJ47" s="50">
        <v>0</v>
      </c>
      <c r="AK47" s="46">
        <v>0</v>
      </c>
      <c r="AL47" s="46">
        <v>4050</v>
      </c>
      <c r="AM47" s="51">
        <v>0</v>
      </c>
      <c r="AN47" s="116">
        <f t="shared" si="8"/>
        <v>4050</v>
      </c>
      <c r="AO47" s="50">
        <v>0</v>
      </c>
      <c r="AP47" s="46">
        <v>0</v>
      </c>
      <c r="AQ47" s="46">
        <v>0</v>
      </c>
      <c r="AR47" s="51">
        <v>0</v>
      </c>
      <c r="AS47" s="116">
        <f t="shared" si="9"/>
        <v>0</v>
      </c>
      <c r="AT47" s="52">
        <v>0</v>
      </c>
      <c r="AU47" s="53">
        <v>0</v>
      </c>
      <c r="AV47" s="53">
        <v>1220</v>
      </c>
      <c r="AW47" s="54">
        <v>0</v>
      </c>
      <c r="AX47" s="116">
        <f t="shared" si="10"/>
        <v>1220</v>
      </c>
      <c r="AY47" s="52">
        <v>0</v>
      </c>
      <c r="AZ47" s="53">
        <v>0</v>
      </c>
      <c r="BA47" s="53">
        <v>1720</v>
      </c>
      <c r="BB47" s="54">
        <v>0</v>
      </c>
      <c r="BC47" s="116">
        <f t="shared" si="11"/>
        <v>1720</v>
      </c>
      <c r="BD47" s="52">
        <v>0</v>
      </c>
      <c r="BE47" s="53">
        <v>0</v>
      </c>
      <c r="BF47" s="53">
        <v>0</v>
      </c>
      <c r="BG47" s="54">
        <v>0</v>
      </c>
      <c r="BH47" s="116">
        <f t="shared" si="12"/>
        <v>0</v>
      </c>
      <c r="BI47" s="52">
        <v>0</v>
      </c>
      <c r="BJ47" s="53">
        <v>0</v>
      </c>
      <c r="BK47" s="53">
        <v>0</v>
      </c>
      <c r="BL47" s="54">
        <v>0</v>
      </c>
      <c r="BM47" s="116">
        <f t="shared" si="13"/>
        <v>0</v>
      </c>
      <c r="BN47" s="54">
        <f t="shared" si="18"/>
        <v>0</v>
      </c>
      <c r="BO47" s="54">
        <f t="shared" si="14"/>
        <v>0</v>
      </c>
      <c r="BP47" s="54">
        <f t="shared" si="15"/>
        <v>20230</v>
      </c>
      <c r="BQ47" s="54">
        <f t="shared" si="16"/>
        <v>22273.35</v>
      </c>
      <c r="BR47" s="116">
        <f t="shared" si="17"/>
        <v>42503.35</v>
      </c>
      <c r="BS47" s="56">
        <f t="shared" si="19"/>
        <v>2.4711599976597959E-4</v>
      </c>
    </row>
    <row r="48" spans="2:71" x14ac:dyDescent="0.35">
      <c r="B48" s="12" t="s">
        <v>331</v>
      </c>
      <c r="C48" s="11" t="s">
        <v>606</v>
      </c>
      <c r="D48" s="12" t="s">
        <v>236</v>
      </c>
      <c r="E48" s="45" t="s">
        <v>237</v>
      </c>
      <c r="F48" s="50">
        <v>3199</v>
      </c>
      <c r="G48" s="46">
        <v>0</v>
      </c>
      <c r="H48" s="46">
        <v>0</v>
      </c>
      <c r="I48" s="51">
        <v>1451</v>
      </c>
      <c r="J48" s="116">
        <f t="shared" si="2"/>
        <v>4650</v>
      </c>
      <c r="K48" s="50">
        <v>3540</v>
      </c>
      <c r="L48" s="46">
        <v>0</v>
      </c>
      <c r="M48" s="46">
        <v>0</v>
      </c>
      <c r="N48" s="51">
        <v>1042</v>
      </c>
      <c r="O48" s="116">
        <f t="shared" si="3"/>
        <v>4582</v>
      </c>
      <c r="P48" s="50">
        <v>3485</v>
      </c>
      <c r="Q48" s="46">
        <v>0</v>
      </c>
      <c r="R48" s="46">
        <v>0</v>
      </c>
      <c r="S48" s="51">
        <v>1328</v>
      </c>
      <c r="T48" s="116">
        <f t="shared" si="4"/>
        <v>4813</v>
      </c>
      <c r="U48" s="50">
        <v>3317</v>
      </c>
      <c r="V48" s="46">
        <v>0</v>
      </c>
      <c r="W48" s="46">
        <v>3317</v>
      </c>
      <c r="X48" s="51">
        <v>855.5</v>
      </c>
      <c r="Y48" s="116">
        <f t="shared" si="5"/>
        <v>7489.5</v>
      </c>
      <c r="Z48" s="50">
        <v>3975</v>
      </c>
      <c r="AA48" s="46">
        <v>0</v>
      </c>
      <c r="AB48" s="46">
        <v>0</v>
      </c>
      <c r="AC48" s="51">
        <v>10</v>
      </c>
      <c r="AD48" s="116">
        <f t="shared" si="6"/>
        <v>3985</v>
      </c>
      <c r="AE48" s="50">
        <v>3351</v>
      </c>
      <c r="AF48" s="46">
        <v>0</v>
      </c>
      <c r="AG48" s="46">
        <v>0</v>
      </c>
      <c r="AH48" s="51">
        <v>0</v>
      </c>
      <c r="AI48" s="116">
        <f t="shared" si="7"/>
        <v>3351</v>
      </c>
      <c r="AJ48" s="50">
        <v>1203</v>
      </c>
      <c r="AK48" s="46">
        <v>0</v>
      </c>
      <c r="AL48" s="46">
        <v>0</v>
      </c>
      <c r="AM48" s="51">
        <v>277</v>
      </c>
      <c r="AN48" s="116">
        <f t="shared" si="8"/>
        <v>1480</v>
      </c>
      <c r="AO48" s="50">
        <v>2584</v>
      </c>
      <c r="AP48" s="46">
        <v>0</v>
      </c>
      <c r="AQ48" s="46">
        <v>0</v>
      </c>
      <c r="AR48" s="51">
        <v>223</v>
      </c>
      <c r="AS48" s="116">
        <f t="shared" si="9"/>
        <v>2807</v>
      </c>
      <c r="AT48" s="52">
        <v>2720</v>
      </c>
      <c r="AU48" s="53">
        <v>0</v>
      </c>
      <c r="AV48" s="53">
        <v>0</v>
      </c>
      <c r="AW48" s="54">
        <v>0</v>
      </c>
      <c r="AX48" s="116">
        <f t="shared" si="10"/>
        <v>2720</v>
      </c>
      <c r="AY48" s="52">
        <v>3136</v>
      </c>
      <c r="AZ48" s="53">
        <v>0</v>
      </c>
      <c r="BA48" s="53">
        <v>0</v>
      </c>
      <c r="BB48" s="54">
        <v>0</v>
      </c>
      <c r="BC48" s="116">
        <f t="shared" si="11"/>
        <v>3136</v>
      </c>
      <c r="BD48" s="52">
        <v>1245</v>
      </c>
      <c r="BE48" s="53">
        <v>0</v>
      </c>
      <c r="BF48" s="53">
        <v>0</v>
      </c>
      <c r="BG48" s="54">
        <v>0</v>
      </c>
      <c r="BH48" s="116">
        <f t="shared" si="12"/>
        <v>1245</v>
      </c>
      <c r="BI48" s="52">
        <v>1562</v>
      </c>
      <c r="BJ48" s="53">
        <v>0</v>
      </c>
      <c r="BK48" s="53">
        <v>0</v>
      </c>
      <c r="BL48" s="54">
        <v>0</v>
      </c>
      <c r="BM48" s="116">
        <f t="shared" si="13"/>
        <v>1562</v>
      </c>
      <c r="BN48" s="54">
        <f t="shared" si="18"/>
        <v>33317</v>
      </c>
      <c r="BO48" s="54">
        <f t="shared" si="14"/>
        <v>0</v>
      </c>
      <c r="BP48" s="54">
        <f t="shared" si="15"/>
        <v>3317</v>
      </c>
      <c r="BQ48" s="54">
        <f t="shared" si="16"/>
        <v>5186.5</v>
      </c>
      <c r="BR48" s="116">
        <f t="shared" si="17"/>
        <v>41820.5</v>
      </c>
      <c r="BS48" s="56">
        <f t="shared" si="19"/>
        <v>2.4314588539993084E-4</v>
      </c>
    </row>
    <row r="49" spans="2:71" x14ac:dyDescent="0.35">
      <c r="B49" s="12" t="s">
        <v>283</v>
      </c>
      <c r="C49" s="11" t="s">
        <v>606</v>
      </c>
      <c r="D49" s="12" t="s">
        <v>140</v>
      </c>
      <c r="E49" s="45" t="s">
        <v>141</v>
      </c>
      <c r="F49" s="50">
        <v>2278</v>
      </c>
      <c r="G49" s="46">
        <v>492</v>
      </c>
      <c r="H49" s="46">
        <v>495</v>
      </c>
      <c r="I49" s="51">
        <v>297.5</v>
      </c>
      <c r="J49" s="116">
        <f t="shared" si="2"/>
        <v>3562.5</v>
      </c>
      <c r="K49" s="50">
        <v>1674</v>
      </c>
      <c r="L49" s="46">
        <v>316</v>
      </c>
      <c r="M49" s="46">
        <v>482</v>
      </c>
      <c r="N49" s="51">
        <v>187.75</v>
      </c>
      <c r="O49" s="116">
        <f t="shared" si="3"/>
        <v>2659.75</v>
      </c>
      <c r="P49" s="50">
        <v>1394</v>
      </c>
      <c r="Q49" s="46">
        <v>260</v>
      </c>
      <c r="R49" s="46">
        <v>720</v>
      </c>
      <c r="S49" s="51">
        <v>68.5</v>
      </c>
      <c r="T49" s="116">
        <f t="shared" si="4"/>
        <v>2442.5</v>
      </c>
      <c r="U49" s="50">
        <v>1884</v>
      </c>
      <c r="V49" s="46">
        <v>257</v>
      </c>
      <c r="W49" s="46">
        <v>1884</v>
      </c>
      <c r="X49" s="51">
        <v>0</v>
      </c>
      <c r="Y49" s="116">
        <f t="shared" si="5"/>
        <v>4025</v>
      </c>
      <c r="Z49" s="50">
        <v>2186</v>
      </c>
      <c r="AA49" s="46">
        <v>262</v>
      </c>
      <c r="AB49" s="46">
        <v>366</v>
      </c>
      <c r="AC49" s="51">
        <v>0</v>
      </c>
      <c r="AD49" s="116">
        <f t="shared" si="6"/>
        <v>2814</v>
      </c>
      <c r="AE49" s="50">
        <v>2162</v>
      </c>
      <c r="AF49" s="46">
        <v>313</v>
      </c>
      <c r="AG49" s="46">
        <v>344</v>
      </c>
      <c r="AH49" s="51">
        <v>0</v>
      </c>
      <c r="AI49" s="116">
        <f t="shared" si="7"/>
        <v>2819</v>
      </c>
      <c r="AJ49" s="50">
        <v>2328</v>
      </c>
      <c r="AK49" s="46">
        <v>412</v>
      </c>
      <c r="AL49" s="46">
        <v>261</v>
      </c>
      <c r="AM49" s="51">
        <v>0</v>
      </c>
      <c r="AN49" s="116">
        <f t="shared" si="8"/>
        <v>3001</v>
      </c>
      <c r="AO49" s="50">
        <v>2512</v>
      </c>
      <c r="AP49" s="46">
        <v>408</v>
      </c>
      <c r="AQ49" s="46">
        <v>460</v>
      </c>
      <c r="AR49" s="51">
        <v>0</v>
      </c>
      <c r="AS49" s="116">
        <f t="shared" si="9"/>
        <v>3380</v>
      </c>
      <c r="AT49" s="52">
        <v>2278</v>
      </c>
      <c r="AU49" s="53">
        <v>569</v>
      </c>
      <c r="AV49" s="53">
        <v>271.5</v>
      </c>
      <c r="AW49" s="54">
        <v>0</v>
      </c>
      <c r="AX49" s="116">
        <f t="shared" si="10"/>
        <v>3118.5</v>
      </c>
      <c r="AY49" s="52">
        <v>2824</v>
      </c>
      <c r="AZ49" s="53">
        <v>606</v>
      </c>
      <c r="BA49" s="53">
        <v>280.5</v>
      </c>
      <c r="BB49" s="54">
        <v>0</v>
      </c>
      <c r="BC49" s="116">
        <f t="shared" si="11"/>
        <v>3710.5</v>
      </c>
      <c r="BD49" s="52">
        <v>2980</v>
      </c>
      <c r="BE49" s="53">
        <v>591</v>
      </c>
      <c r="BF49" s="53">
        <v>239</v>
      </c>
      <c r="BG49" s="54">
        <v>0</v>
      </c>
      <c r="BH49" s="116">
        <f t="shared" si="12"/>
        <v>3810</v>
      </c>
      <c r="BI49" s="52">
        <v>3306</v>
      </c>
      <c r="BJ49" s="53">
        <v>657</v>
      </c>
      <c r="BK49" s="53">
        <v>251</v>
      </c>
      <c r="BL49" s="54">
        <v>0</v>
      </c>
      <c r="BM49" s="116">
        <f t="shared" si="13"/>
        <v>4214</v>
      </c>
      <c r="BN49" s="54">
        <f t="shared" si="18"/>
        <v>27806</v>
      </c>
      <c r="BO49" s="54">
        <f t="shared" si="14"/>
        <v>5143</v>
      </c>
      <c r="BP49" s="54">
        <f t="shared" si="15"/>
        <v>6054</v>
      </c>
      <c r="BQ49" s="54">
        <f t="shared" si="16"/>
        <v>553.75</v>
      </c>
      <c r="BR49" s="116">
        <f t="shared" si="17"/>
        <v>39556.75</v>
      </c>
      <c r="BS49" s="56">
        <f t="shared" si="19"/>
        <v>2.299843617913156E-4</v>
      </c>
    </row>
    <row r="50" spans="2:71" x14ac:dyDescent="0.35">
      <c r="B50" s="12" t="s">
        <v>281</v>
      </c>
      <c r="C50" s="11" t="s">
        <v>606</v>
      </c>
      <c r="D50" s="12" t="s">
        <v>136</v>
      </c>
      <c r="E50" s="45" t="s">
        <v>137</v>
      </c>
      <c r="F50" s="50">
        <v>2212</v>
      </c>
      <c r="G50" s="46">
        <v>492</v>
      </c>
      <c r="H50" s="46">
        <v>491.3</v>
      </c>
      <c r="I50" s="51">
        <v>279.75</v>
      </c>
      <c r="J50" s="116">
        <f t="shared" si="2"/>
        <v>3475.05</v>
      </c>
      <c r="K50" s="50">
        <v>1592</v>
      </c>
      <c r="L50" s="46">
        <v>316</v>
      </c>
      <c r="M50" s="46">
        <v>513</v>
      </c>
      <c r="N50" s="51">
        <v>180.25</v>
      </c>
      <c r="O50" s="116">
        <f t="shared" si="3"/>
        <v>2601.25</v>
      </c>
      <c r="P50" s="50">
        <v>1338</v>
      </c>
      <c r="Q50" s="46">
        <v>260</v>
      </c>
      <c r="R50" s="46">
        <v>932.6</v>
      </c>
      <c r="S50" s="51">
        <v>61.75</v>
      </c>
      <c r="T50" s="116">
        <f t="shared" si="4"/>
        <v>2592.35</v>
      </c>
      <c r="U50" s="50">
        <v>1832</v>
      </c>
      <c r="V50" s="46">
        <v>257</v>
      </c>
      <c r="W50" s="46">
        <v>1832</v>
      </c>
      <c r="X50" s="51">
        <v>0</v>
      </c>
      <c r="Y50" s="116">
        <f t="shared" si="5"/>
        <v>3921</v>
      </c>
      <c r="Z50" s="50">
        <v>2120</v>
      </c>
      <c r="AA50" s="46">
        <v>262</v>
      </c>
      <c r="AB50" s="46">
        <v>389.75</v>
      </c>
      <c r="AC50" s="51">
        <v>0</v>
      </c>
      <c r="AD50" s="116">
        <f t="shared" si="6"/>
        <v>2771.75</v>
      </c>
      <c r="AE50" s="50">
        <v>1978</v>
      </c>
      <c r="AF50" s="46">
        <v>313</v>
      </c>
      <c r="AG50" s="46">
        <v>301.5</v>
      </c>
      <c r="AH50" s="51">
        <v>0</v>
      </c>
      <c r="AI50" s="116">
        <f t="shared" si="7"/>
        <v>2592.5</v>
      </c>
      <c r="AJ50" s="50">
        <v>2190</v>
      </c>
      <c r="AK50" s="46">
        <v>412</v>
      </c>
      <c r="AL50" s="46">
        <v>238</v>
      </c>
      <c r="AM50" s="51">
        <v>0</v>
      </c>
      <c r="AN50" s="116">
        <f t="shared" si="8"/>
        <v>2840</v>
      </c>
      <c r="AO50" s="50">
        <v>2376</v>
      </c>
      <c r="AP50" s="46">
        <v>408</v>
      </c>
      <c r="AQ50" s="46">
        <v>451</v>
      </c>
      <c r="AR50" s="51">
        <v>0</v>
      </c>
      <c r="AS50" s="116">
        <f t="shared" si="9"/>
        <v>3235</v>
      </c>
      <c r="AT50" s="52">
        <v>2150</v>
      </c>
      <c r="AU50" s="53">
        <v>569</v>
      </c>
      <c r="AV50" s="53">
        <v>262.5</v>
      </c>
      <c r="AW50" s="54">
        <v>0</v>
      </c>
      <c r="AX50" s="116">
        <f t="shared" si="10"/>
        <v>2981.5</v>
      </c>
      <c r="AY50" s="52">
        <v>2702.4</v>
      </c>
      <c r="AZ50" s="53">
        <v>606</v>
      </c>
      <c r="BA50" s="53">
        <v>274.5</v>
      </c>
      <c r="BB50" s="54">
        <v>0</v>
      </c>
      <c r="BC50" s="116">
        <f t="shared" si="11"/>
        <v>3582.9</v>
      </c>
      <c r="BD50" s="52">
        <v>2840</v>
      </c>
      <c r="BE50" s="53">
        <v>591</v>
      </c>
      <c r="BF50" s="53">
        <v>235</v>
      </c>
      <c r="BG50" s="54">
        <v>0</v>
      </c>
      <c r="BH50" s="116">
        <f t="shared" si="12"/>
        <v>3666</v>
      </c>
      <c r="BI50" s="52">
        <v>3136</v>
      </c>
      <c r="BJ50" s="53">
        <v>657</v>
      </c>
      <c r="BK50" s="53">
        <v>244.5</v>
      </c>
      <c r="BL50" s="54">
        <v>0</v>
      </c>
      <c r="BM50" s="116">
        <f t="shared" si="13"/>
        <v>4037.5</v>
      </c>
      <c r="BN50" s="54">
        <f t="shared" si="18"/>
        <v>26466.400000000001</v>
      </c>
      <c r="BO50" s="54">
        <f t="shared" si="14"/>
        <v>5143</v>
      </c>
      <c r="BP50" s="54">
        <f t="shared" si="15"/>
        <v>6165.65</v>
      </c>
      <c r="BQ50" s="54">
        <f t="shared" si="16"/>
        <v>521.75</v>
      </c>
      <c r="BR50" s="116">
        <f t="shared" si="17"/>
        <v>38296.800000000003</v>
      </c>
      <c r="BS50" s="56">
        <f t="shared" si="19"/>
        <v>2.2265896734816829E-4</v>
      </c>
    </row>
    <row r="51" spans="2:71" x14ac:dyDescent="0.35">
      <c r="B51" s="12" t="s">
        <v>292</v>
      </c>
      <c r="C51" s="11" t="s">
        <v>606</v>
      </c>
      <c r="D51" s="12" t="s">
        <v>158</v>
      </c>
      <c r="E51" s="45" t="s">
        <v>159</v>
      </c>
      <c r="F51" s="50">
        <v>1482</v>
      </c>
      <c r="G51" s="46">
        <v>492</v>
      </c>
      <c r="H51" s="46">
        <v>612.5</v>
      </c>
      <c r="I51" s="51">
        <v>297.75</v>
      </c>
      <c r="J51" s="116">
        <f t="shared" si="2"/>
        <v>2884.25</v>
      </c>
      <c r="K51" s="50">
        <v>1610</v>
      </c>
      <c r="L51" s="46">
        <v>316</v>
      </c>
      <c r="M51" s="46">
        <v>304.5</v>
      </c>
      <c r="N51" s="51">
        <v>230.5</v>
      </c>
      <c r="O51" s="116">
        <f t="shared" si="3"/>
        <v>2461</v>
      </c>
      <c r="P51" s="50">
        <v>1835.5</v>
      </c>
      <c r="Q51" s="46">
        <v>260</v>
      </c>
      <c r="R51" s="46">
        <v>517.5</v>
      </c>
      <c r="S51" s="51">
        <v>317.75</v>
      </c>
      <c r="T51" s="116">
        <f t="shared" si="4"/>
        <v>2930.75</v>
      </c>
      <c r="U51" s="50">
        <v>1588</v>
      </c>
      <c r="V51" s="46">
        <v>257</v>
      </c>
      <c r="W51" s="46">
        <v>1588</v>
      </c>
      <c r="X51" s="51">
        <v>246.5</v>
      </c>
      <c r="Y51" s="116">
        <f t="shared" si="5"/>
        <v>3679.5</v>
      </c>
      <c r="Z51" s="50">
        <v>2650</v>
      </c>
      <c r="AA51" s="46">
        <v>262</v>
      </c>
      <c r="AB51" s="46">
        <v>231</v>
      </c>
      <c r="AC51" s="51">
        <v>132.9</v>
      </c>
      <c r="AD51" s="116">
        <f t="shared" si="6"/>
        <v>3275.9</v>
      </c>
      <c r="AE51" s="50">
        <v>2125</v>
      </c>
      <c r="AF51" s="46">
        <v>288.5</v>
      </c>
      <c r="AG51" s="46">
        <v>329</v>
      </c>
      <c r="AH51" s="51">
        <v>105.1</v>
      </c>
      <c r="AI51" s="116">
        <f t="shared" si="7"/>
        <v>2847.6</v>
      </c>
      <c r="AJ51" s="50">
        <v>2520</v>
      </c>
      <c r="AK51" s="46">
        <v>368</v>
      </c>
      <c r="AL51" s="46">
        <v>277.5</v>
      </c>
      <c r="AM51" s="51">
        <v>109.5</v>
      </c>
      <c r="AN51" s="116">
        <f t="shared" si="8"/>
        <v>3275</v>
      </c>
      <c r="AO51" s="50">
        <v>2451</v>
      </c>
      <c r="AP51" s="46">
        <v>380.5</v>
      </c>
      <c r="AQ51" s="46">
        <v>290.5</v>
      </c>
      <c r="AR51" s="51">
        <v>181.5</v>
      </c>
      <c r="AS51" s="116">
        <f t="shared" si="9"/>
        <v>3303.5</v>
      </c>
      <c r="AT51" s="52">
        <v>2610.5</v>
      </c>
      <c r="AU51" s="53">
        <v>569</v>
      </c>
      <c r="AV51" s="53">
        <v>262</v>
      </c>
      <c r="AW51" s="54">
        <v>132.5</v>
      </c>
      <c r="AX51" s="116">
        <f t="shared" si="10"/>
        <v>3574</v>
      </c>
      <c r="AY51" s="52">
        <v>2842.5</v>
      </c>
      <c r="AZ51" s="53">
        <v>470</v>
      </c>
      <c r="BA51" s="53">
        <v>202</v>
      </c>
      <c r="BB51" s="54">
        <v>223.95</v>
      </c>
      <c r="BC51" s="116">
        <f t="shared" si="11"/>
        <v>3738.45</v>
      </c>
      <c r="BD51" s="52">
        <v>2687</v>
      </c>
      <c r="BE51" s="53">
        <v>0</v>
      </c>
      <c r="BF51" s="53">
        <v>4.5</v>
      </c>
      <c r="BG51" s="54">
        <v>237.25</v>
      </c>
      <c r="BH51" s="116">
        <f t="shared" si="12"/>
        <v>2928.75</v>
      </c>
      <c r="BI51" s="52">
        <v>1838.5</v>
      </c>
      <c r="BJ51" s="53">
        <v>0</v>
      </c>
      <c r="BK51" s="53">
        <v>5</v>
      </c>
      <c r="BL51" s="54">
        <v>264</v>
      </c>
      <c r="BM51" s="116">
        <f t="shared" si="13"/>
        <v>2107.5</v>
      </c>
      <c r="BN51" s="54">
        <f t="shared" si="18"/>
        <v>26240</v>
      </c>
      <c r="BO51" s="54">
        <f t="shared" si="14"/>
        <v>3663</v>
      </c>
      <c r="BP51" s="54">
        <f t="shared" si="15"/>
        <v>4624</v>
      </c>
      <c r="BQ51" s="54">
        <f t="shared" si="16"/>
        <v>2479.1999999999998</v>
      </c>
      <c r="BR51" s="116">
        <f t="shared" si="17"/>
        <v>37006.199999999997</v>
      </c>
      <c r="BS51" s="56">
        <f t="shared" si="19"/>
        <v>2.1515537270685236E-4</v>
      </c>
    </row>
    <row r="52" spans="2:71" x14ac:dyDescent="0.35">
      <c r="B52" s="12" t="s">
        <v>306</v>
      </c>
      <c r="C52" s="108" t="s">
        <v>606</v>
      </c>
      <c r="D52" s="12" t="s">
        <v>186</v>
      </c>
      <c r="E52" s="45" t="s">
        <v>187</v>
      </c>
      <c r="F52" s="50">
        <v>1801.76</v>
      </c>
      <c r="G52" s="46">
        <v>0</v>
      </c>
      <c r="H52" s="46">
        <v>423</v>
      </c>
      <c r="I52" s="51">
        <v>928.31</v>
      </c>
      <c r="J52" s="116">
        <f t="shared" si="2"/>
        <v>3153.07</v>
      </c>
      <c r="K52" s="50">
        <v>1890.04</v>
      </c>
      <c r="L52" s="46">
        <v>0</v>
      </c>
      <c r="M52" s="46">
        <v>408</v>
      </c>
      <c r="N52" s="51">
        <v>757.22500000000002</v>
      </c>
      <c r="O52" s="116">
        <f t="shared" si="3"/>
        <v>3055.2649999999999</v>
      </c>
      <c r="P52" s="50">
        <v>1562.52</v>
      </c>
      <c r="Q52" s="46">
        <v>0</v>
      </c>
      <c r="R52" s="46">
        <v>407.25</v>
      </c>
      <c r="S52" s="51">
        <v>947.99</v>
      </c>
      <c r="T52" s="116">
        <f t="shared" si="4"/>
        <v>2917.76</v>
      </c>
      <c r="U52" s="50">
        <v>1406.44</v>
      </c>
      <c r="V52" s="46">
        <v>0</v>
      </c>
      <c r="W52" s="46">
        <v>1406.44</v>
      </c>
      <c r="X52" s="51">
        <v>749.51</v>
      </c>
      <c r="Y52" s="116">
        <f t="shared" si="5"/>
        <v>3562.3900000000003</v>
      </c>
      <c r="Z52" s="50">
        <v>1610.36</v>
      </c>
      <c r="AA52" s="46">
        <v>0</v>
      </c>
      <c r="AB52" s="46">
        <v>485.02</v>
      </c>
      <c r="AC52" s="51">
        <v>670.91</v>
      </c>
      <c r="AD52" s="116">
        <f t="shared" si="6"/>
        <v>2766.29</v>
      </c>
      <c r="AE52" s="50">
        <v>1826.52</v>
      </c>
      <c r="AF52" s="46">
        <v>0</v>
      </c>
      <c r="AG52" s="46">
        <v>574.09</v>
      </c>
      <c r="AH52" s="51">
        <v>562.06500000000005</v>
      </c>
      <c r="AI52" s="116">
        <f t="shared" si="7"/>
        <v>2962.6750000000002</v>
      </c>
      <c r="AJ52" s="50">
        <v>1736.48</v>
      </c>
      <c r="AK52" s="46">
        <v>0</v>
      </c>
      <c r="AL52" s="46">
        <v>510.33</v>
      </c>
      <c r="AM52" s="51">
        <v>729.19</v>
      </c>
      <c r="AN52" s="116">
        <f t="shared" si="8"/>
        <v>2976</v>
      </c>
      <c r="AO52" s="50">
        <v>1652.16</v>
      </c>
      <c r="AP52" s="46">
        <v>0</v>
      </c>
      <c r="AQ52" s="46">
        <v>510.27</v>
      </c>
      <c r="AR52" s="51">
        <v>639.92499999999995</v>
      </c>
      <c r="AS52" s="116">
        <f t="shared" si="9"/>
        <v>2802.3550000000005</v>
      </c>
      <c r="AT52" s="52">
        <v>1656.56</v>
      </c>
      <c r="AU52" s="53">
        <v>0</v>
      </c>
      <c r="AV52" s="53">
        <v>460.74</v>
      </c>
      <c r="AW52" s="54">
        <v>684.73</v>
      </c>
      <c r="AX52" s="116">
        <f t="shared" si="10"/>
        <v>2802.03</v>
      </c>
      <c r="AY52" s="52">
        <v>1917.36</v>
      </c>
      <c r="AZ52" s="53">
        <v>0</v>
      </c>
      <c r="BA52" s="53">
        <v>339.07</v>
      </c>
      <c r="BB52" s="54">
        <v>810.54499999999996</v>
      </c>
      <c r="BC52" s="116">
        <f t="shared" si="11"/>
        <v>3066.9749999999999</v>
      </c>
      <c r="BD52" s="52">
        <v>2063.04</v>
      </c>
      <c r="BE52" s="53">
        <v>0</v>
      </c>
      <c r="BF52" s="53">
        <v>333</v>
      </c>
      <c r="BG52" s="54">
        <v>814.59500000000003</v>
      </c>
      <c r="BH52" s="116">
        <f t="shared" si="12"/>
        <v>3210.6350000000002</v>
      </c>
      <c r="BI52" s="52">
        <v>1962.28</v>
      </c>
      <c r="BJ52" s="53">
        <v>0</v>
      </c>
      <c r="BK52" s="53">
        <v>507.11</v>
      </c>
      <c r="BL52" s="54">
        <v>775.62</v>
      </c>
      <c r="BM52" s="116">
        <f t="shared" si="13"/>
        <v>3245.0099999999998</v>
      </c>
      <c r="BN52" s="54">
        <f t="shared" si="18"/>
        <v>21085.52</v>
      </c>
      <c r="BO52" s="54">
        <f t="shared" si="14"/>
        <v>0</v>
      </c>
      <c r="BP52" s="54">
        <f t="shared" si="15"/>
        <v>6364.3199999999988</v>
      </c>
      <c r="BQ52" s="54">
        <f t="shared" si="16"/>
        <v>9070.6150000000016</v>
      </c>
      <c r="BR52" s="116">
        <f t="shared" si="17"/>
        <v>36520.455000000002</v>
      </c>
      <c r="BS52" s="56">
        <f t="shared" si="19"/>
        <v>2.1233123387294104E-4</v>
      </c>
    </row>
    <row r="53" spans="2:71" x14ac:dyDescent="0.35">
      <c r="B53" s="12" t="s">
        <v>302</v>
      </c>
      <c r="C53" s="108" t="s">
        <v>606</v>
      </c>
      <c r="D53" s="12" t="s">
        <v>178</v>
      </c>
      <c r="E53" s="45" t="s">
        <v>179</v>
      </c>
      <c r="F53" s="50">
        <v>2227.1999999999998</v>
      </c>
      <c r="G53" s="46">
        <v>0</v>
      </c>
      <c r="H53" s="46">
        <v>569.4</v>
      </c>
      <c r="I53" s="51">
        <v>222.6</v>
      </c>
      <c r="J53" s="116">
        <f t="shared" si="2"/>
        <v>3019.2</v>
      </c>
      <c r="K53" s="50">
        <v>1663.2</v>
      </c>
      <c r="L53" s="46">
        <v>0</v>
      </c>
      <c r="M53" s="46">
        <v>603.70000000000005</v>
      </c>
      <c r="N53" s="51">
        <v>121.2</v>
      </c>
      <c r="O53" s="116">
        <f t="shared" si="3"/>
        <v>2388.1</v>
      </c>
      <c r="P53" s="50">
        <v>1329.6</v>
      </c>
      <c r="Q53" s="46">
        <v>0</v>
      </c>
      <c r="R53" s="46">
        <v>760.2</v>
      </c>
      <c r="S53" s="51">
        <v>35.4</v>
      </c>
      <c r="T53" s="116">
        <f t="shared" si="4"/>
        <v>2125.2000000000003</v>
      </c>
      <c r="U53" s="50">
        <v>1927.2</v>
      </c>
      <c r="V53" s="46">
        <v>0</v>
      </c>
      <c r="W53" s="46">
        <v>1927.2</v>
      </c>
      <c r="X53" s="51">
        <v>0</v>
      </c>
      <c r="Y53" s="116">
        <f t="shared" si="5"/>
        <v>3854.4</v>
      </c>
      <c r="Z53" s="50">
        <v>2263.1999999999998</v>
      </c>
      <c r="AA53" s="46">
        <v>0</v>
      </c>
      <c r="AB53" s="46">
        <v>414.6</v>
      </c>
      <c r="AC53" s="51">
        <v>0</v>
      </c>
      <c r="AD53" s="116">
        <f t="shared" si="6"/>
        <v>2677.7999999999997</v>
      </c>
      <c r="AE53" s="50">
        <v>2184</v>
      </c>
      <c r="AF53" s="46">
        <v>0</v>
      </c>
      <c r="AG53" s="46">
        <v>369.6</v>
      </c>
      <c r="AH53" s="51">
        <v>0</v>
      </c>
      <c r="AI53" s="116">
        <f t="shared" si="7"/>
        <v>2553.6</v>
      </c>
      <c r="AJ53" s="50">
        <v>2471</v>
      </c>
      <c r="AK53" s="46">
        <v>0</v>
      </c>
      <c r="AL53" s="46">
        <v>285.60000000000002</v>
      </c>
      <c r="AM53" s="51">
        <v>0</v>
      </c>
      <c r="AN53" s="116">
        <f t="shared" si="8"/>
        <v>2756.6</v>
      </c>
      <c r="AO53" s="50">
        <v>2455.1999999999998</v>
      </c>
      <c r="AP53" s="46">
        <v>0</v>
      </c>
      <c r="AQ53" s="46">
        <v>519.6</v>
      </c>
      <c r="AR53" s="51">
        <v>0</v>
      </c>
      <c r="AS53" s="116">
        <f t="shared" si="9"/>
        <v>2974.7999999999997</v>
      </c>
      <c r="AT53" s="52">
        <v>2239.1999999999998</v>
      </c>
      <c r="AU53" s="53">
        <v>0</v>
      </c>
      <c r="AV53" s="53">
        <v>297</v>
      </c>
      <c r="AW53" s="54">
        <v>0</v>
      </c>
      <c r="AX53" s="116">
        <f t="shared" si="10"/>
        <v>2536.1999999999998</v>
      </c>
      <c r="AY53" s="52">
        <v>2824.8</v>
      </c>
      <c r="AZ53" s="53">
        <v>0</v>
      </c>
      <c r="BA53" s="53">
        <v>325.2</v>
      </c>
      <c r="BB53" s="54">
        <v>0</v>
      </c>
      <c r="BC53" s="116">
        <f t="shared" si="11"/>
        <v>3150</v>
      </c>
      <c r="BD53" s="52">
        <v>3088.8</v>
      </c>
      <c r="BE53" s="53">
        <v>0</v>
      </c>
      <c r="BF53" s="53">
        <v>281.39999999999998</v>
      </c>
      <c r="BG53" s="54">
        <v>0</v>
      </c>
      <c r="BH53" s="116">
        <f t="shared" si="12"/>
        <v>3370.2000000000003</v>
      </c>
      <c r="BI53" s="52">
        <v>3412.8</v>
      </c>
      <c r="BJ53" s="53">
        <v>0</v>
      </c>
      <c r="BK53" s="53">
        <v>286.2</v>
      </c>
      <c r="BL53" s="54">
        <v>0</v>
      </c>
      <c r="BM53" s="116">
        <f t="shared" si="13"/>
        <v>3699</v>
      </c>
      <c r="BN53" s="54">
        <f t="shared" si="18"/>
        <v>28086.199999999997</v>
      </c>
      <c r="BO53" s="54">
        <f t="shared" si="14"/>
        <v>0</v>
      </c>
      <c r="BP53" s="54">
        <f t="shared" si="15"/>
        <v>6639.7000000000007</v>
      </c>
      <c r="BQ53" s="54">
        <f t="shared" si="16"/>
        <v>379.2</v>
      </c>
      <c r="BR53" s="116">
        <f t="shared" si="17"/>
        <v>35105.099999999991</v>
      </c>
      <c r="BS53" s="56">
        <f t="shared" si="19"/>
        <v>2.0410230919173873E-4</v>
      </c>
    </row>
    <row r="54" spans="2:71" x14ac:dyDescent="0.35">
      <c r="B54" s="12" t="s">
        <v>299</v>
      </c>
      <c r="C54" s="108" t="s">
        <v>606</v>
      </c>
      <c r="D54" s="12" t="s">
        <v>172</v>
      </c>
      <c r="E54" s="45" t="s">
        <v>173</v>
      </c>
      <c r="F54" s="50">
        <v>1556</v>
      </c>
      <c r="G54" s="46">
        <v>0</v>
      </c>
      <c r="H54" s="46">
        <v>313</v>
      </c>
      <c r="I54" s="51">
        <v>712</v>
      </c>
      <c r="J54" s="116">
        <f t="shared" si="2"/>
        <v>2581</v>
      </c>
      <c r="K54" s="50">
        <v>1501</v>
      </c>
      <c r="L54" s="46">
        <v>0</v>
      </c>
      <c r="M54" s="46">
        <v>304.5</v>
      </c>
      <c r="N54" s="51">
        <v>568</v>
      </c>
      <c r="O54" s="116">
        <f t="shared" si="3"/>
        <v>2373.5</v>
      </c>
      <c r="P54" s="50">
        <v>1403.8</v>
      </c>
      <c r="Q54" s="46">
        <v>0</v>
      </c>
      <c r="R54" s="46">
        <v>540.4</v>
      </c>
      <c r="S54" s="51">
        <v>677.07500000000005</v>
      </c>
      <c r="T54" s="116">
        <f t="shared" si="4"/>
        <v>2621.2749999999996</v>
      </c>
      <c r="U54" s="50">
        <v>1281.8</v>
      </c>
      <c r="V54" s="46">
        <v>0</v>
      </c>
      <c r="W54" s="46">
        <v>1281.8</v>
      </c>
      <c r="X54" s="51">
        <v>562.04999999999995</v>
      </c>
      <c r="Y54" s="116">
        <f t="shared" si="5"/>
        <v>3125.6499999999996</v>
      </c>
      <c r="Z54" s="50">
        <v>1451.4</v>
      </c>
      <c r="AA54" s="46">
        <v>0</v>
      </c>
      <c r="AB54" s="46">
        <v>393.1</v>
      </c>
      <c r="AC54" s="51">
        <v>467.375</v>
      </c>
      <c r="AD54" s="116">
        <f t="shared" si="6"/>
        <v>2311.875</v>
      </c>
      <c r="AE54" s="50">
        <v>1515.4</v>
      </c>
      <c r="AF54" s="46">
        <v>0</v>
      </c>
      <c r="AG54" s="46">
        <v>444.9</v>
      </c>
      <c r="AH54" s="51">
        <v>385.92500000000001</v>
      </c>
      <c r="AI54" s="116">
        <f t="shared" si="7"/>
        <v>2346.2250000000004</v>
      </c>
      <c r="AJ54" s="50">
        <v>1588.2</v>
      </c>
      <c r="AK54" s="46">
        <v>0</v>
      </c>
      <c r="AL54" s="46">
        <v>333.15</v>
      </c>
      <c r="AM54" s="51">
        <v>506.82499999999999</v>
      </c>
      <c r="AN54" s="116">
        <f t="shared" si="8"/>
        <v>2428.1749999999997</v>
      </c>
      <c r="AO54" s="50">
        <v>1569.8</v>
      </c>
      <c r="AP54" s="46">
        <v>0</v>
      </c>
      <c r="AQ54" s="46">
        <v>393.7</v>
      </c>
      <c r="AR54" s="51">
        <v>408.6</v>
      </c>
      <c r="AS54" s="116">
        <f t="shared" si="9"/>
        <v>2372.1</v>
      </c>
      <c r="AT54" s="52">
        <v>1537.6</v>
      </c>
      <c r="AU54" s="53">
        <v>0</v>
      </c>
      <c r="AV54" s="53">
        <v>352.3</v>
      </c>
      <c r="AW54" s="54">
        <v>481.82499999999999</v>
      </c>
      <c r="AX54" s="116">
        <f t="shared" si="10"/>
        <v>2371.7249999999999</v>
      </c>
      <c r="AY54" s="52">
        <v>1761.6</v>
      </c>
      <c r="AZ54" s="53">
        <v>0</v>
      </c>
      <c r="BA54" s="53">
        <v>247.5</v>
      </c>
      <c r="BB54" s="54">
        <v>568.95000000000005</v>
      </c>
      <c r="BC54" s="116">
        <f t="shared" si="11"/>
        <v>2578.0500000000002</v>
      </c>
      <c r="BD54" s="52">
        <v>1828.6</v>
      </c>
      <c r="BE54" s="53">
        <v>0</v>
      </c>
      <c r="BF54" s="53">
        <v>265.10000000000002</v>
      </c>
      <c r="BG54" s="54">
        <v>588.4</v>
      </c>
      <c r="BH54" s="116">
        <f t="shared" si="12"/>
        <v>2682.1</v>
      </c>
      <c r="BI54" s="52">
        <v>1829.2</v>
      </c>
      <c r="BJ54" s="53">
        <v>0</v>
      </c>
      <c r="BK54" s="53">
        <v>402.6</v>
      </c>
      <c r="BL54" s="54">
        <v>602.27499999999998</v>
      </c>
      <c r="BM54" s="116">
        <f t="shared" si="13"/>
        <v>2834.0750000000003</v>
      </c>
      <c r="BN54" s="54">
        <f t="shared" si="18"/>
        <v>18824.400000000001</v>
      </c>
      <c r="BO54" s="54">
        <f t="shared" si="14"/>
        <v>0</v>
      </c>
      <c r="BP54" s="54">
        <f t="shared" si="15"/>
        <v>5272.05</v>
      </c>
      <c r="BQ54" s="54">
        <f t="shared" si="16"/>
        <v>6529.2999999999993</v>
      </c>
      <c r="BR54" s="116">
        <f t="shared" si="17"/>
        <v>30625.75</v>
      </c>
      <c r="BS54" s="56">
        <f t="shared" si="19"/>
        <v>1.7805920779968991E-4</v>
      </c>
    </row>
    <row r="55" spans="2:71" x14ac:dyDescent="0.35">
      <c r="B55" s="12" t="s">
        <v>297</v>
      </c>
      <c r="C55" s="11" t="s">
        <v>606</v>
      </c>
      <c r="D55" s="12" t="s">
        <v>168</v>
      </c>
      <c r="E55" s="45" t="s">
        <v>169</v>
      </c>
      <c r="F55" s="50">
        <v>1372.68</v>
      </c>
      <c r="G55" s="46">
        <v>0</v>
      </c>
      <c r="H55" s="46">
        <v>707.84</v>
      </c>
      <c r="I55" s="51">
        <v>293.03649999999999</v>
      </c>
      <c r="J55" s="116">
        <f t="shared" si="2"/>
        <v>2373.5565000000001</v>
      </c>
      <c r="K55" s="50">
        <v>1329</v>
      </c>
      <c r="L55" s="46">
        <v>0</v>
      </c>
      <c r="M55" s="46">
        <v>509.68</v>
      </c>
      <c r="N55" s="51">
        <v>162.80000000000001</v>
      </c>
      <c r="O55" s="116">
        <f t="shared" si="3"/>
        <v>2001.48</v>
      </c>
      <c r="P55" s="50">
        <v>1273.0319999999999</v>
      </c>
      <c r="Q55" s="46">
        <v>0</v>
      </c>
      <c r="R55" s="46">
        <v>633.51499999999999</v>
      </c>
      <c r="S55" s="51">
        <v>184.131</v>
      </c>
      <c r="T55" s="116">
        <f t="shared" si="4"/>
        <v>2090.6779999999999</v>
      </c>
      <c r="U55" s="50">
        <v>1503.8</v>
      </c>
      <c r="V55" s="46">
        <v>0</v>
      </c>
      <c r="W55" s="46">
        <v>1503.8</v>
      </c>
      <c r="X55" s="51">
        <v>98.215000000000003</v>
      </c>
      <c r="Y55" s="116">
        <f t="shared" si="5"/>
        <v>3105.8150000000001</v>
      </c>
      <c r="Z55" s="50">
        <v>1817.4</v>
      </c>
      <c r="AA55" s="46">
        <v>0</v>
      </c>
      <c r="AB55" s="46">
        <v>329.87</v>
      </c>
      <c r="AC55" s="51">
        <v>31.5</v>
      </c>
      <c r="AD55" s="116">
        <f t="shared" si="6"/>
        <v>2178.77</v>
      </c>
      <c r="AE55" s="50">
        <v>1853.6</v>
      </c>
      <c r="AF55" s="46">
        <v>0</v>
      </c>
      <c r="AG55" s="46">
        <v>331.03399999999999</v>
      </c>
      <c r="AH55" s="51">
        <v>12.05</v>
      </c>
      <c r="AI55" s="116">
        <f t="shared" si="7"/>
        <v>2196.6840000000002</v>
      </c>
      <c r="AJ55" s="50">
        <v>2009.8</v>
      </c>
      <c r="AK55" s="46">
        <v>0</v>
      </c>
      <c r="AL55" s="46">
        <v>268.19</v>
      </c>
      <c r="AM55" s="51">
        <v>21.7</v>
      </c>
      <c r="AN55" s="116">
        <f t="shared" si="8"/>
        <v>2299.6899999999996</v>
      </c>
      <c r="AO55" s="50">
        <v>2085.1280000000002</v>
      </c>
      <c r="AP55" s="46">
        <v>0</v>
      </c>
      <c r="AQ55" s="46">
        <v>443.55599999999998</v>
      </c>
      <c r="AR55" s="51">
        <v>23.95</v>
      </c>
      <c r="AS55" s="116">
        <f t="shared" si="9"/>
        <v>2552.634</v>
      </c>
      <c r="AT55" s="52">
        <v>1889.6679999999999</v>
      </c>
      <c r="AU55" s="53">
        <v>0</v>
      </c>
      <c r="AV55" s="53">
        <v>264.80399999999997</v>
      </c>
      <c r="AW55" s="54">
        <v>26.2</v>
      </c>
      <c r="AX55" s="116">
        <f t="shared" si="10"/>
        <v>2180.6719999999996</v>
      </c>
      <c r="AY55" s="52">
        <v>2375.8000000000002</v>
      </c>
      <c r="AZ55" s="53">
        <v>0</v>
      </c>
      <c r="BA55" s="53">
        <v>279.35399999999998</v>
      </c>
      <c r="BB55" s="54">
        <v>44.2</v>
      </c>
      <c r="BC55" s="116">
        <f t="shared" si="11"/>
        <v>2699.3539999999998</v>
      </c>
      <c r="BD55" s="52">
        <v>2712.1039999999998</v>
      </c>
      <c r="BE55" s="53">
        <v>0</v>
      </c>
      <c r="BF55" s="53">
        <v>281.88</v>
      </c>
      <c r="BG55" s="54">
        <v>46.15</v>
      </c>
      <c r="BH55" s="116">
        <f t="shared" si="12"/>
        <v>3040.134</v>
      </c>
      <c r="BI55" s="52">
        <v>3059.6959999999999</v>
      </c>
      <c r="BJ55" s="53">
        <v>0</v>
      </c>
      <c r="BK55" s="53">
        <v>373.96300000000002</v>
      </c>
      <c r="BL55" s="54">
        <v>49.7</v>
      </c>
      <c r="BM55" s="116">
        <f t="shared" si="13"/>
        <v>3483.3589999999999</v>
      </c>
      <c r="BN55" s="54">
        <f t="shared" si="18"/>
        <v>23281.707999999999</v>
      </c>
      <c r="BO55" s="54">
        <f t="shared" si="14"/>
        <v>0</v>
      </c>
      <c r="BP55" s="54">
        <f t="shared" si="15"/>
        <v>5927.4859999999999</v>
      </c>
      <c r="BQ55" s="54">
        <f t="shared" si="16"/>
        <v>993.63250000000016</v>
      </c>
      <c r="BR55" s="116">
        <f t="shared" si="17"/>
        <v>30202.826499999999</v>
      </c>
      <c r="BS55" s="56">
        <f t="shared" si="19"/>
        <v>1.7560031541762996E-4</v>
      </c>
    </row>
    <row r="56" spans="2:71" x14ac:dyDescent="0.35">
      <c r="B56" s="12" t="s">
        <v>291</v>
      </c>
      <c r="C56" s="11" t="s">
        <v>606</v>
      </c>
      <c r="D56" s="12" t="s">
        <v>156</v>
      </c>
      <c r="E56" s="45" t="s">
        <v>157</v>
      </c>
      <c r="F56" s="50">
        <v>1456</v>
      </c>
      <c r="G56" s="46">
        <v>0</v>
      </c>
      <c r="H56" s="46">
        <v>194.6</v>
      </c>
      <c r="I56" s="51">
        <v>840</v>
      </c>
      <c r="J56" s="116">
        <f t="shared" si="2"/>
        <v>2490.6</v>
      </c>
      <c r="K56" s="50">
        <v>1563.8</v>
      </c>
      <c r="L56" s="46">
        <v>0</v>
      </c>
      <c r="M56" s="46">
        <v>158.9</v>
      </c>
      <c r="N56" s="51">
        <v>712.75</v>
      </c>
      <c r="O56" s="116">
        <f t="shared" si="3"/>
        <v>2435.4499999999998</v>
      </c>
      <c r="P56" s="50">
        <v>1314.6</v>
      </c>
      <c r="Q56" s="46">
        <v>0</v>
      </c>
      <c r="R56" s="46">
        <v>254.8</v>
      </c>
      <c r="S56" s="51">
        <v>896.125</v>
      </c>
      <c r="T56" s="116">
        <f t="shared" si="4"/>
        <v>2465.5249999999996</v>
      </c>
      <c r="U56" s="50">
        <v>1180.2</v>
      </c>
      <c r="V56" s="46">
        <v>0</v>
      </c>
      <c r="W56" s="46">
        <v>1180.2</v>
      </c>
      <c r="X56" s="51">
        <v>662.1</v>
      </c>
      <c r="Y56" s="116">
        <f t="shared" si="5"/>
        <v>3022.5</v>
      </c>
      <c r="Z56" s="50">
        <v>1345.4</v>
      </c>
      <c r="AA56" s="46">
        <v>0</v>
      </c>
      <c r="AB56" s="46">
        <v>418.6</v>
      </c>
      <c r="AC56" s="51">
        <v>624.92499999999995</v>
      </c>
      <c r="AD56" s="116">
        <f t="shared" si="6"/>
        <v>2388.9250000000002</v>
      </c>
      <c r="AE56" s="50">
        <v>1353.8</v>
      </c>
      <c r="AF56" s="46">
        <v>0</v>
      </c>
      <c r="AG56" s="46">
        <v>398.3</v>
      </c>
      <c r="AH56" s="51">
        <v>523.42499999999995</v>
      </c>
      <c r="AI56" s="116">
        <f t="shared" si="7"/>
        <v>2275.5249999999996</v>
      </c>
      <c r="AJ56" s="50">
        <v>1363</v>
      </c>
      <c r="AK56" s="46">
        <v>0</v>
      </c>
      <c r="AL56" s="46">
        <v>360.7</v>
      </c>
      <c r="AM56" s="51">
        <v>682.55</v>
      </c>
      <c r="AN56" s="116">
        <f t="shared" si="8"/>
        <v>2406.25</v>
      </c>
      <c r="AO56" s="50">
        <v>1270</v>
      </c>
      <c r="AP56" s="46">
        <v>0</v>
      </c>
      <c r="AQ56" s="46">
        <v>363.7</v>
      </c>
      <c r="AR56" s="51">
        <v>608.85</v>
      </c>
      <c r="AS56" s="116">
        <f t="shared" si="9"/>
        <v>2242.5500000000002</v>
      </c>
      <c r="AT56" s="52">
        <v>1302</v>
      </c>
      <c r="AU56" s="53">
        <v>0</v>
      </c>
      <c r="AV56" s="53">
        <v>308.89999999999998</v>
      </c>
      <c r="AW56" s="54">
        <v>676.65</v>
      </c>
      <c r="AX56" s="116">
        <f t="shared" si="10"/>
        <v>2287.5500000000002</v>
      </c>
      <c r="AY56" s="52">
        <v>1436</v>
      </c>
      <c r="AZ56" s="53">
        <v>0</v>
      </c>
      <c r="BA56" s="53">
        <v>155.4</v>
      </c>
      <c r="BB56" s="54">
        <v>779.35</v>
      </c>
      <c r="BC56" s="116">
        <f t="shared" si="11"/>
        <v>2370.75</v>
      </c>
      <c r="BD56" s="52">
        <v>1549.2</v>
      </c>
      <c r="BE56" s="53">
        <v>0</v>
      </c>
      <c r="BF56" s="53">
        <v>165.5</v>
      </c>
      <c r="BG56" s="54">
        <v>783.75</v>
      </c>
      <c r="BH56" s="116">
        <f t="shared" si="12"/>
        <v>2498.4499999999998</v>
      </c>
      <c r="BI56" s="52">
        <v>1470</v>
      </c>
      <c r="BJ56" s="53">
        <v>0</v>
      </c>
      <c r="BK56" s="53">
        <v>284.7</v>
      </c>
      <c r="BL56" s="54">
        <v>762.65</v>
      </c>
      <c r="BM56" s="116">
        <f t="shared" si="13"/>
        <v>2517.35</v>
      </c>
      <c r="BN56" s="54">
        <f t="shared" si="18"/>
        <v>16604</v>
      </c>
      <c r="BO56" s="54">
        <f t="shared" si="14"/>
        <v>0</v>
      </c>
      <c r="BP56" s="54">
        <f t="shared" si="15"/>
        <v>4244.3</v>
      </c>
      <c r="BQ56" s="54">
        <f t="shared" si="16"/>
        <v>8553.125</v>
      </c>
      <c r="BR56" s="116">
        <f t="shared" si="17"/>
        <v>29401.424999999999</v>
      </c>
      <c r="BS56" s="56">
        <f t="shared" si="19"/>
        <v>1.7094093838296198E-4</v>
      </c>
    </row>
    <row r="57" spans="2:71" x14ac:dyDescent="0.35">
      <c r="B57" s="12" t="s">
        <v>290</v>
      </c>
      <c r="C57" s="11" t="s">
        <v>588</v>
      </c>
      <c r="D57" s="12" t="s">
        <v>154</v>
      </c>
      <c r="E57" s="45" t="s">
        <v>155</v>
      </c>
      <c r="F57" s="50">
        <v>2046.6</v>
      </c>
      <c r="G57" s="46">
        <v>0</v>
      </c>
      <c r="H57" s="46">
        <v>207.5</v>
      </c>
      <c r="I57" s="51">
        <v>1399.3</v>
      </c>
      <c r="J57" s="116">
        <f t="shared" si="2"/>
        <v>3653.3999999999996</v>
      </c>
      <c r="K57" s="50">
        <v>2110.4</v>
      </c>
      <c r="L57" s="46">
        <v>0</v>
      </c>
      <c r="M57" s="46">
        <v>166.5</v>
      </c>
      <c r="N57" s="51">
        <v>1104.125</v>
      </c>
      <c r="O57" s="116">
        <f t="shared" si="3"/>
        <v>3381.0250000000001</v>
      </c>
      <c r="P57" s="50">
        <v>1703.2</v>
      </c>
      <c r="Q57" s="46">
        <v>0</v>
      </c>
      <c r="R57" s="46">
        <v>271</v>
      </c>
      <c r="S57" s="51">
        <v>1274.0250000000001</v>
      </c>
      <c r="T57" s="116">
        <f t="shared" si="4"/>
        <v>3248.2250000000004</v>
      </c>
      <c r="U57" s="50">
        <v>1635</v>
      </c>
      <c r="V57" s="46">
        <v>0</v>
      </c>
      <c r="W57" s="46">
        <v>1635</v>
      </c>
      <c r="X57" s="51">
        <v>1224.875</v>
      </c>
      <c r="Y57" s="116">
        <f t="shared" si="5"/>
        <v>4494.875</v>
      </c>
      <c r="Z57" s="50">
        <v>1733</v>
      </c>
      <c r="AA57" s="46">
        <v>0</v>
      </c>
      <c r="AB57" s="46">
        <v>727.65</v>
      </c>
      <c r="AC57" s="51">
        <v>1192.55</v>
      </c>
      <c r="AD57" s="116">
        <f t="shared" si="6"/>
        <v>3653.2</v>
      </c>
      <c r="AE57" s="50">
        <v>1768.2</v>
      </c>
      <c r="AF57" s="46">
        <v>0</v>
      </c>
      <c r="AG57" s="46">
        <v>553.04999999999995</v>
      </c>
      <c r="AH57" s="51">
        <v>976.32500000000005</v>
      </c>
      <c r="AI57" s="116">
        <f t="shared" si="7"/>
        <v>3297.5749999999998</v>
      </c>
      <c r="AJ57" s="50">
        <v>1692</v>
      </c>
      <c r="AK57" s="46">
        <v>0</v>
      </c>
      <c r="AL57" s="46">
        <v>473.95</v>
      </c>
      <c r="AM57" s="51">
        <v>1185.9000000000001</v>
      </c>
      <c r="AN57" s="116">
        <f t="shared" si="8"/>
        <v>3351.85</v>
      </c>
      <c r="AO57" s="50">
        <v>1351.2</v>
      </c>
      <c r="AP57" s="46">
        <v>0</v>
      </c>
      <c r="AQ57" s="46">
        <v>481.35</v>
      </c>
      <c r="AR57" s="51">
        <v>1000.625</v>
      </c>
      <c r="AS57" s="116">
        <f t="shared" si="9"/>
        <v>2833.1750000000002</v>
      </c>
      <c r="AT57" s="52">
        <v>0</v>
      </c>
      <c r="AU57" s="53">
        <v>0</v>
      </c>
      <c r="AV57" s="53">
        <v>400.85</v>
      </c>
      <c r="AW57" s="54">
        <v>825.3</v>
      </c>
      <c r="AX57" s="116">
        <f t="shared" si="10"/>
        <v>1226.1500000000001</v>
      </c>
      <c r="AY57" s="52">
        <v>0</v>
      </c>
      <c r="AZ57" s="53">
        <v>0</v>
      </c>
      <c r="BA57" s="53">
        <v>208.35</v>
      </c>
      <c r="BB57" s="54">
        <v>0</v>
      </c>
      <c r="BC57" s="116">
        <f t="shared" si="11"/>
        <v>208.35</v>
      </c>
      <c r="BD57" s="52">
        <v>0</v>
      </c>
      <c r="BE57" s="53">
        <v>0</v>
      </c>
      <c r="BF57" s="53">
        <v>0</v>
      </c>
      <c r="BG57" s="54">
        <v>0</v>
      </c>
      <c r="BH57" s="116">
        <f t="shared" si="12"/>
        <v>0</v>
      </c>
      <c r="BI57" s="52">
        <v>0</v>
      </c>
      <c r="BJ57" s="53">
        <v>0</v>
      </c>
      <c r="BK57" s="53">
        <v>0</v>
      </c>
      <c r="BL57" s="54">
        <v>0</v>
      </c>
      <c r="BM57" s="116">
        <f t="shared" si="13"/>
        <v>0</v>
      </c>
      <c r="BN57" s="54">
        <f t="shared" si="18"/>
        <v>14039.600000000002</v>
      </c>
      <c r="BO57" s="54">
        <f t="shared" si="14"/>
        <v>0</v>
      </c>
      <c r="BP57" s="54">
        <f t="shared" si="15"/>
        <v>5125.2000000000007</v>
      </c>
      <c r="BQ57" s="54">
        <f t="shared" si="16"/>
        <v>10183.025</v>
      </c>
      <c r="BR57" s="116">
        <f t="shared" si="17"/>
        <v>29347.825000000004</v>
      </c>
      <c r="BS57" s="56">
        <f t="shared" si="19"/>
        <v>1.7062930606251064E-4</v>
      </c>
    </row>
    <row r="58" spans="2:71" x14ac:dyDescent="0.35">
      <c r="B58" s="15" t="s">
        <v>383</v>
      </c>
      <c r="C58" s="11" t="s">
        <v>606</v>
      </c>
      <c r="D58" s="12" t="s">
        <v>472</v>
      </c>
      <c r="E58" s="45" t="s">
        <v>473</v>
      </c>
      <c r="F58" s="50">
        <v>0</v>
      </c>
      <c r="G58" s="46">
        <v>955</v>
      </c>
      <c r="H58" s="46">
        <v>1485</v>
      </c>
      <c r="I58" s="51">
        <v>952.5</v>
      </c>
      <c r="J58" s="116">
        <f t="shared" si="2"/>
        <v>3392.5</v>
      </c>
      <c r="K58" s="50">
        <v>0</v>
      </c>
      <c r="L58" s="46">
        <v>632</v>
      </c>
      <c r="M58" s="46">
        <v>1496</v>
      </c>
      <c r="N58" s="51">
        <v>622</v>
      </c>
      <c r="O58" s="116">
        <f t="shared" si="3"/>
        <v>2750</v>
      </c>
      <c r="P58" s="50">
        <v>0</v>
      </c>
      <c r="Q58" s="46">
        <v>520</v>
      </c>
      <c r="R58" s="46">
        <v>2200</v>
      </c>
      <c r="S58" s="51">
        <v>694.5</v>
      </c>
      <c r="T58" s="116">
        <f t="shared" si="4"/>
        <v>3414.5</v>
      </c>
      <c r="U58" s="50">
        <v>0</v>
      </c>
      <c r="V58" s="46">
        <v>494</v>
      </c>
      <c r="W58" s="46">
        <v>0</v>
      </c>
      <c r="X58" s="51">
        <v>201.5</v>
      </c>
      <c r="Y58" s="116">
        <f t="shared" si="5"/>
        <v>695.5</v>
      </c>
      <c r="Z58" s="50">
        <v>0</v>
      </c>
      <c r="AA58" s="46">
        <v>524</v>
      </c>
      <c r="AB58" s="46">
        <v>1016</v>
      </c>
      <c r="AC58" s="51">
        <v>0</v>
      </c>
      <c r="AD58" s="116">
        <f t="shared" si="6"/>
        <v>1540</v>
      </c>
      <c r="AE58" s="50">
        <v>0</v>
      </c>
      <c r="AF58" s="46">
        <v>626</v>
      </c>
      <c r="AG58" s="46">
        <v>475</v>
      </c>
      <c r="AH58" s="51">
        <v>24</v>
      </c>
      <c r="AI58" s="116">
        <f t="shared" si="7"/>
        <v>1125</v>
      </c>
      <c r="AJ58" s="50">
        <v>0</v>
      </c>
      <c r="AK58" s="46">
        <v>824</v>
      </c>
      <c r="AL58" s="46">
        <v>364</v>
      </c>
      <c r="AM58" s="51">
        <v>219</v>
      </c>
      <c r="AN58" s="116">
        <f t="shared" si="8"/>
        <v>1407</v>
      </c>
      <c r="AO58" s="50">
        <v>0</v>
      </c>
      <c r="AP58" s="46">
        <v>816</v>
      </c>
      <c r="AQ58" s="46">
        <v>1318</v>
      </c>
      <c r="AR58" s="51">
        <v>245.5</v>
      </c>
      <c r="AS58" s="116">
        <f t="shared" si="9"/>
        <v>2379.5</v>
      </c>
      <c r="AT58" s="52">
        <v>0</v>
      </c>
      <c r="AU58" s="53">
        <v>1138</v>
      </c>
      <c r="AV58" s="53">
        <v>1019</v>
      </c>
      <c r="AW58" s="54">
        <v>265</v>
      </c>
      <c r="AX58" s="116">
        <f t="shared" si="10"/>
        <v>2422</v>
      </c>
      <c r="AY58" s="52">
        <v>0</v>
      </c>
      <c r="AZ58" s="53">
        <v>1212</v>
      </c>
      <c r="BA58" s="53">
        <v>966</v>
      </c>
      <c r="BB58" s="54">
        <v>445.5</v>
      </c>
      <c r="BC58" s="116">
        <f t="shared" si="11"/>
        <v>2623.5</v>
      </c>
      <c r="BD58" s="52">
        <v>0</v>
      </c>
      <c r="BE58" s="53">
        <v>1182</v>
      </c>
      <c r="BF58" s="53">
        <v>914</v>
      </c>
      <c r="BG58" s="54">
        <v>474.5</v>
      </c>
      <c r="BH58" s="116">
        <f t="shared" si="12"/>
        <v>2570.5</v>
      </c>
      <c r="BI58" s="52">
        <v>0</v>
      </c>
      <c r="BJ58" s="53">
        <v>1314</v>
      </c>
      <c r="BK58" s="53">
        <v>1110</v>
      </c>
      <c r="BL58" s="54">
        <v>478</v>
      </c>
      <c r="BM58" s="116">
        <f t="shared" si="13"/>
        <v>2902</v>
      </c>
      <c r="BN58" s="54">
        <f t="shared" si="18"/>
        <v>0</v>
      </c>
      <c r="BO58" s="54">
        <f t="shared" si="14"/>
        <v>10237</v>
      </c>
      <c r="BP58" s="54">
        <f t="shared" si="15"/>
        <v>12363</v>
      </c>
      <c r="BQ58" s="54">
        <f t="shared" si="16"/>
        <v>4622</v>
      </c>
      <c r="BR58" s="116">
        <f t="shared" si="17"/>
        <v>27222</v>
      </c>
      <c r="BS58" s="56">
        <f t="shared" si="19"/>
        <v>1.5826968334565385E-4</v>
      </c>
    </row>
    <row r="59" spans="2:71" x14ac:dyDescent="0.35">
      <c r="B59" s="12" t="s">
        <v>282</v>
      </c>
      <c r="C59" s="108" t="s">
        <v>606</v>
      </c>
      <c r="D59" s="12" t="s">
        <v>138</v>
      </c>
      <c r="E59" s="45" t="s">
        <v>139</v>
      </c>
      <c r="F59" s="50">
        <v>1388</v>
      </c>
      <c r="G59" s="46">
        <v>0</v>
      </c>
      <c r="H59" s="46">
        <v>2</v>
      </c>
      <c r="I59" s="51">
        <v>0</v>
      </c>
      <c r="J59" s="116">
        <f t="shared" si="2"/>
        <v>1390</v>
      </c>
      <c r="K59" s="50">
        <v>2214</v>
      </c>
      <c r="L59" s="46">
        <v>0</v>
      </c>
      <c r="M59" s="46">
        <v>0</v>
      </c>
      <c r="N59" s="51">
        <v>0</v>
      </c>
      <c r="O59" s="116">
        <f t="shared" si="3"/>
        <v>2214</v>
      </c>
      <c r="P59" s="50">
        <v>1674.9</v>
      </c>
      <c r="Q59" s="46">
        <v>0</v>
      </c>
      <c r="R59" s="46">
        <v>57</v>
      </c>
      <c r="S59" s="51">
        <v>0</v>
      </c>
      <c r="T59" s="116">
        <f t="shared" si="4"/>
        <v>1731.9</v>
      </c>
      <c r="U59" s="50">
        <v>1556.7</v>
      </c>
      <c r="V59" s="46">
        <v>0</v>
      </c>
      <c r="W59" s="46">
        <v>1556.7</v>
      </c>
      <c r="X59" s="51">
        <v>0</v>
      </c>
      <c r="Y59" s="116">
        <f t="shared" si="5"/>
        <v>3113.4</v>
      </c>
      <c r="Z59" s="50">
        <v>1986.5</v>
      </c>
      <c r="AA59" s="46">
        <v>0</v>
      </c>
      <c r="AB59" s="46">
        <v>106.5</v>
      </c>
      <c r="AC59" s="51">
        <v>0</v>
      </c>
      <c r="AD59" s="116">
        <f t="shared" si="6"/>
        <v>2093</v>
      </c>
      <c r="AE59" s="50">
        <v>1685.8</v>
      </c>
      <c r="AF59" s="46">
        <v>0</v>
      </c>
      <c r="AG59" s="46">
        <v>79.5</v>
      </c>
      <c r="AH59" s="51">
        <v>0</v>
      </c>
      <c r="AI59" s="116">
        <f t="shared" si="7"/>
        <v>1765.3</v>
      </c>
      <c r="AJ59" s="50">
        <v>2244.6999999999998</v>
      </c>
      <c r="AK59" s="46">
        <v>0</v>
      </c>
      <c r="AL59" s="46">
        <v>91.5</v>
      </c>
      <c r="AM59" s="51">
        <v>0</v>
      </c>
      <c r="AN59" s="116">
        <f t="shared" si="8"/>
        <v>2336.1999999999998</v>
      </c>
      <c r="AO59" s="50">
        <v>2345.8000000000002</v>
      </c>
      <c r="AP59" s="46">
        <v>0</v>
      </c>
      <c r="AQ59" s="46">
        <v>109.5</v>
      </c>
      <c r="AR59" s="51">
        <v>0</v>
      </c>
      <c r="AS59" s="116">
        <f t="shared" si="9"/>
        <v>2455.3000000000002</v>
      </c>
      <c r="AT59" s="52">
        <v>2519.8000000000002</v>
      </c>
      <c r="AU59" s="53">
        <v>0</v>
      </c>
      <c r="AV59" s="53">
        <v>116.5</v>
      </c>
      <c r="AW59" s="54">
        <v>0</v>
      </c>
      <c r="AX59" s="116">
        <f t="shared" si="10"/>
        <v>2636.3</v>
      </c>
      <c r="AY59" s="52">
        <v>2567.8000000000002</v>
      </c>
      <c r="AZ59" s="53">
        <v>0</v>
      </c>
      <c r="BA59" s="53">
        <v>135</v>
      </c>
      <c r="BB59" s="54">
        <v>0</v>
      </c>
      <c r="BC59" s="116">
        <f t="shared" si="11"/>
        <v>2702.8</v>
      </c>
      <c r="BD59" s="52">
        <v>2779.7</v>
      </c>
      <c r="BE59" s="53">
        <v>0</v>
      </c>
      <c r="BF59" s="53">
        <v>123.5</v>
      </c>
      <c r="BG59" s="54">
        <v>0</v>
      </c>
      <c r="BH59" s="116">
        <f t="shared" si="12"/>
        <v>2903.2</v>
      </c>
      <c r="BI59" s="52">
        <v>1302</v>
      </c>
      <c r="BJ59" s="53">
        <v>0</v>
      </c>
      <c r="BK59" s="53">
        <v>26.5</v>
      </c>
      <c r="BL59" s="54">
        <v>0</v>
      </c>
      <c r="BM59" s="116">
        <f t="shared" si="13"/>
        <v>1328.5</v>
      </c>
      <c r="BN59" s="54">
        <f t="shared" si="18"/>
        <v>24265.699999999997</v>
      </c>
      <c r="BO59" s="54">
        <f t="shared" si="14"/>
        <v>0</v>
      </c>
      <c r="BP59" s="54">
        <f t="shared" si="15"/>
        <v>2404.1999999999998</v>
      </c>
      <c r="BQ59" s="54">
        <f t="shared" si="16"/>
        <v>0</v>
      </c>
      <c r="BR59" s="116">
        <f t="shared" si="17"/>
        <v>26669.899999999998</v>
      </c>
      <c r="BS59" s="56">
        <f t="shared" si="19"/>
        <v>1.5505975416428821E-4</v>
      </c>
    </row>
    <row r="60" spans="2:71" x14ac:dyDescent="0.35">
      <c r="B60" s="12" t="s">
        <v>287</v>
      </c>
      <c r="C60" s="11" t="s">
        <v>606</v>
      </c>
      <c r="D60" s="12" t="s">
        <v>148</v>
      </c>
      <c r="E60" s="45" t="s">
        <v>149</v>
      </c>
      <c r="F60" s="50">
        <v>1856</v>
      </c>
      <c r="G60" s="46">
        <v>0</v>
      </c>
      <c r="H60" s="46">
        <v>139.5</v>
      </c>
      <c r="I60" s="51">
        <v>178.5</v>
      </c>
      <c r="J60" s="116">
        <f t="shared" si="2"/>
        <v>2174</v>
      </c>
      <c r="K60" s="50">
        <v>1386</v>
      </c>
      <c r="L60" s="46">
        <v>0</v>
      </c>
      <c r="M60" s="46">
        <v>443.5</v>
      </c>
      <c r="N60" s="51">
        <v>101</v>
      </c>
      <c r="O60" s="116">
        <f t="shared" si="3"/>
        <v>1930.5</v>
      </c>
      <c r="P60" s="50">
        <v>1215.5999999999999</v>
      </c>
      <c r="Q60" s="46">
        <v>0</v>
      </c>
      <c r="R60" s="46">
        <v>641.9</v>
      </c>
      <c r="S60" s="51">
        <v>29.5</v>
      </c>
      <c r="T60" s="116">
        <f t="shared" si="4"/>
        <v>1887</v>
      </c>
      <c r="U60" s="50">
        <v>1818</v>
      </c>
      <c r="V60" s="46">
        <v>0</v>
      </c>
      <c r="W60" s="46">
        <v>1818</v>
      </c>
      <c r="X60" s="51">
        <v>0</v>
      </c>
      <c r="Y60" s="116">
        <f t="shared" si="5"/>
        <v>3636</v>
      </c>
      <c r="Z60" s="50">
        <v>2166.4</v>
      </c>
      <c r="AA60" s="46">
        <v>0</v>
      </c>
      <c r="AB60" s="46">
        <v>396.2</v>
      </c>
      <c r="AC60" s="51">
        <v>0</v>
      </c>
      <c r="AD60" s="116">
        <f t="shared" si="6"/>
        <v>2562.6</v>
      </c>
      <c r="AE60" s="50">
        <v>2119.6</v>
      </c>
      <c r="AF60" s="46">
        <v>0</v>
      </c>
      <c r="AG60" s="46">
        <v>348.7</v>
      </c>
      <c r="AH60" s="51">
        <v>0</v>
      </c>
      <c r="AI60" s="116">
        <f t="shared" si="7"/>
        <v>2468.2999999999997</v>
      </c>
      <c r="AJ60" s="50">
        <v>1859.2</v>
      </c>
      <c r="AK60" s="46">
        <v>0</v>
      </c>
      <c r="AL60" s="46">
        <v>277.89999999999998</v>
      </c>
      <c r="AM60" s="51">
        <v>0</v>
      </c>
      <c r="AN60" s="116">
        <f t="shared" si="8"/>
        <v>2137.1</v>
      </c>
      <c r="AO60" s="50">
        <v>0</v>
      </c>
      <c r="AP60" s="46">
        <v>0</v>
      </c>
      <c r="AQ60" s="46">
        <v>479.2</v>
      </c>
      <c r="AR60" s="51">
        <v>0</v>
      </c>
      <c r="AS60" s="116">
        <f t="shared" si="9"/>
        <v>479.2</v>
      </c>
      <c r="AT60" s="52">
        <v>0</v>
      </c>
      <c r="AU60" s="53">
        <v>0</v>
      </c>
      <c r="AV60" s="53">
        <v>4.2</v>
      </c>
      <c r="AW60" s="54">
        <v>0</v>
      </c>
      <c r="AX60" s="116">
        <f t="shared" si="10"/>
        <v>4.2</v>
      </c>
      <c r="AY60" s="52">
        <v>2231.6</v>
      </c>
      <c r="AZ60" s="53">
        <v>0</v>
      </c>
      <c r="BA60" s="53">
        <v>93.7</v>
      </c>
      <c r="BB60" s="54">
        <v>0</v>
      </c>
      <c r="BC60" s="116">
        <f t="shared" si="11"/>
        <v>2325.2999999999997</v>
      </c>
      <c r="BD60" s="52">
        <v>3145.2</v>
      </c>
      <c r="BE60" s="53">
        <v>0</v>
      </c>
      <c r="BF60" s="53">
        <v>280.5</v>
      </c>
      <c r="BG60" s="54">
        <v>0</v>
      </c>
      <c r="BH60" s="116">
        <f t="shared" si="12"/>
        <v>3425.7</v>
      </c>
      <c r="BI60" s="52">
        <v>2588.8000000000002</v>
      </c>
      <c r="BJ60" s="53">
        <v>0</v>
      </c>
      <c r="BK60" s="53">
        <v>299.2</v>
      </c>
      <c r="BL60" s="54">
        <v>0</v>
      </c>
      <c r="BM60" s="116">
        <f t="shared" si="13"/>
        <v>2888</v>
      </c>
      <c r="BN60" s="54">
        <f t="shared" si="18"/>
        <v>20386.400000000001</v>
      </c>
      <c r="BO60" s="54">
        <f t="shared" si="14"/>
        <v>0</v>
      </c>
      <c r="BP60" s="54">
        <f t="shared" si="15"/>
        <v>5222.4999999999991</v>
      </c>
      <c r="BQ60" s="54">
        <f t="shared" si="16"/>
        <v>309</v>
      </c>
      <c r="BR60" s="116">
        <f t="shared" si="17"/>
        <v>25917.9</v>
      </c>
      <c r="BS60" s="56">
        <f t="shared" si="19"/>
        <v>1.506875992206422E-4</v>
      </c>
    </row>
    <row r="61" spans="2:71" x14ac:dyDescent="0.35">
      <c r="B61" s="12" t="s">
        <v>358</v>
      </c>
      <c r="C61" s="11" t="s">
        <v>606</v>
      </c>
      <c r="D61" s="12" t="s">
        <v>130</v>
      </c>
      <c r="E61" s="45" t="s">
        <v>131</v>
      </c>
      <c r="F61" s="50">
        <v>1270</v>
      </c>
      <c r="G61" s="46">
        <v>0</v>
      </c>
      <c r="H61" s="46">
        <v>398</v>
      </c>
      <c r="I61" s="51">
        <v>122</v>
      </c>
      <c r="J61" s="116">
        <f t="shared" si="2"/>
        <v>1790</v>
      </c>
      <c r="K61" s="50">
        <v>982</v>
      </c>
      <c r="L61" s="46">
        <v>0</v>
      </c>
      <c r="M61" s="46">
        <v>397.5</v>
      </c>
      <c r="N61" s="51">
        <v>71.5</v>
      </c>
      <c r="O61" s="116">
        <f t="shared" si="3"/>
        <v>1451</v>
      </c>
      <c r="P61" s="50">
        <v>728</v>
      </c>
      <c r="Q61" s="46">
        <v>0</v>
      </c>
      <c r="R61" s="46">
        <v>394</v>
      </c>
      <c r="S61" s="51">
        <v>24.75</v>
      </c>
      <c r="T61" s="116">
        <f t="shared" si="4"/>
        <v>1146.75</v>
      </c>
      <c r="U61" s="50">
        <v>1120</v>
      </c>
      <c r="V61" s="46">
        <v>0</v>
      </c>
      <c r="W61" s="46">
        <v>1120</v>
      </c>
      <c r="X61" s="51">
        <v>0</v>
      </c>
      <c r="Y61" s="116">
        <f t="shared" si="5"/>
        <v>2240</v>
      </c>
      <c r="Z61" s="50">
        <v>1450</v>
      </c>
      <c r="AA61" s="46">
        <v>0</v>
      </c>
      <c r="AB61" s="46">
        <v>268</v>
      </c>
      <c r="AC61" s="51">
        <v>0</v>
      </c>
      <c r="AD61" s="116">
        <f t="shared" si="6"/>
        <v>1718</v>
      </c>
      <c r="AE61" s="50">
        <v>1348</v>
      </c>
      <c r="AF61" s="46">
        <v>0</v>
      </c>
      <c r="AG61" s="46">
        <v>249</v>
      </c>
      <c r="AH61" s="51">
        <v>0</v>
      </c>
      <c r="AI61" s="116">
        <f t="shared" si="7"/>
        <v>1597</v>
      </c>
      <c r="AJ61" s="50">
        <v>2030</v>
      </c>
      <c r="AK61" s="46">
        <v>0</v>
      </c>
      <c r="AL61" s="46">
        <v>338</v>
      </c>
      <c r="AM61" s="51">
        <v>76.5</v>
      </c>
      <c r="AN61" s="116">
        <f t="shared" si="8"/>
        <v>2444.5</v>
      </c>
      <c r="AO61" s="50">
        <v>1534</v>
      </c>
      <c r="AP61" s="46">
        <v>0</v>
      </c>
      <c r="AQ61" s="46">
        <v>364.5</v>
      </c>
      <c r="AR61" s="51">
        <v>0</v>
      </c>
      <c r="AS61" s="116">
        <f t="shared" si="9"/>
        <v>1898.5</v>
      </c>
      <c r="AT61" s="52">
        <v>1410</v>
      </c>
      <c r="AU61" s="53">
        <v>0</v>
      </c>
      <c r="AV61" s="53">
        <v>194</v>
      </c>
      <c r="AW61" s="54">
        <v>0</v>
      </c>
      <c r="AX61" s="116">
        <f t="shared" si="10"/>
        <v>1604</v>
      </c>
      <c r="AY61" s="52">
        <v>1804</v>
      </c>
      <c r="AZ61" s="53">
        <v>0</v>
      </c>
      <c r="BA61" s="53">
        <v>226</v>
      </c>
      <c r="BB61" s="54">
        <v>0</v>
      </c>
      <c r="BC61" s="116">
        <f t="shared" si="11"/>
        <v>2030</v>
      </c>
      <c r="BD61" s="52">
        <v>2044</v>
      </c>
      <c r="BE61" s="53">
        <v>0</v>
      </c>
      <c r="BF61" s="53">
        <v>197.5</v>
      </c>
      <c r="BG61" s="54">
        <v>0</v>
      </c>
      <c r="BH61" s="116">
        <f t="shared" si="12"/>
        <v>2241.5</v>
      </c>
      <c r="BI61" s="52">
        <v>2238</v>
      </c>
      <c r="BJ61" s="53">
        <v>0</v>
      </c>
      <c r="BK61" s="53">
        <v>206</v>
      </c>
      <c r="BL61" s="54">
        <v>0</v>
      </c>
      <c r="BM61" s="116">
        <f t="shared" si="13"/>
        <v>2444</v>
      </c>
      <c r="BN61" s="54">
        <f t="shared" si="18"/>
        <v>17958</v>
      </c>
      <c r="BO61" s="54">
        <f t="shared" si="14"/>
        <v>0</v>
      </c>
      <c r="BP61" s="54">
        <f t="shared" si="15"/>
        <v>4352.5</v>
      </c>
      <c r="BQ61" s="54">
        <f t="shared" si="16"/>
        <v>294.75</v>
      </c>
      <c r="BR61" s="116">
        <f t="shared" si="17"/>
        <v>22605.25</v>
      </c>
      <c r="BS61" s="56">
        <f t="shared" si="19"/>
        <v>1.3142773343065688E-4</v>
      </c>
    </row>
    <row r="62" spans="2:71" x14ac:dyDescent="0.35">
      <c r="B62" s="15" t="s">
        <v>389</v>
      </c>
      <c r="C62" s="11" t="s">
        <v>606</v>
      </c>
      <c r="D62" s="12" t="s">
        <v>484</v>
      </c>
      <c r="E62" s="45" t="s">
        <v>485</v>
      </c>
      <c r="F62" s="50">
        <v>0</v>
      </c>
      <c r="G62" s="46">
        <v>0</v>
      </c>
      <c r="H62" s="46">
        <v>1396</v>
      </c>
      <c r="I62" s="51">
        <v>1618</v>
      </c>
      <c r="J62" s="116">
        <f t="shared" si="2"/>
        <v>3014</v>
      </c>
      <c r="K62" s="50">
        <v>0</v>
      </c>
      <c r="L62" s="46">
        <v>0</v>
      </c>
      <c r="M62" s="46">
        <v>1643</v>
      </c>
      <c r="N62" s="51">
        <v>1452.5</v>
      </c>
      <c r="O62" s="116">
        <f t="shared" si="3"/>
        <v>3095.5</v>
      </c>
      <c r="P62" s="50">
        <v>0</v>
      </c>
      <c r="Q62" s="46">
        <v>0</v>
      </c>
      <c r="R62" s="46">
        <v>1732</v>
      </c>
      <c r="S62" s="51">
        <v>1846</v>
      </c>
      <c r="T62" s="116">
        <f t="shared" si="4"/>
        <v>3578</v>
      </c>
      <c r="U62" s="50">
        <v>0</v>
      </c>
      <c r="V62" s="46">
        <v>0</v>
      </c>
      <c r="W62" s="46">
        <v>0</v>
      </c>
      <c r="X62" s="51">
        <v>1294</v>
      </c>
      <c r="Y62" s="116">
        <f t="shared" si="5"/>
        <v>1294</v>
      </c>
      <c r="Z62" s="50">
        <v>0</v>
      </c>
      <c r="AA62" s="46">
        <v>0</v>
      </c>
      <c r="AB62" s="46">
        <v>1878</v>
      </c>
      <c r="AC62" s="51">
        <v>1448</v>
      </c>
      <c r="AD62" s="116">
        <f t="shared" si="6"/>
        <v>3326</v>
      </c>
      <c r="AE62" s="50">
        <v>0</v>
      </c>
      <c r="AF62" s="46">
        <v>0</v>
      </c>
      <c r="AG62" s="46">
        <v>777</v>
      </c>
      <c r="AH62" s="51">
        <v>610.5</v>
      </c>
      <c r="AI62" s="116">
        <f t="shared" si="7"/>
        <v>1387.5</v>
      </c>
      <c r="AJ62" s="50">
        <v>0</v>
      </c>
      <c r="AK62" s="46">
        <v>0</v>
      </c>
      <c r="AL62" s="46">
        <v>658</v>
      </c>
      <c r="AM62" s="51">
        <v>596.5</v>
      </c>
      <c r="AN62" s="116">
        <f t="shared" si="8"/>
        <v>1254.5</v>
      </c>
      <c r="AO62" s="50">
        <v>0</v>
      </c>
      <c r="AP62" s="46">
        <v>0</v>
      </c>
      <c r="AQ62" s="46">
        <v>759</v>
      </c>
      <c r="AR62" s="51">
        <v>703.5</v>
      </c>
      <c r="AS62" s="116">
        <f t="shared" si="9"/>
        <v>1462.5</v>
      </c>
      <c r="AT62" s="52">
        <v>0</v>
      </c>
      <c r="AU62" s="53">
        <v>0</v>
      </c>
      <c r="AV62" s="53">
        <v>457</v>
      </c>
      <c r="AW62" s="54">
        <v>348</v>
      </c>
      <c r="AX62" s="116">
        <f t="shared" si="10"/>
        <v>805</v>
      </c>
      <c r="AY62" s="52">
        <v>0</v>
      </c>
      <c r="AZ62" s="53">
        <v>0</v>
      </c>
      <c r="BA62" s="53">
        <v>951</v>
      </c>
      <c r="BB62" s="54">
        <v>519</v>
      </c>
      <c r="BC62" s="116">
        <f t="shared" si="11"/>
        <v>1470</v>
      </c>
      <c r="BD62" s="52">
        <v>0</v>
      </c>
      <c r="BE62" s="53">
        <v>0</v>
      </c>
      <c r="BF62" s="53">
        <v>441</v>
      </c>
      <c r="BG62" s="54">
        <v>349</v>
      </c>
      <c r="BH62" s="116">
        <f t="shared" si="12"/>
        <v>790</v>
      </c>
      <c r="BI62" s="52">
        <v>0</v>
      </c>
      <c r="BJ62" s="53">
        <v>0</v>
      </c>
      <c r="BK62" s="53">
        <v>236</v>
      </c>
      <c r="BL62" s="54">
        <v>329</v>
      </c>
      <c r="BM62" s="116">
        <f t="shared" si="13"/>
        <v>565</v>
      </c>
      <c r="BN62" s="54">
        <f t="shared" si="18"/>
        <v>0</v>
      </c>
      <c r="BO62" s="54">
        <f t="shared" si="14"/>
        <v>0</v>
      </c>
      <c r="BP62" s="54">
        <f t="shared" si="15"/>
        <v>10928</v>
      </c>
      <c r="BQ62" s="54">
        <f t="shared" si="16"/>
        <v>11114</v>
      </c>
      <c r="BR62" s="116">
        <f t="shared" si="17"/>
        <v>22042</v>
      </c>
      <c r="BS62" s="56">
        <f t="shared" si="19"/>
        <v>1.2815297774979438E-4</v>
      </c>
    </row>
    <row r="63" spans="2:71" x14ac:dyDescent="0.35">
      <c r="B63" s="12" t="s">
        <v>330</v>
      </c>
      <c r="C63" s="11" t="s">
        <v>606</v>
      </c>
      <c r="D63" s="12" t="s">
        <v>234</v>
      </c>
      <c r="E63" s="45" t="s">
        <v>235</v>
      </c>
      <c r="F63" s="50">
        <v>645</v>
      </c>
      <c r="G63" s="46">
        <v>0</v>
      </c>
      <c r="H63" s="46">
        <v>0</v>
      </c>
      <c r="I63" s="51">
        <v>0</v>
      </c>
      <c r="J63" s="116">
        <f t="shared" si="2"/>
        <v>645</v>
      </c>
      <c r="K63" s="50">
        <v>369.5</v>
      </c>
      <c r="L63" s="46">
        <v>0</v>
      </c>
      <c r="M63" s="46">
        <v>0</v>
      </c>
      <c r="N63" s="51">
        <v>0</v>
      </c>
      <c r="O63" s="116">
        <f t="shared" si="3"/>
        <v>369.5</v>
      </c>
      <c r="P63" s="50">
        <v>314</v>
      </c>
      <c r="Q63" s="46">
        <v>0</v>
      </c>
      <c r="R63" s="46">
        <v>0</v>
      </c>
      <c r="S63" s="51">
        <v>0</v>
      </c>
      <c r="T63" s="116">
        <f t="shared" si="4"/>
        <v>314</v>
      </c>
      <c r="U63" s="50">
        <v>1686</v>
      </c>
      <c r="V63" s="46">
        <v>0</v>
      </c>
      <c r="W63" s="46">
        <v>1686</v>
      </c>
      <c r="X63" s="51">
        <v>0</v>
      </c>
      <c r="Y63" s="116">
        <f t="shared" si="5"/>
        <v>3372</v>
      </c>
      <c r="Z63" s="50">
        <v>0</v>
      </c>
      <c r="AA63" s="46">
        <v>0</v>
      </c>
      <c r="AB63" s="46">
        <v>0</v>
      </c>
      <c r="AC63" s="51">
        <v>0</v>
      </c>
      <c r="AD63" s="116">
        <f t="shared" si="6"/>
        <v>0</v>
      </c>
      <c r="AE63" s="50">
        <v>0</v>
      </c>
      <c r="AF63" s="46">
        <v>0</v>
      </c>
      <c r="AG63" s="46">
        <v>0</v>
      </c>
      <c r="AH63" s="51">
        <v>0</v>
      </c>
      <c r="AI63" s="116">
        <f t="shared" si="7"/>
        <v>0</v>
      </c>
      <c r="AJ63" s="50">
        <v>607.5</v>
      </c>
      <c r="AK63" s="46">
        <v>0</v>
      </c>
      <c r="AL63" s="46">
        <v>0</v>
      </c>
      <c r="AM63" s="51">
        <v>0</v>
      </c>
      <c r="AN63" s="116">
        <f t="shared" si="8"/>
        <v>607.5</v>
      </c>
      <c r="AO63" s="50">
        <v>4005.5</v>
      </c>
      <c r="AP63" s="46">
        <v>0</v>
      </c>
      <c r="AQ63" s="46">
        <v>297</v>
      </c>
      <c r="AR63" s="51">
        <v>0</v>
      </c>
      <c r="AS63" s="116">
        <f t="shared" si="9"/>
        <v>4302.5</v>
      </c>
      <c r="AT63" s="52">
        <v>2151</v>
      </c>
      <c r="AU63" s="53">
        <v>0</v>
      </c>
      <c r="AV63" s="53">
        <v>665</v>
      </c>
      <c r="AW63" s="54">
        <v>0</v>
      </c>
      <c r="AX63" s="116">
        <f t="shared" si="10"/>
        <v>2816</v>
      </c>
      <c r="AY63" s="52">
        <v>794.5</v>
      </c>
      <c r="AZ63" s="53">
        <v>0</v>
      </c>
      <c r="BA63" s="53">
        <v>780</v>
      </c>
      <c r="BB63" s="54">
        <v>0</v>
      </c>
      <c r="BC63" s="116">
        <f t="shared" si="11"/>
        <v>1574.5</v>
      </c>
      <c r="BD63" s="52">
        <v>4668.5</v>
      </c>
      <c r="BE63" s="53">
        <v>0</v>
      </c>
      <c r="BF63" s="53">
        <v>731</v>
      </c>
      <c r="BG63" s="54">
        <v>0</v>
      </c>
      <c r="BH63" s="116">
        <f t="shared" si="12"/>
        <v>5399.5</v>
      </c>
      <c r="BI63" s="52">
        <v>2450</v>
      </c>
      <c r="BJ63" s="53">
        <v>0</v>
      </c>
      <c r="BK63" s="53">
        <v>160</v>
      </c>
      <c r="BL63" s="54">
        <v>0</v>
      </c>
      <c r="BM63" s="116">
        <f t="shared" si="13"/>
        <v>2610</v>
      </c>
      <c r="BN63" s="54">
        <f t="shared" si="18"/>
        <v>17691.5</v>
      </c>
      <c r="BO63" s="54">
        <f t="shared" si="14"/>
        <v>0</v>
      </c>
      <c r="BP63" s="54">
        <f t="shared" si="15"/>
        <v>4319</v>
      </c>
      <c r="BQ63" s="54">
        <f t="shared" si="16"/>
        <v>0</v>
      </c>
      <c r="BR63" s="116">
        <f t="shared" si="17"/>
        <v>22010.5</v>
      </c>
      <c r="BS63" s="56">
        <f t="shared" si="19"/>
        <v>1.2796983562117089E-4</v>
      </c>
    </row>
    <row r="64" spans="2:71" x14ac:dyDescent="0.35">
      <c r="B64" s="12" t="s">
        <v>352</v>
      </c>
      <c r="C64" s="11" t="s">
        <v>606</v>
      </c>
      <c r="D64" s="12" t="s">
        <v>118</v>
      </c>
      <c r="E64" s="45" t="s">
        <v>119</v>
      </c>
      <c r="F64" s="50">
        <v>906</v>
      </c>
      <c r="G64" s="46">
        <v>0</v>
      </c>
      <c r="H64" s="46">
        <v>164.25</v>
      </c>
      <c r="I64" s="51">
        <v>268.125</v>
      </c>
      <c r="J64" s="116">
        <f t="shared" si="2"/>
        <v>1338.375</v>
      </c>
      <c r="K64" s="50">
        <v>1173</v>
      </c>
      <c r="L64" s="46">
        <v>0</v>
      </c>
      <c r="M64" s="46">
        <v>167.25</v>
      </c>
      <c r="N64" s="51">
        <v>205.875</v>
      </c>
      <c r="O64" s="116">
        <f t="shared" si="3"/>
        <v>1546.125</v>
      </c>
      <c r="P64" s="50">
        <v>1086</v>
      </c>
      <c r="Q64" s="46">
        <v>0</v>
      </c>
      <c r="R64" s="46">
        <v>273</v>
      </c>
      <c r="S64" s="51">
        <v>418.125</v>
      </c>
      <c r="T64" s="116">
        <f t="shared" si="4"/>
        <v>1777.125</v>
      </c>
      <c r="U64" s="50">
        <v>948</v>
      </c>
      <c r="V64" s="46">
        <v>0</v>
      </c>
      <c r="W64" s="46">
        <v>948</v>
      </c>
      <c r="X64" s="51">
        <v>315</v>
      </c>
      <c r="Y64" s="116">
        <f t="shared" si="5"/>
        <v>2211</v>
      </c>
      <c r="Z64" s="50">
        <v>1173</v>
      </c>
      <c r="AA64" s="46">
        <v>0</v>
      </c>
      <c r="AB64" s="46">
        <v>253.5</v>
      </c>
      <c r="AC64" s="51">
        <v>164.25</v>
      </c>
      <c r="AD64" s="116">
        <f t="shared" si="6"/>
        <v>1590.75</v>
      </c>
      <c r="AE64" s="50">
        <v>1062</v>
      </c>
      <c r="AF64" s="46">
        <v>0</v>
      </c>
      <c r="AG64" s="46">
        <v>299.25</v>
      </c>
      <c r="AH64" s="51">
        <v>91.125</v>
      </c>
      <c r="AI64" s="116">
        <f t="shared" si="7"/>
        <v>1452.375</v>
      </c>
      <c r="AJ64" s="50">
        <v>1107</v>
      </c>
      <c r="AK64" s="46">
        <v>0</v>
      </c>
      <c r="AL64" s="46">
        <v>259.5</v>
      </c>
      <c r="AM64" s="51">
        <v>164.25</v>
      </c>
      <c r="AN64" s="116">
        <f t="shared" si="8"/>
        <v>1530.75</v>
      </c>
      <c r="AO64" s="50">
        <v>1110</v>
      </c>
      <c r="AP64" s="46">
        <v>0</v>
      </c>
      <c r="AQ64" s="46">
        <v>279.75</v>
      </c>
      <c r="AR64" s="51">
        <v>184.125</v>
      </c>
      <c r="AS64" s="116">
        <f t="shared" si="9"/>
        <v>1573.875</v>
      </c>
      <c r="AT64" s="52">
        <v>1248</v>
      </c>
      <c r="AU64" s="53">
        <v>0</v>
      </c>
      <c r="AV64" s="53">
        <v>233.25</v>
      </c>
      <c r="AW64" s="54">
        <v>198.75</v>
      </c>
      <c r="AX64" s="116">
        <f t="shared" si="10"/>
        <v>1680</v>
      </c>
      <c r="AY64" s="52">
        <v>1524</v>
      </c>
      <c r="AZ64" s="53">
        <v>0</v>
      </c>
      <c r="BA64" s="53">
        <v>138</v>
      </c>
      <c r="BB64" s="54">
        <v>334.125</v>
      </c>
      <c r="BC64" s="116">
        <f t="shared" si="11"/>
        <v>1996.125</v>
      </c>
      <c r="BD64" s="52">
        <v>1560</v>
      </c>
      <c r="BE64" s="53">
        <v>0</v>
      </c>
      <c r="BF64" s="53">
        <v>177</v>
      </c>
      <c r="BG64" s="54">
        <v>355.875</v>
      </c>
      <c r="BH64" s="116">
        <f t="shared" si="12"/>
        <v>2092.875</v>
      </c>
      <c r="BI64" s="52">
        <v>1665</v>
      </c>
      <c r="BJ64" s="53">
        <v>0</v>
      </c>
      <c r="BK64" s="53">
        <v>260.25</v>
      </c>
      <c r="BL64" s="54">
        <v>422</v>
      </c>
      <c r="BM64" s="116">
        <f t="shared" si="13"/>
        <v>2347.25</v>
      </c>
      <c r="BN64" s="54">
        <f t="shared" si="18"/>
        <v>14562</v>
      </c>
      <c r="BO64" s="54">
        <f t="shared" si="14"/>
        <v>0</v>
      </c>
      <c r="BP64" s="54">
        <f t="shared" si="15"/>
        <v>3453</v>
      </c>
      <c r="BQ64" s="54">
        <f t="shared" si="16"/>
        <v>3121.625</v>
      </c>
      <c r="BR64" s="116">
        <f t="shared" si="17"/>
        <v>21136.625</v>
      </c>
      <c r="BS64" s="56">
        <f t="shared" si="19"/>
        <v>1.2288909506082694E-4</v>
      </c>
    </row>
    <row r="65" spans="2:71" x14ac:dyDescent="0.35">
      <c r="B65" s="15" t="s">
        <v>584</v>
      </c>
      <c r="C65" s="11" t="s">
        <v>606</v>
      </c>
      <c r="D65" s="12" t="s">
        <v>602</v>
      </c>
      <c r="E65" s="45" t="s">
        <v>603</v>
      </c>
      <c r="F65" s="50">
        <v>0</v>
      </c>
      <c r="G65" s="46">
        <v>0</v>
      </c>
      <c r="H65" s="46">
        <v>0</v>
      </c>
      <c r="I65" s="51">
        <v>0</v>
      </c>
      <c r="J65" s="116">
        <f t="shared" si="2"/>
        <v>0</v>
      </c>
      <c r="K65" s="50">
        <v>0</v>
      </c>
      <c r="L65" s="46">
        <v>0</v>
      </c>
      <c r="M65" s="46">
        <v>0</v>
      </c>
      <c r="N65" s="51">
        <v>0</v>
      </c>
      <c r="O65" s="116">
        <f t="shared" si="3"/>
        <v>0</v>
      </c>
      <c r="P65" s="50">
        <v>0</v>
      </c>
      <c r="Q65" s="46">
        <v>0</v>
      </c>
      <c r="R65" s="46">
        <v>0</v>
      </c>
      <c r="S65" s="51">
        <v>0</v>
      </c>
      <c r="T65" s="116">
        <f t="shared" si="4"/>
        <v>0</v>
      </c>
      <c r="U65" s="50">
        <v>0</v>
      </c>
      <c r="V65" s="46">
        <v>0</v>
      </c>
      <c r="W65" s="46">
        <v>0</v>
      </c>
      <c r="X65" s="51">
        <v>0</v>
      </c>
      <c r="Y65" s="116">
        <f t="shared" si="5"/>
        <v>0</v>
      </c>
      <c r="Z65" s="50">
        <v>0</v>
      </c>
      <c r="AA65" s="46">
        <v>0</v>
      </c>
      <c r="AB65" s="46">
        <v>0</v>
      </c>
      <c r="AC65" s="51">
        <v>0</v>
      </c>
      <c r="AD65" s="116">
        <f t="shared" si="6"/>
        <v>0</v>
      </c>
      <c r="AE65" s="50">
        <v>0</v>
      </c>
      <c r="AF65" s="46">
        <v>0</v>
      </c>
      <c r="AG65" s="46">
        <v>0</v>
      </c>
      <c r="AH65" s="51">
        <v>0</v>
      </c>
      <c r="AI65" s="116">
        <f t="shared" si="7"/>
        <v>0</v>
      </c>
      <c r="AJ65" s="50">
        <v>0</v>
      </c>
      <c r="AK65" s="46">
        <v>0</v>
      </c>
      <c r="AL65" s="46">
        <v>0</v>
      </c>
      <c r="AM65" s="51">
        <v>0</v>
      </c>
      <c r="AN65" s="116">
        <f t="shared" si="8"/>
        <v>0</v>
      </c>
      <c r="AO65" s="50">
        <v>0</v>
      </c>
      <c r="AP65" s="46">
        <v>0</v>
      </c>
      <c r="AQ65" s="46">
        <v>0</v>
      </c>
      <c r="AR65" s="51">
        <v>0</v>
      </c>
      <c r="AS65" s="116">
        <f t="shared" si="9"/>
        <v>0</v>
      </c>
      <c r="AT65" s="52">
        <v>0</v>
      </c>
      <c r="AU65" s="53">
        <v>0</v>
      </c>
      <c r="AV65" s="53">
        <v>0</v>
      </c>
      <c r="AW65" s="54">
        <v>0</v>
      </c>
      <c r="AX65" s="116">
        <f t="shared" si="10"/>
        <v>0</v>
      </c>
      <c r="AY65" s="52">
        <v>193.5</v>
      </c>
      <c r="AZ65" s="53">
        <v>0</v>
      </c>
      <c r="BA65" s="53">
        <v>0</v>
      </c>
      <c r="BB65" s="54">
        <v>0</v>
      </c>
      <c r="BC65" s="116">
        <f t="shared" si="11"/>
        <v>193.5</v>
      </c>
      <c r="BD65" s="52">
        <v>6081.24</v>
      </c>
      <c r="BE65" s="53">
        <v>0</v>
      </c>
      <c r="BF65" s="53">
        <v>0</v>
      </c>
      <c r="BG65" s="54">
        <v>0</v>
      </c>
      <c r="BH65" s="116">
        <f t="shared" si="12"/>
        <v>6081.24</v>
      </c>
      <c r="BI65" s="52">
        <v>14030</v>
      </c>
      <c r="BJ65" s="53">
        <v>0</v>
      </c>
      <c r="BK65" s="53">
        <v>0</v>
      </c>
      <c r="BL65" s="54">
        <v>0</v>
      </c>
      <c r="BM65" s="116">
        <f t="shared" si="13"/>
        <v>14030</v>
      </c>
      <c r="BN65" s="54">
        <f t="shared" si="18"/>
        <v>20304.739999999998</v>
      </c>
      <c r="BO65" s="54">
        <f t="shared" si="14"/>
        <v>0</v>
      </c>
      <c r="BP65" s="54">
        <f t="shared" si="15"/>
        <v>0</v>
      </c>
      <c r="BQ65" s="54">
        <f t="shared" si="16"/>
        <v>0</v>
      </c>
      <c r="BR65" s="116">
        <f t="shared" si="17"/>
        <v>20304.739999999998</v>
      </c>
      <c r="BS65" s="56">
        <f t="shared" si="19"/>
        <v>1.1805248586495596E-4</v>
      </c>
    </row>
    <row r="66" spans="2:71" x14ac:dyDescent="0.35">
      <c r="B66" s="15" t="s">
        <v>334</v>
      </c>
      <c r="C66" s="11" t="s">
        <v>606</v>
      </c>
      <c r="D66" s="12" t="s">
        <v>242</v>
      </c>
      <c r="E66" s="45" t="s">
        <v>243</v>
      </c>
      <c r="F66" s="50">
        <v>0</v>
      </c>
      <c r="G66" s="46">
        <v>0</v>
      </c>
      <c r="H66" s="46">
        <v>0</v>
      </c>
      <c r="I66" s="51">
        <v>0</v>
      </c>
      <c r="J66" s="116">
        <f t="shared" si="2"/>
        <v>0</v>
      </c>
      <c r="K66" s="50">
        <v>0</v>
      </c>
      <c r="L66" s="46">
        <v>0</v>
      </c>
      <c r="M66" s="46">
        <v>0</v>
      </c>
      <c r="N66" s="51">
        <v>0</v>
      </c>
      <c r="O66" s="116">
        <f t="shared" si="3"/>
        <v>0</v>
      </c>
      <c r="P66" s="50">
        <v>694</v>
      </c>
      <c r="Q66" s="46">
        <v>0</v>
      </c>
      <c r="R66" s="46">
        <v>346.5</v>
      </c>
      <c r="S66" s="51">
        <v>0</v>
      </c>
      <c r="T66" s="116">
        <f t="shared" si="4"/>
        <v>1040.5</v>
      </c>
      <c r="U66" s="50">
        <v>1286</v>
      </c>
      <c r="V66" s="46">
        <v>0</v>
      </c>
      <c r="W66" s="46">
        <v>1286</v>
      </c>
      <c r="X66" s="51">
        <v>0</v>
      </c>
      <c r="Y66" s="116">
        <f t="shared" si="5"/>
        <v>2572</v>
      </c>
      <c r="Z66" s="50">
        <v>1636</v>
      </c>
      <c r="AA66" s="46">
        <v>0</v>
      </c>
      <c r="AB66" s="46">
        <v>266</v>
      </c>
      <c r="AC66" s="51">
        <v>0</v>
      </c>
      <c r="AD66" s="116">
        <f t="shared" si="6"/>
        <v>1902</v>
      </c>
      <c r="AE66" s="50">
        <v>1558</v>
      </c>
      <c r="AF66" s="46">
        <v>0</v>
      </c>
      <c r="AG66" s="46">
        <v>263.5</v>
      </c>
      <c r="AH66" s="51">
        <v>0</v>
      </c>
      <c r="AI66" s="116">
        <f t="shared" si="7"/>
        <v>1821.5</v>
      </c>
      <c r="AJ66" s="50">
        <v>1554</v>
      </c>
      <c r="AK66" s="46">
        <v>0</v>
      </c>
      <c r="AL66" s="46">
        <v>212.5</v>
      </c>
      <c r="AM66" s="51">
        <v>0</v>
      </c>
      <c r="AN66" s="116">
        <f t="shared" si="8"/>
        <v>1766.5</v>
      </c>
      <c r="AO66" s="50">
        <v>1794</v>
      </c>
      <c r="AP66" s="46">
        <v>0</v>
      </c>
      <c r="AQ66" s="46">
        <v>359.5</v>
      </c>
      <c r="AR66" s="51">
        <v>0</v>
      </c>
      <c r="AS66" s="116">
        <f t="shared" si="9"/>
        <v>2153.5</v>
      </c>
      <c r="AT66" s="52">
        <v>1626</v>
      </c>
      <c r="AU66" s="53">
        <v>0</v>
      </c>
      <c r="AV66" s="53">
        <v>190</v>
      </c>
      <c r="AW66" s="54">
        <v>0</v>
      </c>
      <c r="AX66" s="116">
        <f t="shared" si="10"/>
        <v>1816</v>
      </c>
      <c r="AY66" s="52">
        <v>2038</v>
      </c>
      <c r="AZ66" s="53">
        <v>0</v>
      </c>
      <c r="BA66" s="53">
        <v>217</v>
      </c>
      <c r="BB66" s="54">
        <v>0</v>
      </c>
      <c r="BC66" s="116">
        <f t="shared" si="11"/>
        <v>2255</v>
      </c>
      <c r="BD66" s="52">
        <v>2212</v>
      </c>
      <c r="BE66" s="53">
        <v>0</v>
      </c>
      <c r="BF66" s="53">
        <v>173.5</v>
      </c>
      <c r="BG66" s="54">
        <v>0</v>
      </c>
      <c r="BH66" s="116">
        <f t="shared" si="12"/>
        <v>2385.5</v>
      </c>
      <c r="BI66" s="52">
        <v>2442</v>
      </c>
      <c r="BJ66" s="53">
        <v>0</v>
      </c>
      <c r="BK66" s="53">
        <v>110</v>
      </c>
      <c r="BL66" s="54">
        <v>0</v>
      </c>
      <c r="BM66" s="116">
        <f t="shared" si="13"/>
        <v>2552</v>
      </c>
      <c r="BN66" s="54">
        <f t="shared" si="18"/>
        <v>16840</v>
      </c>
      <c r="BO66" s="54">
        <f t="shared" si="14"/>
        <v>0</v>
      </c>
      <c r="BP66" s="54">
        <f t="shared" si="15"/>
        <v>3424.5</v>
      </c>
      <c r="BQ66" s="54">
        <f t="shared" si="16"/>
        <v>0</v>
      </c>
      <c r="BR66" s="116">
        <f t="shared" si="17"/>
        <v>20264.5</v>
      </c>
      <c r="BS66" s="56">
        <f t="shared" si="19"/>
        <v>1.1781852906318428E-4</v>
      </c>
    </row>
    <row r="67" spans="2:71" x14ac:dyDescent="0.35">
      <c r="B67" s="12" t="s">
        <v>288</v>
      </c>
      <c r="C67" s="11" t="s">
        <v>606</v>
      </c>
      <c r="D67" s="12" t="s">
        <v>150</v>
      </c>
      <c r="E67" s="45" t="s">
        <v>151</v>
      </c>
      <c r="F67" s="50">
        <v>1127</v>
      </c>
      <c r="G67" s="46">
        <v>0</v>
      </c>
      <c r="H67" s="46">
        <v>217</v>
      </c>
      <c r="I67" s="51">
        <v>0</v>
      </c>
      <c r="J67" s="116">
        <f t="shared" si="2"/>
        <v>1344</v>
      </c>
      <c r="K67" s="50">
        <v>1576</v>
      </c>
      <c r="L67" s="46">
        <v>0</v>
      </c>
      <c r="M67" s="46">
        <v>355</v>
      </c>
      <c r="N67" s="51">
        <v>0</v>
      </c>
      <c r="O67" s="116">
        <f t="shared" si="3"/>
        <v>1931</v>
      </c>
      <c r="P67" s="50">
        <v>1936.5</v>
      </c>
      <c r="Q67" s="46">
        <v>0</v>
      </c>
      <c r="R67" s="46">
        <v>648</v>
      </c>
      <c r="S67" s="51">
        <v>0</v>
      </c>
      <c r="T67" s="116">
        <f t="shared" si="4"/>
        <v>2584.5</v>
      </c>
      <c r="U67" s="50">
        <v>287.5</v>
      </c>
      <c r="V67" s="46">
        <v>0</v>
      </c>
      <c r="W67" s="46">
        <v>287.5</v>
      </c>
      <c r="X67" s="51">
        <v>0</v>
      </c>
      <c r="Y67" s="116">
        <f t="shared" si="5"/>
        <v>575</v>
      </c>
      <c r="Z67" s="50">
        <v>2716</v>
      </c>
      <c r="AA67" s="46">
        <v>0</v>
      </c>
      <c r="AB67" s="46">
        <v>633</v>
      </c>
      <c r="AC67" s="51">
        <v>0</v>
      </c>
      <c r="AD67" s="116">
        <f t="shared" si="6"/>
        <v>3349</v>
      </c>
      <c r="AE67" s="50">
        <v>3098.5</v>
      </c>
      <c r="AF67" s="46">
        <v>0</v>
      </c>
      <c r="AG67" s="46">
        <v>466</v>
      </c>
      <c r="AH67" s="51">
        <v>0</v>
      </c>
      <c r="AI67" s="116">
        <f t="shared" si="7"/>
        <v>3564.5</v>
      </c>
      <c r="AJ67" s="50">
        <v>2762</v>
      </c>
      <c r="AK67" s="46">
        <v>0</v>
      </c>
      <c r="AL67" s="46">
        <v>537</v>
      </c>
      <c r="AM67" s="51">
        <v>0</v>
      </c>
      <c r="AN67" s="116">
        <f t="shared" si="8"/>
        <v>3299</v>
      </c>
      <c r="AO67" s="50">
        <v>0</v>
      </c>
      <c r="AP67" s="46">
        <v>0</v>
      </c>
      <c r="AQ67" s="46">
        <v>356</v>
      </c>
      <c r="AR67" s="51">
        <v>0</v>
      </c>
      <c r="AS67" s="116">
        <f t="shared" si="9"/>
        <v>356</v>
      </c>
      <c r="AT67" s="52">
        <v>1377.5</v>
      </c>
      <c r="AU67" s="53">
        <v>0</v>
      </c>
      <c r="AV67" s="53">
        <v>8</v>
      </c>
      <c r="AW67" s="54">
        <v>0</v>
      </c>
      <c r="AX67" s="116">
        <f t="shared" si="10"/>
        <v>1385.5</v>
      </c>
      <c r="AY67" s="52">
        <v>122</v>
      </c>
      <c r="AZ67" s="53">
        <v>0</v>
      </c>
      <c r="BA67" s="53">
        <v>0</v>
      </c>
      <c r="BB67" s="54">
        <v>0</v>
      </c>
      <c r="BC67" s="116">
        <f t="shared" si="11"/>
        <v>122</v>
      </c>
      <c r="BD67" s="52">
        <v>0</v>
      </c>
      <c r="BE67" s="53">
        <v>0</v>
      </c>
      <c r="BF67" s="53">
        <v>0</v>
      </c>
      <c r="BG67" s="54">
        <v>0</v>
      </c>
      <c r="BH67" s="116">
        <f t="shared" si="12"/>
        <v>0</v>
      </c>
      <c r="BI67" s="52">
        <v>0</v>
      </c>
      <c r="BJ67" s="53">
        <v>0</v>
      </c>
      <c r="BK67" s="53">
        <v>0</v>
      </c>
      <c r="BL67" s="54">
        <v>0</v>
      </c>
      <c r="BM67" s="116">
        <f t="shared" si="13"/>
        <v>0</v>
      </c>
      <c r="BN67" s="54">
        <f t="shared" si="18"/>
        <v>15003</v>
      </c>
      <c r="BO67" s="54">
        <f t="shared" si="14"/>
        <v>0</v>
      </c>
      <c r="BP67" s="54">
        <f t="shared" si="15"/>
        <v>3507.5</v>
      </c>
      <c r="BQ67" s="54">
        <f t="shared" si="16"/>
        <v>0</v>
      </c>
      <c r="BR67" s="116">
        <f t="shared" si="17"/>
        <v>18510.5</v>
      </c>
      <c r="BS67" s="56">
        <f t="shared" si="19"/>
        <v>1.0762071021856314E-4</v>
      </c>
    </row>
    <row r="68" spans="2:71" x14ac:dyDescent="0.35">
      <c r="B68" s="15" t="s">
        <v>337</v>
      </c>
      <c r="C68" s="11" t="s">
        <v>606</v>
      </c>
      <c r="D68" s="12" t="s">
        <v>250</v>
      </c>
      <c r="E68" s="45" t="s">
        <v>251</v>
      </c>
      <c r="F68" s="50">
        <v>0</v>
      </c>
      <c r="G68" s="46">
        <v>0</v>
      </c>
      <c r="H68" s="46">
        <v>0</v>
      </c>
      <c r="I68" s="51">
        <v>0</v>
      </c>
      <c r="J68" s="116">
        <f t="shared" si="2"/>
        <v>0</v>
      </c>
      <c r="K68" s="50">
        <v>0</v>
      </c>
      <c r="L68" s="46">
        <v>0</v>
      </c>
      <c r="M68" s="46">
        <v>0</v>
      </c>
      <c r="N68" s="51">
        <v>0</v>
      </c>
      <c r="O68" s="116">
        <f t="shared" si="3"/>
        <v>0</v>
      </c>
      <c r="P68" s="50">
        <v>0</v>
      </c>
      <c r="Q68" s="46">
        <v>0</v>
      </c>
      <c r="R68" s="46">
        <v>0</v>
      </c>
      <c r="S68" s="51">
        <v>0</v>
      </c>
      <c r="T68" s="116">
        <f t="shared" si="4"/>
        <v>0</v>
      </c>
      <c r="U68" s="50">
        <v>1468</v>
      </c>
      <c r="V68" s="46">
        <v>0</v>
      </c>
      <c r="W68" s="46">
        <v>1468</v>
      </c>
      <c r="X68" s="51">
        <v>94.75</v>
      </c>
      <c r="Y68" s="116">
        <f t="shared" si="5"/>
        <v>3030.75</v>
      </c>
      <c r="Z68" s="50">
        <v>2178</v>
      </c>
      <c r="AA68" s="46">
        <v>0</v>
      </c>
      <c r="AB68" s="46">
        <v>498.5</v>
      </c>
      <c r="AC68" s="51">
        <v>105</v>
      </c>
      <c r="AD68" s="116">
        <f t="shared" si="6"/>
        <v>2781.5</v>
      </c>
      <c r="AE68" s="50">
        <v>2046</v>
      </c>
      <c r="AF68" s="46">
        <v>0</v>
      </c>
      <c r="AG68" s="46">
        <v>437.5</v>
      </c>
      <c r="AH68" s="51">
        <v>60.25</v>
      </c>
      <c r="AI68" s="116">
        <f t="shared" si="7"/>
        <v>2543.75</v>
      </c>
      <c r="AJ68" s="50">
        <v>2178</v>
      </c>
      <c r="AK68" s="46">
        <v>108</v>
      </c>
      <c r="AL68" s="46">
        <v>365.5</v>
      </c>
      <c r="AM68" s="51">
        <v>108.5</v>
      </c>
      <c r="AN68" s="116">
        <f t="shared" si="8"/>
        <v>2760</v>
      </c>
      <c r="AO68" s="50">
        <v>2228</v>
      </c>
      <c r="AP68" s="46">
        <v>203</v>
      </c>
      <c r="AQ68" s="46">
        <v>543</v>
      </c>
      <c r="AR68" s="51">
        <v>119.75</v>
      </c>
      <c r="AS68" s="116">
        <f t="shared" si="9"/>
        <v>3093.75</v>
      </c>
      <c r="AT68" s="52">
        <v>1990</v>
      </c>
      <c r="AU68" s="53">
        <v>283</v>
      </c>
      <c r="AV68" s="53">
        <v>345.5</v>
      </c>
      <c r="AW68" s="54">
        <v>131</v>
      </c>
      <c r="AX68" s="116">
        <f t="shared" si="10"/>
        <v>2749.5</v>
      </c>
      <c r="AY68" s="52">
        <v>0</v>
      </c>
      <c r="AZ68" s="53">
        <v>59.5</v>
      </c>
      <c r="BA68" s="53">
        <v>312.5</v>
      </c>
      <c r="BB68" s="54">
        <v>97.96</v>
      </c>
      <c r="BC68" s="116">
        <f t="shared" si="11"/>
        <v>469.96</v>
      </c>
      <c r="BD68" s="52">
        <v>0</v>
      </c>
      <c r="BE68" s="53">
        <v>0</v>
      </c>
      <c r="BF68" s="53">
        <v>12</v>
      </c>
      <c r="BG68" s="54">
        <v>0</v>
      </c>
      <c r="BH68" s="116">
        <f t="shared" si="12"/>
        <v>12</v>
      </c>
      <c r="BI68" s="52">
        <v>0</v>
      </c>
      <c r="BJ68" s="53">
        <v>0</v>
      </c>
      <c r="BK68" s="53">
        <v>0</v>
      </c>
      <c r="BL68" s="54">
        <v>0</v>
      </c>
      <c r="BM68" s="116">
        <f t="shared" si="13"/>
        <v>0</v>
      </c>
      <c r="BN68" s="54">
        <f t="shared" si="18"/>
        <v>12088</v>
      </c>
      <c r="BO68" s="54">
        <f t="shared" si="14"/>
        <v>653.5</v>
      </c>
      <c r="BP68" s="54">
        <f t="shared" si="15"/>
        <v>3982.5</v>
      </c>
      <c r="BQ68" s="54">
        <f t="shared" si="16"/>
        <v>717.21</v>
      </c>
      <c r="BR68" s="116">
        <f t="shared" si="17"/>
        <v>17441.21</v>
      </c>
      <c r="BS68" s="56">
        <f t="shared" si="19"/>
        <v>1.0140381984663328E-4</v>
      </c>
    </row>
    <row r="69" spans="2:71" x14ac:dyDescent="0.35">
      <c r="B69" s="12" t="s">
        <v>357</v>
      </c>
      <c r="C69" s="11" t="s">
        <v>606</v>
      </c>
      <c r="D69" s="12" t="s">
        <v>128</v>
      </c>
      <c r="E69" s="45" t="s">
        <v>129</v>
      </c>
      <c r="F69" s="50">
        <v>1056</v>
      </c>
      <c r="G69" s="46">
        <v>135.6</v>
      </c>
      <c r="H69" s="46">
        <v>126.9</v>
      </c>
      <c r="I69" s="51">
        <v>313.64999999999998</v>
      </c>
      <c r="J69" s="116">
        <f t="shared" si="2"/>
        <v>1632.15</v>
      </c>
      <c r="K69" s="50">
        <v>946.8</v>
      </c>
      <c r="L69" s="46">
        <v>84.6</v>
      </c>
      <c r="M69" s="46">
        <v>118.8</v>
      </c>
      <c r="N69" s="51">
        <v>226.05</v>
      </c>
      <c r="O69" s="116">
        <f t="shared" si="3"/>
        <v>1376.2499999999998</v>
      </c>
      <c r="P69" s="50">
        <v>871.2</v>
      </c>
      <c r="Q69" s="46">
        <v>72.599999999999994</v>
      </c>
      <c r="R69" s="46">
        <v>304.8</v>
      </c>
      <c r="S69" s="51">
        <v>0</v>
      </c>
      <c r="T69" s="116">
        <f t="shared" si="4"/>
        <v>1248.6000000000001</v>
      </c>
      <c r="U69" s="50">
        <v>879.6</v>
      </c>
      <c r="V69" s="46">
        <v>72.900000000000006</v>
      </c>
      <c r="W69" s="46">
        <v>879.6</v>
      </c>
      <c r="X69" s="51">
        <v>0</v>
      </c>
      <c r="Y69" s="116">
        <f t="shared" si="5"/>
        <v>1832.1</v>
      </c>
      <c r="Z69" s="50">
        <v>940.8</v>
      </c>
      <c r="AA69" s="46">
        <v>77.400000000000006</v>
      </c>
      <c r="AB69" s="46">
        <v>191.4</v>
      </c>
      <c r="AC69" s="51">
        <v>0</v>
      </c>
      <c r="AD69" s="116">
        <f t="shared" si="6"/>
        <v>1209.5999999999999</v>
      </c>
      <c r="AE69" s="50">
        <v>976.8</v>
      </c>
      <c r="AF69" s="46">
        <v>93.9</v>
      </c>
      <c r="AG69" s="46">
        <v>197.1</v>
      </c>
      <c r="AH69" s="51">
        <v>0</v>
      </c>
      <c r="AI69" s="116">
        <f t="shared" si="7"/>
        <v>1267.8</v>
      </c>
      <c r="AJ69" s="50">
        <v>673.2</v>
      </c>
      <c r="AK69" s="46">
        <v>123.6</v>
      </c>
      <c r="AL69" s="46">
        <v>77.400000000000006</v>
      </c>
      <c r="AM69" s="51">
        <v>0</v>
      </c>
      <c r="AN69" s="116">
        <f t="shared" si="8"/>
        <v>874.2</v>
      </c>
      <c r="AO69" s="50">
        <v>1063.2</v>
      </c>
      <c r="AP69" s="46">
        <v>122.4</v>
      </c>
      <c r="AQ69" s="46">
        <v>185.4</v>
      </c>
      <c r="AR69" s="51">
        <v>0</v>
      </c>
      <c r="AS69" s="116">
        <f t="shared" si="9"/>
        <v>1371.0000000000002</v>
      </c>
      <c r="AT69" s="52">
        <v>1056</v>
      </c>
      <c r="AU69" s="53">
        <v>170.7</v>
      </c>
      <c r="AV69" s="53">
        <v>154.19999999999999</v>
      </c>
      <c r="AW69" s="54">
        <v>0</v>
      </c>
      <c r="AX69" s="116">
        <f t="shared" si="10"/>
        <v>1380.9</v>
      </c>
      <c r="AY69" s="52">
        <v>1249.2</v>
      </c>
      <c r="AZ69" s="53">
        <v>181.8</v>
      </c>
      <c r="BA69" s="53">
        <v>92.1</v>
      </c>
      <c r="BB69" s="54">
        <v>0</v>
      </c>
      <c r="BC69" s="116">
        <f t="shared" si="11"/>
        <v>1523.1</v>
      </c>
      <c r="BD69" s="52">
        <v>1254</v>
      </c>
      <c r="BE69" s="53">
        <v>169.8</v>
      </c>
      <c r="BF69" s="53">
        <v>152.69999999999999</v>
      </c>
      <c r="BG69" s="54">
        <v>0</v>
      </c>
      <c r="BH69" s="116">
        <f t="shared" si="12"/>
        <v>1576.5</v>
      </c>
      <c r="BI69" s="52">
        <v>1298.4000000000001</v>
      </c>
      <c r="BJ69" s="53">
        <v>187.2</v>
      </c>
      <c r="BK69" s="53">
        <v>216</v>
      </c>
      <c r="BL69" s="54">
        <v>0</v>
      </c>
      <c r="BM69" s="116">
        <f t="shared" si="13"/>
        <v>1701.6000000000001</v>
      </c>
      <c r="BN69" s="54">
        <f t="shared" si="18"/>
        <v>12265.199999999999</v>
      </c>
      <c r="BO69" s="54">
        <f t="shared" si="14"/>
        <v>1492.4999999999998</v>
      </c>
      <c r="BP69" s="54">
        <f t="shared" si="15"/>
        <v>2696.3999999999996</v>
      </c>
      <c r="BQ69" s="54">
        <f t="shared" si="16"/>
        <v>539.70000000000005</v>
      </c>
      <c r="BR69" s="116">
        <f t="shared" si="17"/>
        <v>16993.8</v>
      </c>
      <c r="BS69" s="56">
        <f t="shared" ref="BS69:BS100" si="20">BR69/$BR$154</f>
        <v>9.880256207623879E-5</v>
      </c>
    </row>
    <row r="70" spans="2:71" x14ac:dyDescent="0.35">
      <c r="B70" s="15" t="s">
        <v>390</v>
      </c>
      <c r="C70" s="11" t="s">
        <v>588</v>
      </c>
      <c r="D70" s="12" t="s">
        <v>486</v>
      </c>
      <c r="E70" s="45" t="s">
        <v>487</v>
      </c>
      <c r="F70" s="50">
        <v>0</v>
      </c>
      <c r="G70" s="46">
        <v>0</v>
      </c>
      <c r="H70" s="46">
        <v>0</v>
      </c>
      <c r="I70" s="51">
        <v>2145</v>
      </c>
      <c r="J70" s="116">
        <f t="shared" ref="J70:J133" si="21">SUM(F70:I70)</f>
        <v>2145</v>
      </c>
      <c r="K70" s="50">
        <v>0</v>
      </c>
      <c r="L70" s="46">
        <v>0</v>
      </c>
      <c r="M70" s="46">
        <v>0</v>
      </c>
      <c r="N70" s="51">
        <v>2910</v>
      </c>
      <c r="O70" s="116">
        <f t="shared" ref="O70:O133" si="22">SUM(K70:N70)</f>
        <v>2910</v>
      </c>
      <c r="P70" s="50">
        <v>0</v>
      </c>
      <c r="Q70" s="46">
        <v>0</v>
      </c>
      <c r="R70" s="46">
        <v>0</v>
      </c>
      <c r="S70" s="51">
        <v>4785</v>
      </c>
      <c r="T70" s="116">
        <f t="shared" ref="T70:T133" si="23">SUM(P70:S70)</f>
        <v>4785</v>
      </c>
      <c r="U70" s="50">
        <v>0</v>
      </c>
      <c r="V70" s="46">
        <v>0</v>
      </c>
      <c r="W70" s="46">
        <v>0</v>
      </c>
      <c r="X70" s="51">
        <v>4010</v>
      </c>
      <c r="Y70" s="116">
        <f t="shared" ref="Y70:Y133" si="24">SUM(U70:X70)</f>
        <v>4010</v>
      </c>
      <c r="Z70" s="50">
        <v>0</v>
      </c>
      <c r="AA70" s="46">
        <v>0</v>
      </c>
      <c r="AB70" s="46">
        <v>0</v>
      </c>
      <c r="AC70" s="51">
        <v>1655</v>
      </c>
      <c r="AD70" s="116">
        <f t="shared" ref="AD70:AD133" si="25">SUM(Z70:AC70)</f>
        <v>1655</v>
      </c>
      <c r="AE70" s="50">
        <v>0</v>
      </c>
      <c r="AF70" s="46">
        <v>0</v>
      </c>
      <c r="AG70" s="46">
        <v>0</v>
      </c>
      <c r="AH70" s="51">
        <v>0</v>
      </c>
      <c r="AI70" s="116">
        <f t="shared" ref="AI70:AI133" si="26">SUM(AE70:AH70)</f>
        <v>0</v>
      </c>
      <c r="AJ70" s="50">
        <v>0</v>
      </c>
      <c r="AK70" s="46">
        <v>0</v>
      </c>
      <c r="AL70" s="46">
        <v>0</v>
      </c>
      <c r="AM70" s="51">
        <v>0</v>
      </c>
      <c r="AN70" s="116">
        <f t="shared" ref="AN70:AN133" si="27">SUM(AJ70:AM70)</f>
        <v>0</v>
      </c>
      <c r="AO70" s="50">
        <v>0</v>
      </c>
      <c r="AP70" s="46">
        <v>0</v>
      </c>
      <c r="AQ70" s="46">
        <v>0</v>
      </c>
      <c r="AR70" s="51">
        <v>0</v>
      </c>
      <c r="AS70" s="116">
        <f t="shared" ref="AS70:AS133" si="28">SUM(AO70:AR70)</f>
        <v>0</v>
      </c>
      <c r="AT70" s="52">
        <v>0</v>
      </c>
      <c r="AU70" s="53">
        <v>0</v>
      </c>
      <c r="AV70" s="53">
        <v>0</v>
      </c>
      <c r="AW70" s="54">
        <v>250</v>
      </c>
      <c r="AX70" s="116">
        <f t="shared" ref="AX70:AX133" si="29">SUM(AT70:AW70)</f>
        <v>250</v>
      </c>
      <c r="AY70" s="52">
        <v>0</v>
      </c>
      <c r="AZ70" s="53">
        <v>0</v>
      </c>
      <c r="BA70" s="53">
        <v>0</v>
      </c>
      <c r="BB70" s="54">
        <v>200</v>
      </c>
      <c r="BC70" s="116">
        <f t="shared" ref="BC70:BC133" si="30">SUM(AY70:BB70)</f>
        <v>200</v>
      </c>
      <c r="BD70" s="52">
        <v>0</v>
      </c>
      <c r="BE70" s="53">
        <v>0</v>
      </c>
      <c r="BF70" s="53">
        <v>0</v>
      </c>
      <c r="BG70" s="54">
        <v>0</v>
      </c>
      <c r="BH70" s="116">
        <f t="shared" ref="BH70:BH133" si="31">SUM(BD70:BG70)</f>
        <v>0</v>
      </c>
      <c r="BI70" s="52">
        <v>0</v>
      </c>
      <c r="BJ70" s="53">
        <v>0</v>
      </c>
      <c r="BK70" s="53">
        <v>0</v>
      </c>
      <c r="BL70" s="54">
        <v>0</v>
      </c>
      <c r="BM70" s="116">
        <f t="shared" ref="BM70:BM133" si="32">SUM(BI70:BL70)</f>
        <v>0</v>
      </c>
      <c r="BN70" s="54">
        <f t="shared" si="18"/>
        <v>0</v>
      </c>
      <c r="BO70" s="54">
        <f t="shared" ref="BO70:BO133" si="33">G70+L70+Q70+V70+AA70+AF70+AK70+AP70+AU70+AZ70+BE70+BJ70</f>
        <v>0</v>
      </c>
      <c r="BP70" s="54">
        <f t="shared" ref="BP70:BP133" si="34">H70+M70+R70+W70+AB70+AG70+AL70+AQ70+AV70+BA70+BF70+BK70</f>
        <v>0</v>
      </c>
      <c r="BQ70" s="54">
        <f t="shared" ref="BQ70:BQ133" si="35">I70+N70+S70+X70+AC70+AH70+AM70+AR70+AW70+BB70+BG70+BL70</f>
        <v>15955</v>
      </c>
      <c r="BR70" s="116">
        <f t="shared" ref="BR70:BR133" si="36">SUM(BN70:BQ70)</f>
        <v>15955</v>
      </c>
      <c r="BS70" s="56">
        <f t="shared" si="20"/>
        <v>9.2762941656744812E-5</v>
      </c>
    </row>
    <row r="71" spans="2:71" x14ac:dyDescent="0.35">
      <c r="B71" s="15" t="s">
        <v>547</v>
      </c>
      <c r="C71" s="11" t="s">
        <v>588</v>
      </c>
      <c r="D71" s="12" t="s">
        <v>506</v>
      </c>
      <c r="E71" s="45" t="s">
        <v>507</v>
      </c>
      <c r="F71" s="50">
        <v>0</v>
      </c>
      <c r="G71" s="46">
        <v>0</v>
      </c>
      <c r="H71" s="46">
        <v>0</v>
      </c>
      <c r="I71" s="51">
        <v>0</v>
      </c>
      <c r="J71" s="116">
        <f t="shared" si="21"/>
        <v>0</v>
      </c>
      <c r="K71" s="50">
        <v>0</v>
      </c>
      <c r="L71" s="46">
        <v>0</v>
      </c>
      <c r="M71" s="46">
        <v>0</v>
      </c>
      <c r="N71" s="51">
        <v>0</v>
      </c>
      <c r="O71" s="116">
        <f t="shared" si="22"/>
        <v>0</v>
      </c>
      <c r="P71" s="50">
        <v>0</v>
      </c>
      <c r="Q71" s="46">
        <v>0</v>
      </c>
      <c r="R71" s="46">
        <v>0</v>
      </c>
      <c r="S71" s="51">
        <v>0</v>
      </c>
      <c r="T71" s="116">
        <f t="shared" si="23"/>
        <v>0</v>
      </c>
      <c r="U71" s="50">
        <v>0</v>
      </c>
      <c r="V71" s="46">
        <v>0</v>
      </c>
      <c r="W71" s="46">
        <v>0</v>
      </c>
      <c r="X71" s="51">
        <v>0</v>
      </c>
      <c r="Y71" s="116">
        <f t="shared" si="24"/>
        <v>0</v>
      </c>
      <c r="Z71" s="50">
        <v>0</v>
      </c>
      <c r="AA71" s="46">
        <v>0</v>
      </c>
      <c r="AB71" s="46">
        <v>0</v>
      </c>
      <c r="AC71" s="51">
        <v>1397.2</v>
      </c>
      <c r="AD71" s="116">
        <f t="shared" si="25"/>
        <v>1397.2</v>
      </c>
      <c r="AE71" s="50">
        <v>0</v>
      </c>
      <c r="AF71" s="46">
        <v>0</v>
      </c>
      <c r="AG71" s="46">
        <v>0</v>
      </c>
      <c r="AH71" s="51">
        <v>948.1</v>
      </c>
      <c r="AI71" s="116">
        <f t="shared" si="26"/>
        <v>948.1</v>
      </c>
      <c r="AJ71" s="50">
        <v>0</v>
      </c>
      <c r="AK71" s="46">
        <v>0</v>
      </c>
      <c r="AL71" s="46">
        <v>0</v>
      </c>
      <c r="AM71" s="51">
        <v>4005</v>
      </c>
      <c r="AN71" s="116">
        <f t="shared" si="27"/>
        <v>4005</v>
      </c>
      <c r="AO71" s="50">
        <v>0</v>
      </c>
      <c r="AP71" s="46">
        <v>0</v>
      </c>
      <c r="AQ71" s="46">
        <v>0</v>
      </c>
      <c r="AR71" s="51">
        <v>1470</v>
      </c>
      <c r="AS71" s="116">
        <f t="shared" si="28"/>
        <v>1470</v>
      </c>
      <c r="AT71" s="52">
        <v>0</v>
      </c>
      <c r="AU71" s="53">
        <v>0</v>
      </c>
      <c r="AV71" s="53">
        <v>0</v>
      </c>
      <c r="AW71" s="54">
        <v>3480</v>
      </c>
      <c r="AX71" s="116">
        <f t="shared" si="29"/>
        <v>3480</v>
      </c>
      <c r="AY71" s="52">
        <v>0</v>
      </c>
      <c r="AZ71" s="53">
        <v>0</v>
      </c>
      <c r="BA71" s="53">
        <v>0</v>
      </c>
      <c r="BB71" s="54">
        <v>4205</v>
      </c>
      <c r="BC71" s="116">
        <f t="shared" si="30"/>
        <v>4205</v>
      </c>
      <c r="BD71" s="52">
        <v>0</v>
      </c>
      <c r="BE71" s="53">
        <v>0</v>
      </c>
      <c r="BF71" s="53">
        <v>0</v>
      </c>
      <c r="BG71" s="54">
        <v>0</v>
      </c>
      <c r="BH71" s="116">
        <f t="shared" si="31"/>
        <v>0</v>
      </c>
      <c r="BI71" s="52">
        <v>0</v>
      </c>
      <c r="BJ71" s="53">
        <v>0</v>
      </c>
      <c r="BK71" s="53">
        <v>0</v>
      </c>
      <c r="BL71" s="54">
        <v>0</v>
      </c>
      <c r="BM71" s="116">
        <f t="shared" si="32"/>
        <v>0</v>
      </c>
      <c r="BN71" s="54">
        <f t="shared" si="18"/>
        <v>0</v>
      </c>
      <c r="BO71" s="54">
        <f t="shared" si="33"/>
        <v>0</v>
      </c>
      <c r="BP71" s="54">
        <f t="shared" si="34"/>
        <v>0</v>
      </c>
      <c r="BQ71" s="54">
        <f t="shared" si="35"/>
        <v>15505.3</v>
      </c>
      <c r="BR71" s="116">
        <f t="shared" si="36"/>
        <v>15505.3</v>
      </c>
      <c r="BS71" s="56">
        <f t="shared" si="20"/>
        <v>9.0148369744301181E-5</v>
      </c>
    </row>
    <row r="72" spans="2:71" x14ac:dyDescent="0.35">
      <c r="B72" s="12" t="s">
        <v>329</v>
      </c>
      <c r="C72" s="11" t="s">
        <v>606</v>
      </c>
      <c r="D72" s="12" t="s">
        <v>232</v>
      </c>
      <c r="E72" s="45" t="s">
        <v>233</v>
      </c>
      <c r="F72" s="50">
        <v>1054.24</v>
      </c>
      <c r="G72" s="46">
        <v>0</v>
      </c>
      <c r="H72" s="46">
        <v>74.819999999999993</v>
      </c>
      <c r="I72" s="51">
        <v>90.54</v>
      </c>
      <c r="J72" s="116">
        <f t="shared" si="21"/>
        <v>1219.5999999999999</v>
      </c>
      <c r="K72" s="50">
        <v>702.72</v>
      </c>
      <c r="L72" s="46">
        <v>0</v>
      </c>
      <c r="M72" s="46">
        <v>226.8</v>
      </c>
      <c r="N72" s="51">
        <v>50.37</v>
      </c>
      <c r="O72" s="116">
        <f t="shared" si="22"/>
        <v>979.89</v>
      </c>
      <c r="P72" s="50">
        <v>547.20000000000005</v>
      </c>
      <c r="Q72" s="46">
        <v>0</v>
      </c>
      <c r="R72" s="46">
        <v>316.38</v>
      </c>
      <c r="S72" s="51">
        <v>15.06</v>
      </c>
      <c r="T72" s="116">
        <f t="shared" si="23"/>
        <v>878.64</v>
      </c>
      <c r="U72" s="50">
        <v>779.04</v>
      </c>
      <c r="V72" s="46">
        <v>0</v>
      </c>
      <c r="W72" s="46">
        <v>779.04</v>
      </c>
      <c r="X72" s="51">
        <v>0</v>
      </c>
      <c r="Y72" s="116">
        <f t="shared" si="24"/>
        <v>1558.08</v>
      </c>
      <c r="Z72" s="50">
        <v>692.88</v>
      </c>
      <c r="AA72" s="46">
        <v>0</v>
      </c>
      <c r="AB72" s="46">
        <v>175.26</v>
      </c>
      <c r="AC72" s="51">
        <v>0</v>
      </c>
      <c r="AD72" s="116">
        <f t="shared" si="25"/>
        <v>868.14</v>
      </c>
      <c r="AE72" s="50">
        <v>876.72</v>
      </c>
      <c r="AF72" s="46">
        <v>0</v>
      </c>
      <c r="AG72" s="46">
        <v>152.04</v>
      </c>
      <c r="AH72" s="51">
        <v>0</v>
      </c>
      <c r="AI72" s="116">
        <f t="shared" si="26"/>
        <v>1028.76</v>
      </c>
      <c r="AJ72" s="50">
        <v>975.12</v>
      </c>
      <c r="AK72" s="46">
        <v>0</v>
      </c>
      <c r="AL72" s="46">
        <v>121.26</v>
      </c>
      <c r="AM72" s="51">
        <v>0</v>
      </c>
      <c r="AN72" s="116">
        <f t="shared" si="27"/>
        <v>1096.3800000000001</v>
      </c>
      <c r="AO72" s="50">
        <v>1040.1600000000001</v>
      </c>
      <c r="AP72" s="46">
        <v>0</v>
      </c>
      <c r="AQ72" s="46">
        <v>218.76</v>
      </c>
      <c r="AR72" s="51">
        <v>0</v>
      </c>
      <c r="AS72" s="116">
        <f t="shared" si="28"/>
        <v>1258.92</v>
      </c>
      <c r="AT72" s="52">
        <v>948.72</v>
      </c>
      <c r="AU72" s="53">
        <v>0</v>
      </c>
      <c r="AV72" s="53">
        <v>126.06</v>
      </c>
      <c r="AW72" s="54">
        <v>0</v>
      </c>
      <c r="AX72" s="116">
        <f t="shared" si="29"/>
        <v>1074.78</v>
      </c>
      <c r="AY72" s="52">
        <v>1203.3599999999999</v>
      </c>
      <c r="AZ72" s="53">
        <v>0</v>
      </c>
      <c r="BA72" s="53">
        <v>139.5</v>
      </c>
      <c r="BB72" s="54">
        <v>0</v>
      </c>
      <c r="BC72" s="116">
        <f t="shared" si="30"/>
        <v>1342.86</v>
      </c>
      <c r="BD72" s="52">
        <v>1272.24</v>
      </c>
      <c r="BE72" s="53">
        <v>0</v>
      </c>
      <c r="BF72" s="53">
        <v>120.42</v>
      </c>
      <c r="BG72" s="54">
        <v>0</v>
      </c>
      <c r="BH72" s="116">
        <f t="shared" si="31"/>
        <v>1392.66</v>
      </c>
      <c r="BI72" s="52">
        <v>1135.2</v>
      </c>
      <c r="BJ72" s="53">
        <v>0</v>
      </c>
      <c r="BK72" s="53">
        <v>123.78</v>
      </c>
      <c r="BL72" s="54">
        <v>0</v>
      </c>
      <c r="BM72" s="116">
        <f t="shared" si="32"/>
        <v>1258.98</v>
      </c>
      <c r="BN72" s="54">
        <f t="shared" si="18"/>
        <v>11227.6</v>
      </c>
      <c r="BO72" s="54">
        <f t="shared" si="33"/>
        <v>0</v>
      </c>
      <c r="BP72" s="54">
        <f t="shared" si="34"/>
        <v>2574.12</v>
      </c>
      <c r="BQ72" s="54">
        <f t="shared" si="35"/>
        <v>155.97</v>
      </c>
      <c r="BR72" s="116">
        <f t="shared" si="36"/>
        <v>13957.69</v>
      </c>
      <c r="BS72" s="56">
        <f t="shared" si="20"/>
        <v>8.1150509754492666E-5</v>
      </c>
    </row>
    <row r="73" spans="2:71" x14ac:dyDescent="0.35">
      <c r="B73" s="12" t="s">
        <v>354</v>
      </c>
      <c r="C73" s="11" t="s">
        <v>606</v>
      </c>
      <c r="D73" s="12" t="s">
        <v>122</v>
      </c>
      <c r="E73" s="45" t="s">
        <v>123</v>
      </c>
      <c r="F73" s="50">
        <v>319.5</v>
      </c>
      <c r="G73" s="46">
        <v>0</v>
      </c>
      <c r="H73" s="46">
        <v>0</v>
      </c>
      <c r="I73" s="51">
        <v>0</v>
      </c>
      <c r="J73" s="116">
        <f t="shared" si="21"/>
        <v>319.5</v>
      </c>
      <c r="K73" s="50">
        <v>590</v>
      </c>
      <c r="L73" s="46">
        <v>0</v>
      </c>
      <c r="M73" s="46">
        <v>0</v>
      </c>
      <c r="N73" s="51">
        <v>0</v>
      </c>
      <c r="O73" s="116">
        <f t="shared" si="22"/>
        <v>590</v>
      </c>
      <c r="P73" s="50">
        <v>845</v>
      </c>
      <c r="Q73" s="46">
        <v>0</v>
      </c>
      <c r="R73" s="46">
        <v>0</v>
      </c>
      <c r="S73" s="51">
        <v>0</v>
      </c>
      <c r="T73" s="116">
        <f t="shared" si="23"/>
        <v>845</v>
      </c>
      <c r="U73" s="50">
        <v>892.5</v>
      </c>
      <c r="V73" s="46">
        <v>0</v>
      </c>
      <c r="W73" s="46">
        <v>892.5</v>
      </c>
      <c r="X73" s="51">
        <v>0</v>
      </c>
      <c r="Y73" s="116">
        <f t="shared" si="24"/>
        <v>1785</v>
      </c>
      <c r="Z73" s="50">
        <v>1239</v>
      </c>
      <c r="AA73" s="46">
        <v>0</v>
      </c>
      <c r="AB73" s="46">
        <v>0</v>
      </c>
      <c r="AC73" s="51">
        <v>0</v>
      </c>
      <c r="AD73" s="116">
        <f t="shared" si="25"/>
        <v>1239</v>
      </c>
      <c r="AE73" s="50">
        <v>1050.5</v>
      </c>
      <c r="AF73" s="46">
        <v>0</v>
      </c>
      <c r="AG73" s="46">
        <v>0</v>
      </c>
      <c r="AH73" s="51">
        <v>0</v>
      </c>
      <c r="AI73" s="116">
        <f t="shared" si="26"/>
        <v>1050.5</v>
      </c>
      <c r="AJ73" s="50">
        <v>1482.5</v>
      </c>
      <c r="AK73" s="46">
        <v>0</v>
      </c>
      <c r="AL73" s="46">
        <v>0</v>
      </c>
      <c r="AM73" s="51">
        <v>0</v>
      </c>
      <c r="AN73" s="116">
        <f t="shared" si="27"/>
        <v>1482.5</v>
      </c>
      <c r="AO73" s="50">
        <v>1390.5</v>
      </c>
      <c r="AP73" s="46">
        <v>0</v>
      </c>
      <c r="AQ73" s="46">
        <v>0</v>
      </c>
      <c r="AR73" s="51">
        <v>0</v>
      </c>
      <c r="AS73" s="116">
        <f t="shared" si="28"/>
        <v>1390.5</v>
      </c>
      <c r="AT73" s="52">
        <v>1583.5</v>
      </c>
      <c r="AU73" s="53">
        <v>0</v>
      </c>
      <c r="AV73" s="53">
        <v>0</v>
      </c>
      <c r="AW73" s="54">
        <v>0</v>
      </c>
      <c r="AX73" s="116">
        <f t="shared" si="29"/>
        <v>1583.5</v>
      </c>
      <c r="AY73" s="52">
        <v>1522</v>
      </c>
      <c r="AZ73" s="53">
        <v>0</v>
      </c>
      <c r="BA73" s="53">
        <v>0</v>
      </c>
      <c r="BB73" s="54">
        <v>0</v>
      </c>
      <c r="BC73" s="116">
        <f t="shared" si="30"/>
        <v>1522</v>
      </c>
      <c r="BD73" s="52">
        <v>1185.5</v>
      </c>
      <c r="BE73" s="53">
        <v>0</v>
      </c>
      <c r="BF73" s="53">
        <v>0</v>
      </c>
      <c r="BG73" s="54">
        <v>0</v>
      </c>
      <c r="BH73" s="116">
        <f t="shared" si="31"/>
        <v>1185.5</v>
      </c>
      <c r="BI73" s="52">
        <v>271</v>
      </c>
      <c r="BJ73" s="53">
        <v>0</v>
      </c>
      <c r="BK73" s="53">
        <v>0</v>
      </c>
      <c r="BL73" s="54">
        <v>0</v>
      </c>
      <c r="BM73" s="116">
        <f t="shared" si="32"/>
        <v>271</v>
      </c>
      <c r="BN73" s="54">
        <f t="shared" si="18"/>
        <v>12371.5</v>
      </c>
      <c r="BO73" s="54">
        <f t="shared" si="33"/>
        <v>0</v>
      </c>
      <c r="BP73" s="54">
        <f t="shared" si="34"/>
        <v>892.5</v>
      </c>
      <c r="BQ73" s="54">
        <f t="shared" si="35"/>
        <v>0</v>
      </c>
      <c r="BR73" s="116">
        <f t="shared" si="36"/>
        <v>13264</v>
      </c>
      <c r="BS73" s="56">
        <f t="shared" si="20"/>
        <v>7.7117371240054106E-5</v>
      </c>
    </row>
    <row r="74" spans="2:71" x14ac:dyDescent="0.35">
      <c r="B74" s="15" t="s">
        <v>345</v>
      </c>
      <c r="C74" s="11" t="s">
        <v>606</v>
      </c>
      <c r="D74" s="12" t="s">
        <v>268</v>
      </c>
      <c r="E74" s="45" t="s">
        <v>269</v>
      </c>
      <c r="F74" s="50">
        <v>0</v>
      </c>
      <c r="G74" s="46">
        <v>0</v>
      </c>
      <c r="H74" s="46">
        <v>62</v>
      </c>
      <c r="I74" s="51">
        <v>0</v>
      </c>
      <c r="J74" s="116">
        <f t="shared" si="21"/>
        <v>62</v>
      </c>
      <c r="K74" s="50">
        <v>0</v>
      </c>
      <c r="L74" s="46">
        <v>0</v>
      </c>
      <c r="M74" s="46">
        <v>588</v>
      </c>
      <c r="N74" s="51">
        <v>0</v>
      </c>
      <c r="O74" s="116">
        <f t="shared" si="22"/>
        <v>588</v>
      </c>
      <c r="P74" s="50">
        <v>0</v>
      </c>
      <c r="Q74" s="46">
        <v>0</v>
      </c>
      <c r="R74" s="46">
        <v>863.5</v>
      </c>
      <c r="S74" s="51">
        <v>0</v>
      </c>
      <c r="T74" s="116">
        <f t="shared" si="23"/>
        <v>863.5</v>
      </c>
      <c r="U74" s="50">
        <v>0</v>
      </c>
      <c r="V74" s="46">
        <v>0</v>
      </c>
      <c r="W74" s="46">
        <v>0</v>
      </c>
      <c r="X74" s="51">
        <v>0</v>
      </c>
      <c r="Y74" s="116">
        <f t="shared" si="24"/>
        <v>0</v>
      </c>
      <c r="Z74" s="50">
        <v>0</v>
      </c>
      <c r="AA74" s="46">
        <v>0</v>
      </c>
      <c r="AB74" s="46">
        <v>445.5</v>
      </c>
      <c r="AC74" s="51">
        <v>0</v>
      </c>
      <c r="AD74" s="116">
        <f t="shared" si="25"/>
        <v>445.5</v>
      </c>
      <c r="AE74" s="50">
        <v>637</v>
      </c>
      <c r="AF74" s="46">
        <v>0</v>
      </c>
      <c r="AG74" s="46">
        <v>850</v>
      </c>
      <c r="AH74" s="51">
        <v>0</v>
      </c>
      <c r="AI74" s="116">
        <f t="shared" si="26"/>
        <v>1487</v>
      </c>
      <c r="AJ74" s="50">
        <v>1303</v>
      </c>
      <c r="AK74" s="46">
        <v>0</v>
      </c>
      <c r="AL74" s="46">
        <v>724</v>
      </c>
      <c r="AM74" s="51">
        <v>0</v>
      </c>
      <c r="AN74" s="116">
        <f t="shared" si="27"/>
        <v>2027</v>
      </c>
      <c r="AO74" s="50">
        <v>0</v>
      </c>
      <c r="AP74" s="46">
        <v>0</v>
      </c>
      <c r="AQ74" s="46">
        <v>734</v>
      </c>
      <c r="AR74" s="51">
        <v>0</v>
      </c>
      <c r="AS74" s="116">
        <f t="shared" si="28"/>
        <v>734</v>
      </c>
      <c r="AT74" s="52">
        <v>0</v>
      </c>
      <c r="AU74" s="53">
        <v>0</v>
      </c>
      <c r="AV74" s="53">
        <v>678</v>
      </c>
      <c r="AW74" s="54">
        <v>0</v>
      </c>
      <c r="AX74" s="116">
        <f t="shared" si="29"/>
        <v>678</v>
      </c>
      <c r="AY74" s="52">
        <v>0</v>
      </c>
      <c r="AZ74" s="53">
        <v>0</v>
      </c>
      <c r="BA74" s="53">
        <v>574</v>
      </c>
      <c r="BB74" s="54">
        <v>0</v>
      </c>
      <c r="BC74" s="116">
        <f t="shared" si="30"/>
        <v>574</v>
      </c>
      <c r="BD74" s="52">
        <v>2064</v>
      </c>
      <c r="BE74" s="53">
        <v>0</v>
      </c>
      <c r="BF74" s="53">
        <v>636.5</v>
      </c>
      <c r="BG74" s="54">
        <v>0</v>
      </c>
      <c r="BH74" s="116">
        <f t="shared" si="31"/>
        <v>2700.5</v>
      </c>
      <c r="BI74" s="52">
        <v>1684</v>
      </c>
      <c r="BJ74" s="53">
        <v>0</v>
      </c>
      <c r="BK74" s="53">
        <v>754.5</v>
      </c>
      <c r="BL74" s="54">
        <v>0</v>
      </c>
      <c r="BM74" s="116">
        <f t="shared" si="32"/>
        <v>2438.5</v>
      </c>
      <c r="BN74" s="54">
        <f t="shared" si="18"/>
        <v>5688</v>
      </c>
      <c r="BO74" s="54">
        <f t="shared" si="33"/>
        <v>0</v>
      </c>
      <c r="BP74" s="54">
        <f t="shared" si="34"/>
        <v>6910</v>
      </c>
      <c r="BQ74" s="54">
        <f t="shared" si="35"/>
        <v>0</v>
      </c>
      <c r="BR74" s="116">
        <f t="shared" si="36"/>
        <v>12598</v>
      </c>
      <c r="BS74" s="56">
        <f t="shared" si="20"/>
        <v>7.3245223377729312E-5</v>
      </c>
    </row>
    <row r="75" spans="2:71" x14ac:dyDescent="0.35">
      <c r="B75" s="15" t="s">
        <v>346</v>
      </c>
      <c r="C75" s="109" t="s">
        <v>588</v>
      </c>
      <c r="D75" s="12" t="s">
        <v>270</v>
      </c>
      <c r="E75" s="45" t="s">
        <v>271</v>
      </c>
      <c r="F75" s="50">
        <v>0</v>
      </c>
      <c r="G75" s="46">
        <v>0</v>
      </c>
      <c r="H75" s="46">
        <v>0</v>
      </c>
      <c r="I75" s="51">
        <v>0</v>
      </c>
      <c r="J75" s="116">
        <f t="shared" si="21"/>
        <v>0</v>
      </c>
      <c r="K75" s="50">
        <v>0</v>
      </c>
      <c r="L75" s="46">
        <v>0</v>
      </c>
      <c r="M75" s="46">
        <v>0</v>
      </c>
      <c r="N75" s="51">
        <v>0</v>
      </c>
      <c r="O75" s="116">
        <f t="shared" si="22"/>
        <v>0</v>
      </c>
      <c r="P75" s="50">
        <v>0</v>
      </c>
      <c r="Q75" s="46">
        <v>0</v>
      </c>
      <c r="R75" s="46">
        <v>0</v>
      </c>
      <c r="S75" s="51">
        <v>0</v>
      </c>
      <c r="T75" s="116">
        <f t="shared" si="23"/>
        <v>0</v>
      </c>
      <c r="U75" s="50">
        <v>0</v>
      </c>
      <c r="V75" s="46">
        <v>0</v>
      </c>
      <c r="W75" s="46">
        <v>0</v>
      </c>
      <c r="X75" s="51">
        <v>0</v>
      </c>
      <c r="Y75" s="116">
        <f t="shared" si="24"/>
        <v>0</v>
      </c>
      <c r="Z75" s="50">
        <v>0</v>
      </c>
      <c r="AA75" s="46">
        <v>0</v>
      </c>
      <c r="AB75" s="46">
        <v>0</v>
      </c>
      <c r="AC75" s="51">
        <v>0</v>
      </c>
      <c r="AD75" s="116">
        <f t="shared" si="25"/>
        <v>0</v>
      </c>
      <c r="AE75" s="50">
        <v>5950</v>
      </c>
      <c r="AF75" s="46">
        <v>0</v>
      </c>
      <c r="AG75" s="46">
        <v>0</v>
      </c>
      <c r="AH75" s="51">
        <v>0</v>
      </c>
      <c r="AI75" s="116">
        <f t="shared" si="26"/>
        <v>5950</v>
      </c>
      <c r="AJ75" s="50">
        <v>3050</v>
      </c>
      <c r="AK75" s="46">
        <v>0</v>
      </c>
      <c r="AL75" s="46">
        <v>0</v>
      </c>
      <c r="AM75" s="51">
        <v>0</v>
      </c>
      <c r="AN75" s="116">
        <f t="shared" si="27"/>
        <v>3050</v>
      </c>
      <c r="AO75" s="50">
        <v>0</v>
      </c>
      <c r="AP75" s="46">
        <v>0</v>
      </c>
      <c r="AQ75" s="46">
        <v>0</v>
      </c>
      <c r="AR75" s="51">
        <v>0</v>
      </c>
      <c r="AS75" s="116">
        <f t="shared" si="28"/>
        <v>0</v>
      </c>
      <c r="AT75" s="52">
        <v>0</v>
      </c>
      <c r="AU75" s="53">
        <v>0</v>
      </c>
      <c r="AV75" s="53">
        <v>0</v>
      </c>
      <c r="AW75" s="54">
        <v>0</v>
      </c>
      <c r="AX75" s="116">
        <f t="shared" si="29"/>
        <v>0</v>
      </c>
      <c r="AY75" s="52">
        <v>750</v>
      </c>
      <c r="AZ75" s="53">
        <v>0</v>
      </c>
      <c r="BA75" s="53">
        <v>0</v>
      </c>
      <c r="BB75" s="54">
        <v>0</v>
      </c>
      <c r="BC75" s="116">
        <f t="shared" si="30"/>
        <v>750</v>
      </c>
      <c r="BD75" s="52">
        <v>0</v>
      </c>
      <c r="BE75" s="53">
        <v>0</v>
      </c>
      <c r="BF75" s="53">
        <v>1400</v>
      </c>
      <c r="BG75" s="54">
        <v>0</v>
      </c>
      <c r="BH75" s="116">
        <f t="shared" si="31"/>
        <v>1400</v>
      </c>
      <c r="BI75" s="52">
        <v>0</v>
      </c>
      <c r="BJ75" s="53">
        <v>0</v>
      </c>
      <c r="BK75" s="53">
        <v>1100</v>
      </c>
      <c r="BL75" s="54">
        <v>0</v>
      </c>
      <c r="BM75" s="116">
        <f t="shared" si="32"/>
        <v>1100</v>
      </c>
      <c r="BN75" s="54">
        <f t="shared" si="18"/>
        <v>9750</v>
      </c>
      <c r="BO75" s="54">
        <f t="shared" si="33"/>
        <v>0</v>
      </c>
      <c r="BP75" s="54">
        <f t="shared" si="34"/>
        <v>2500</v>
      </c>
      <c r="BQ75" s="54">
        <f t="shared" si="35"/>
        <v>0</v>
      </c>
      <c r="BR75" s="116">
        <f t="shared" si="36"/>
        <v>12250</v>
      </c>
      <c r="BS75" s="56">
        <f t="shared" si="20"/>
        <v>7.1221938909127165E-5</v>
      </c>
    </row>
    <row r="76" spans="2:71" x14ac:dyDescent="0.35">
      <c r="B76" s="12" t="s">
        <v>304</v>
      </c>
      <c r="C76" s="11" t="s">
        <v>606</v>
      </c>
      <c r="D76" s="12" t="s">
        <v>182</v>
      </c>
      <c r="E76" s="45" t="s">
        <v>183</v>
      </c>
      <c r="F76" s="50">
        <v>1969.8</v>
      </c>
      <c r="G76" s="46">
        <v>0</v>
      </c>
      <c r="H76" s="46">
        <v>166.95</v>
      </c>
      <c r="I76" s="51">
        <v>204.6035</v>
      </c>
      <c r="J76" s="116">
        <f t="shared" si="21"/>
        <v>2341.3535000000002</v>
      </c>
      <c r="K76" s="50">
        <v>1468.8</v>
      </c>
      <c r="L76" s="46">
        <v>0</v>
      </c>
      <c r="M76" s="46">
        <v>424.35</v>
      </c>
      <c r="N76" s="51">
        <v>130.435</v>
      </c>
      <c r="O76" s="116">
        <f t="shared" si="22"/>
        <v>2023.585</v>
      </c>
      <c r="P76" s="50">
        <v>1265.4000000000001</v>
      </c>
      <c r="Q76" s="46">
        <v>0</v>
      </c>
      <c r="R76" s="46">
        <v>652.5</v>
      </c>
      <c r="S76" s="51">
        <v>70.665000000000006</v>
      </c>
      <c r="T76" s="116">
        <f t="shared" si="23"/>
        <v>1988.5650000000001</v>
      </c>
      <c r="U76" s="50">
        <v>774</v>
      </c>
      <c r="V76" s="46">
        <v>0</v>
      </c>
      <c r="W76" s="46">
        <v>774</v>
      </c>
      <c r="X76" s="51">
        <v>5.1085000000000003</v>
      </c>
      <c r="Y76" s="116">
        <f t="shared" si="24"/>
        <v>1553.1085</v>
      </c>
      <c r="Z76" s="50">
        <v>684</v>
      </c>
      <c r="AA76" s="46">
        <v>0</v>
      </c>
      <c r="AB76" s="46">
        <v>95.85</v>
      </c>
      <c r="AC76" s="51">
        <v>48.05</v>
      </c>
      <c r="AD76" s="116">
        <f t="shared" si="25"/>
        <v>827.9</v>
      </c>
      <c r="AE76" s="50">
        <v>741.6</v>
      </c>
      <c r="AF76" s="46">
        <v>0</v>
      </c>
      <c r="AG76" s="46">
        <v>95.4</v>
      </c>
      <c r="AH76" s="51">
        <v>0.45</v>
      </c>
      <c r="AI76" s="116">
        <f t="shared" si="26"/>
        <v>837.45</v>
      </c>
      <c r="AJ76" s="50">
        <v>529.20000000000005</v>
      </c>
      <c r="AK76" s="46">
        <v>0</v>
      </c>
      <c r="AL76" s="46">
        <v>61.65</v>
      </c>
      <c r="AM76" s="51">
        <v>0.9</v>
      </c>
      <c r="AN76" s="116">
        <f t="shared" si="27"/>
        <v>591.75</v>
      </c>
      <c r="AO76" s="50">
        <v>441</v>
      </c>
      <c r="AP76" s="46">
        <v>0</v>
      </c>
      <c r="AQ76" s="46">
        <v>76.95</v>
      </c>
      <c r="AR76" s="51">
        <v>2.7</v>
      </c>
      <c r="AS76" s="116">
        <f t="shared" si="28"/>
        <v>520.65000000000009</v>
      </c>
      <c r="AT76" s="52">
        <v>379.8</v>
      </c>
      <c r="AU76" s="53">
        <v>0</v>
      </c>
      <c r="AV76" s="53">
        <v>59.85</v>
      </c>
      <c r="AW76" s="54">
        <v>31.9</v>
      </c>
      <c r="AX76" s="116">
        <f t="shared" si="29"/>
        <v>471.55</v>
      </c>
      <c r="AY76" s="52">
        <v>608.4</v>
      </c>
      <c r="AZ76" s="53">
        <v>0</v>
      </c>
      <c r="BA76" s="53">
        <v>47.7</v>
      </c>
      <c r="BB76" s="54">
        <v>0</v>
      </c>
      <c r="BC76" s="116">
        <f t="shared" si="30"/>
        <v>656.1</v>
      </c>
      <c r="BD76" s="52">
        <v>52.2</v>
      </c>
      <c r="BE76" s="53">
        <v>0</v>
      </c>
      <c r="BF76" s="53">
        <v>8.1</v>
      </c>
      <c r="BG76" s="54">
        <v>0</v>
      </c>
      <c r="BH76" s="116">
        <f t="shared" si="31"/>
        <v>60.300000000000004</v>
      </c>
      <c r="BI76" s="52">
        <v>75.599999999999994</v>
      </c>
      <c r="BJ76" s="53">
        <v>0</v>
      </c>
      <c r="BK76" s="53">
        <v>15.75</v>
      </c>
      <c r="BL76" s="54">
        <v>0.9</v>
      </c>
      <c r="BM76" s="116">
        <f t="shared" si="32"/>
        <v>92.25</v>
      </c>
      <c r="BN76" s="54">
        <f t="shared" si="18"/>
        <v>8989.8000000000011</v>
      </c>
      <c r="BO76" s="54">
        <f t="shared" si="33"/>
        <v>0</v>
      </c>
      <c r="BP76" s="54">
        <f t="shared" si="34"/>
        <v>2479.0499999999997</v>
      </c>
      <c r="BQ76" s="54">
        <f t="shared" si="35"/>
        <v>495.71199999999993</v>
      </c>
      <c r="BR76" s="116">
        <f t="shared" si="36"/>
        <v>11964.562</v>
      </c>
      <c r="BS76" s="56">
        <f t="shared" si="20"/>
        <v>6.9562392150078722E-5</v>
      </c>
    </row>
    <row r="77" spans="2:71" x14ac:dyDescent="0.35">
      <c r="B77" s="12" t="s">
        <v>355</v>
      </c>
      <c r="C77" s="11" t="s">
        <v>606</v>
      </c>
      <c r="D77" s="12" t="s">
        <v>124</v>
      </c>
      <c r="E77" s="45" t="s">
        <v>125</v>
      </c>
      <c r="F77" s="50">
        <v>980.8</v>
      </c>
      <c r="G77" s="46">
        <v>49.2</v>
      </c>
      <c r="H77" s="46">
        <v>224.45</v>
      </c>
      <c r="I77" s="51">
        <v>190.02500000000001</v>
      </c>
      <c r="J77" s="116">
        <f t="shared" si="21"/>
        <v>1444.4750000000001</v>
      </c>
      <c r="K77" s="50">
        <v>770.6</v>
      </c>
      <c r="L77" s="46">
        <v>31.6</v>
      </c>
      <c r="M77" s="46">
        <v>223.45</v>
      </c>
      <c r="N77" s="51">
        <v>164.7</v>
      </c>
      <c r="O77" s="116">
        <f t="shared" si="22"/>
        <v>1190.3500000000001</v>
      </c>
      <c r="P77" s="50">
        <v>477.4</v>
      </c>
      <c r="Q77" s="46">
        <v>26</v>
      </c>
      <c r="R77" s="46">
        <v>258.89999999999998</v>
      </c>
      <c r="S77" s="51">
        <v>153.42500000000001</v>
      </c>
      <c r="T77" s="116">
        <f t="shared" si="23"/>
        <v>915.72499999999991</v>
      </c>
      <c r="U77" s="50">
        <v>802.28</v>
      </c>
      <c r="V77" s="46">
        <v>25.7</v>
      </c>
      <c r="W77" s="46">
        <v>802.28</v>
      </c>
      <c r="X77" s="51">
        <v>101.125</v>
      </c>
      <c r="Y77" s="116">
        <f t="shared" si="24"/>
        <v>1731.385</v>
      </c>
      <c r="Z77" s="50">
        <v>931.4</v>
      </c>
      <c r="AA77" s="46">
        <v>26.2</v>
      </c>
      <c r="AB77" s="46">
        <v>191.7</v>
      </c>
      <c r="AC77" s="51">
        <v>99.625</v>
      </c>
      <c r="AD77" s="116">
        <f t="shared" si="25"/>
        <v>1248.925</v>
      </c>
      <c r="AE77" s="50">
        <v>928.7</v>
      </c>
      <c r="AF77" s="46">
        <v>31.3</v>
      </c>
      <c r="AG77" s="46">
        <v>195.9</v>
      </c>
      <c r="AH77" s="51">
        <v>80.849999999999994</v>
      </c>
      <c r="AI77" s="116">
        <f t="shared" si="26"/>
        <v>1236.75</v>
      </c>
      <c r="AJ77" s="50">
        <v>986.6</v>
      </c>
      <c r="AK77" s="46">
        <v>41.2</v>
      </c>
      <c r="AL77" s="46">
        <v>161.6</v>
      </c>
      <c r="AM77" s="51">
        <v>107.97499999999999</v>
      </c>
      <c r="AN77" s="116">
        <f t="shared" si="27"/>
        <v>1297.3749999999998</v>
      </c>
      <c r="AO77" s="50">
        <v>1030.7</v>
      </c>
      <c r="AP77" s="46">
        <v>40.799999999999997</v>
      </c>
      <c r="AQ77" s="46">
        <v>221.15</v>
      </c>
      <c r="AR77" s="51">
        <v>94.325000000000003</v>
      </c>
      <c r="AS77" s="116">
        <f t="shared" si="28"/>
        <v>1386.9750000000001</v>
      </c>
      <c r="AT77" s="52">
        <v>728</v>
      </c>
      <c r="AU77" s="53">
        <v>56.9</v>
      </c>
      <c r="AV77" s="53">
        <v>155.30000000000001</v>
      </c>
      <c r="AW77" s="54">
        <v>104.375</v>
      </c>
      <c r="AX77" s="116">
        <f t="shared" si="29"/>
        <v>1044.575</v>
      </c>
      <c r="AY77" s="52">
        <v>0</v>
      </c>
      <c r="AZ77" s="53">
        <v>60.6</v>
      </c>
      <c r="BA77" s="53">
        <v>126.25</v>
      </c>
      <c r="BB77" s="54">
        <v>131.57499999999999</v>
      </c>
      <c r="BC77" s="116">
        <f t="shared" si="30"/>
        <v>318.42499999999995</v>
      </c>
      <c r="BD77" s="52">
        <v>0</v>
      </c>
      <c r="BE77" s="53">
        <v>18.100000000000001</v>
      </c>
      <c r="BF77" s="53">
        <v>1.6</v>
      </c>
      <c r="BG77" s="54">
        <v>70.875</v>
      </c>
      <c r="BH77" s="116">
        <f t="shared" si="31"/>
        <v>90.575000000000003</v>
      </c>
      <c r="BI77" s="52">
        <v>0</v>
      </c>
      <c r="BJ77" s="53">
        <v>1</v>
      </c>
      <c r="BK77" s="53">
        <v>0</v>
      </c>
      <c r="BL77" s="54">
        <v>0</v>
      </c>
      <c r="BM77" s="116">
        <f t="shared" si="32"/>
        <v>1</v>
      </c>
      <c r="BN77" s="54">
        <f t="shared" si="18"/>
        <v>7636.4800000000005</v>
      </c>
      <c r="BO77" s="54">
        <f t="shared" si="33"/>
        <v>408.6</v>
      </c>
      <c r="BP77" s="54">
        <f t="shared" si="34"/>
        <v>2562.5800000000004</v>
      </c>
      <c r="BQ77" s="54">
        <f t="shared" si="35"/>
        <v>1298.8750000000002</v>
      </c>
      <c r="BR77" s="116">
        <f t="shared" si="36"/>
        <v>11906.535000000002</v>
      </c>
      <c r="BS77" s="56">
        <f t="shared" si="20"/>
        <v>6.922502109301098E-5</v>
      </c>
    </row>
    <row r="78" spans="2:71" x14ac:dyDescent="0.35">
      <c r="B78" s="15" t="s">
        <v>542</v>
      </c>
      <c r="C78" s="11" t="s">
        <v>606</v>
      </c>
      <c r="D78" s="12" t="s">
        <v>496</v>
      </c>
      <c r="E78" s="45" t="s">
        <v>497</v>
      </c>
      <c r="F78" s="50">
        <v>0</v>
      </c>
      <c r="G78" s="46">
        <v>0</v>
      </c>
      <c r="H78" s="46">
        <v>0</v>
      </c>
      <c r="I78" s="51">
        <v>13</v>
      </c>
      <c r="J78" s="116">
        <f t="shared" si="21"/>
        <v>13</v>
      </c>
      <c r="K78" s="50">
        <v>0</v>
      </c>
      <c r="L78" s="46">
        <v>0</v>
      </c>
      <c r="M78" s="46">
        <v>299</v>
      </c>
      <c r="N78" s="51">
        <v>428.5</v>
      </c>
      <c r="O78" s="116">
        <f t="shared" si="22"/>
        <v>727.5</v>
      </c>
      <c r="P78" s="50">
        <v>0</v>
      </c>
      <c r="Q78" s="46">
        <v>0</v>
      </c>
      <c r="R78" s="46">
        <v>656</v>
      </c>
      <c r="S78" s="51">
        <v>894.5</v>
      </c>
      <c r="T78" s="116">
        <f t="shared" si="23"/>
        <v>1550.5</v>
      </c>
      <c r="U78" s="50">
        <v>0</v>
      </c>
      <c r="V78" s="46">
        <v>0</v>
      </c>
      <c r="W78" s="46">
        <v>0</v>
      </c>
      <c r="X78" s="51">
        <v>842</v>
      </c>
      <c r="Y78" s="116">
        <f t="shared" si="24"/>
        <v>842</v>
      </c>
      <c r="Z78" s="50">
        <v>0</v>
      </c>
      <c r="AA78" s="46">
        <v>0</v>
      </c>
      <c r="AB78" s="46">
        <v>1096</v>
      </c>
      <c r="AC78" s="51">
        <v>809</v>
      </c>
      <c r="AD78" s="116">
        <f t="shared" si="25"/>
        <v>1905</v>
      </c>
      <c r="AE78" s="50">
        <v>0</v>
      </c>
      <c r="AF78" s="46">
        <v>0</v>
      </c>
      <c r="AG78" s="46">
        <v>490</v>
      </c>
      <c r="AH78" s="51">
        <v>266</v>
      </c>
      <c r="AI78" s="116">
        <f t="shared" si="26"/>
        <v>756</v>
      </c>
      <c r="AJ78" s="50">
        <v>0</v>
      </c>
      <c r="AK78" s="46">
        <v>0</v>
      </c>
      <c r="AL78" s="46">
        <v>330</v>
      </c>
      <c r="AM78" s="51">
        <v>280</v>
      </c>
      <c r="AN78" s="116">
        <f t="shared" si="27"/>
        <v>610</v>
      </c>
      <c r="AO78" s="50">
        <v>0</v>
      </c>
      <c r="AP78" s="46">
        <v>0</v>
      </c>
      <c r="AQ78" s="46">
        <v>361.5</v>
      </c>
      <c r="AR78" s="51">
        <v>323.75</v>
      </c>
      <c r="AS78" s="116">
        <f t="shared" si="28"/>
        <v>685.25</v>
      </c>
      <c r="AT78" s="52">
        <v>0</v>
      </c>
      <c r="AU78" s="53">
        <v>0</v>
      </c>
      <c r="AV78" s="53">
        <v>403</v>
      </c>
      <c r="AW78" s="54">
        <v>229.5</v>
      </c>
      <c r="AX78" s="116">
        <f t="shared" si="29"/>
        <v>632.5</v>
      </c>
      <c r="AY78" s="52">
        <v>0</v>
      </c>
      <c r="AZ78" s="53">
        <v>0</v>
      </c>
      <c r="BA78" s="53">
        <v>447</v>
      </c>
      <c r="BB78" s="54">
        <v>261.5</v>
      </c>
      <c r="BC78" s="116">
        <f t="shared" si="30"/>
        <v>708.5</v>
      </c>
      <c r="BD78" s="52">
        <v>0</v>
      </c>
      <c r="BE78" s="53">
        <v>0</v>
      </c>
      <c r="BF78" s="53">
        <v>785</v>
      </c>
      <c r="BG78" s="54">
        <v>517.5</v>
      </c>
      <c r="BH78" s="116">
        <f t="shared" si="31"/>
        <v>1302.5</v>
      </c>
      <c r="BI78" s="52">
        <v>0</v>
      </c>
      <c r="BJ78" s="53">
        <v>0</v>
      </c>
      <c r="BK78" s="53">
        <v>489</v>
      </c>
      <c r="BL78" s="54">
        <v>417</v>
      </c>
      <c r="BM78" s="116">
        <f t="shared" si="32"/>
        <v>906</v>
      </c>
      <c r="BN78" s="54">
        <f t="shared" si="18"/>
        <v>0</v>
      </c>
      <c r="BO78" s="54">
        <f t="shared" si="33"/>
        <v>0</v>
      </c>
      <c r="BP78" s="54">
        <f t="shared" si="34"/>
        <v>5356.5</v>
      </c>
      <c r="BQ78" s="54">
        <f t="shared" si="35"/>
        <v>5282.25</v>
      </c>
      <c r="BR78" s="116">
        <f t="shared" si="36"/>
        <v>10638.75</v>
      </c>
      <c r="BS78" s="56">
        <f t="shared" si="20"/>
        <v>6.1854073679140948E-5</v>
      </c>
    </row>
    <row r="79" spans="2:71" x14ac:dyDescent="0.35">
      <c r="B79" s="15" t="s">
        <v>336</v>
      </c>
      <c r="C79" s="11" t="s">
        <v>606</v>
      </c>
      <c r="D79" s="12" t="s">
        <v>248</v>
      </c>
      <c r="E79" s="45" t="s">
        <v>249</v>
      </c>
      <c r="F79" s="50">
        <v>0</v>
      </c>
      <c r="G79" s="46">
        <v>244.8</v>
      </c>
      <c r="H79" s="46">
        <v>211</v>
      </c>
      <c r="I79" s="51">
        <v>4.9000000000000004</v>
      </c>
      <c r="J79" s="116">
        <f t="shared" si="21"/>
        <v>460.7</v>
      </c>
      <c r="K79" s="50">
        <v>0</v>
      </c>
      <c r="L79" s="46">
        <v>154.55000000000001</v>
      </c>
      <c r="M79" s="46">
        <v>0</v>
      </c>
      <c r="N79" s="51">
        <v>19.303999999999998</v>
      </c>
      <c r="O79" s="116">
        <f t="shared" si="22"/>
        <v>173.85400000000001</v>
      </c>
      <c r="P79" s="50">
        <v>0</v>
      </c>
      <c r="Q79" s="46">
        <v>122.35</v>
      </c>
      <c r="R79" s="46">
        <v>0</v>
      </c>
      <c r="S79" s="51">
        <v>18.795999999999999</v>
      </c>
      <c r="T79" s="116">
        <f t="shared" si="23"/>
        <v>141.14599999999999</v>
      </c>
      <c r="U79" s="50">
        <v>88</v>
      </c>
      <c r="V79" s="46">
        <v>117.1</v>
      </c>
      <c r="W79" s="46">
        <v>88</v>
      </c>
      <c r="X79" s="51">
        <v>0</v>
      </c>
      <c r="Y79" s="116">
        <f t="shared" si="24"/>
        <v>293.10000000000002</v>
      </c>
      <c r="Z79" s="50">
        <v>1134</v>
      </c>
      <c r="AA79" s="46">
        <v>123.5</v>
      </c>
      <c r="AB79" s="46">
        <v>0</v>
      </c>
      <c r="AC79" s="51">
        <v>0</v>
      </c>
      <c r="AD79" s="116">
        <f t="shared" si="25"/>
        <v>1257.5</v>
      </c>
      <c r="AE79" s="50">
        <v>254.8</v>
      </c>
      <c r="AF79" s="46">
        <v>156.19999999999999</v>
      </c>
      <c r="AG79" s="46">
        <v>0</v>
      </c>
      <c r="AH79" s="51">
        <v>0</v>
      </c>
      <c r="AI79" s="116">
        <f t="shared" si="26"/>
        <v>411</v>
      </c>
      <c r="AJ79" s="50">
        <v>615.20000000000005</v>
      </c>
      <c r="AK79" s="46">
        <v>204.2</v>
      </c>
      <c r="AL79" s="46">
        <v>0</v>
      </c>
      <c r="AM79" s="51">
        <v>0</v>
      </c>
      <c r="AN79" s="116">
        <f t="shared" si="27"/>
        <v>819.40000000000009</v>
      </c>
      <c r="AO79" s="50">
        <v>1687.6</v>
      </c>
      <c r="AP79" s="46">
        <v>164.8</v>
      </c>
      <c r="AQ79" s="46">
        <v>16.399999999999999</v>
      </c>
      <c r="AR79" s="51">
        <v>0</v>
      </c>
      <c r="AS79" s="116">
        <f t="shared" si="28"/>
        <v>1868.8</v>
      </c>
      <c r="AT79" s="52">
        <v>1502.8</v>
      </c>
      <c r="AU79" s="53">
        <v>247</v>
      </c>
      <c r="AV79" s="53">
        <v>195.2</v>
      </c>
      <c r="AW79" s="54">
        <v>0</v>
      </c>
      <c r="AX79" s="116">
        <f t="shared" si="29"/>
        <v>1945</v>
      </c>
      <c r="AY79" s="52">
        <v>369.6</v>
      </c>
      <c r="AZ79" s="53">
        <v>303</v>
      </c>
      <c r="BA79" s="53">
        <v>152.4</v>
      </c>
      <c r="BB79" s="54">
        <v>0</v>
      </c>
      <c r="BC79" s="116">
        <f t="shared" si="30"/>
        <v>825</v>
      </c>
      <c r="BD79" s="52">
        <v>28</v>
      </c>
      <c r="BE79" s="53">
        <v>295.5</v>
      </c>
      <c r="BF79" s="53">
        <v>4</v>
      </c>
      <c r="BG79" s="54">
        <v>0</v>
      </c>
      <c r="BH79" s="116">
        <f t="shared" si="31"/>
        <v>327.5</v>
      </c>
      <c r="BI79" s="52">
        <v>622</v>
      </c>
      <c r="BJ79" s="53">
        <v>328.5</v>
      </c>
      <c r="BK79" s="53">
        <v>0</v>
      </c>
      <c r="BL79" s="54">
        <v>0</v>
      </c>
      <c r="BM79" s="116">
        <f t="shared" si="32"/>
        <v>950.5</v>
      </c>
      <c r="BN79" s="54">
        <f t="shared" si="18"/>
        <v>6302</v>
      </c>
      <c r="BO79" s="54">
        <f t="shared" si="33"/>
        <v>2461.5</v>
      </c>
      <c r="BP79" s="54">
        <f t="shared" si="34"/>
        <v>667</v>
      </c>
      <c r="BQ79" s="54">
        <f t="shared" si="35"/>
        <v>43</v>
      </c>
      <c r="BR79" s="116">
        <f t="shared" si="36"/>
        <v>9473.5</v>
      </c>
      <c r="BS79" s="56">
        <f t="shared" si="20"/>
        <v>5.5079268429029891E-5</v>
      </c>
    </row>
    <row r="80" spans="2:71" x14ac:dyDescent="0.35">
      <c r="B80" s="15" t="s">
        <v>342</v>
      </c>
      <c r="C80" s="11" t="s">
        <v>606</v>
      </c>
      <c r="D80" s="12" t="s">
        <v>260</v>
      </c>
      <c r="E80" s="45" t="s">
        <v>261</v>
      </c>
      <c r="F80" s="50">
        <v>0</v>
      </c>
      <c r="G80" s="46">
        <v>0</v>
      </c>
      <c r="H80" s="46">
        <v>0</v>
      </c>
      <c r="I80" s="51">
        <v>0</v>
      </c>
      <c r="J80" s="116">
        <f t="shared" si="21"/>
        <v>0</v>
      </c>
      <c r="K80" s="50">
        <v>0</v>
      </c>
      <c r="L80" s="46">
        <v>0</v>
      </c>
      <c r="M80" s="46">
        <v>0</v>
      </c>
      <c r="N80" s="51">
        <v>0</v>
      </c>
      <c r="O80" s="116">
        <f t="shared" si="22"/>
        <v>0</v>
      </c>
      <c r="P80" s="50">
        <v>0</v>
      </c>
      <c r="Q80" s="46">
        <v>0</v>
      </c>
      <c r="R80" s="46">
        <v>0</v>
      </c>
      <c r="S80" s="51">
        <v>0</v>
      </c>
      <c r="T80" s="116">
        <f t="shared" si="23"/>
        <v>0</v>
      </c>
      <c r="U80" s="50">
        <v>0</v>
      </c>
      <c r="V80" s="46">
        <v>0</v>
      </c>
      <c r="W80" s="46">
        <v>0</v>
      </c>
      <c r="X80" s="51">
        <v>0</v>
      </c>
      <c r="Y80" s="116">
        <f t="shared" si="24"/>
        <v>0</v>
      </c>
      <c r="Z80" s="50">
        <v>0</v>
      </c>
      <c r="AA80" s="46">
        <v>0</v>
      </c>
      <c r="AB80" s="46">
        <v>0</v>
      </c>
      <c r="AC80" s="51">
        <v>0</v>
      </c>
      <c r="AD80" s="116">
        <f t="shared" si="25"/>
        <v>0</v>
      </c>
      <c r="AE80" s="50">
        <v>0</v>
      </c>
      <c r="AF80" s="46">
        <v>0</v>
      </c>
      <c r="AG80" s="46">
        <v>0</v>
      </c>
      <c r="AH80" s="51">
        <v>0</v>
      </c>
      <c r="AI80" s="116">
        <f t="shared" si="26"/>
        <v>0</v>
      </c>
      <c r="AJ80" s="50">
        <v>291.5</v>
      </c>
      <c r="AK80" s="46">
        <v>0</v>
      </c>
      <c r="AL80" s="46">
        <v>0</v>
      </c>
      <c r="AM80" s="51">
        <v>319.625</v>
      </c>
      <c r="AN80" s="116">
        <f t="shared" si="27"/>
        <v>611.125</v>
      </c>
      <c r="AO80" s="50">
        <v>3581.6</v>
      </c>
      <c r="AP80" s="46">
        <v>0</v>
      </c>
      <c r="AQ80" s="46">
        <v>0</v>
      </c>
      <c r="AR80" s="51">
        <v>372.95</v>
      </c>
      <c r="AS80" s="116">
        <f t="shared" si="28"/>
        <v>3954.5499999999997</v>
      </c>
      <c r="AT80" s="52">
        <v>887.2</v>
      </c>
      <c r="AU80" s="53">
        <v>0</v>
      </c>
      <c r="AV80" s="53">
        <v>0</v>
      </c>
      <c r="AW80" s="54">
        <v>415.125</v>
      </c>
      <c r="AX80" s="116">
        <f t="shared" si="29"/>
        <v>1302.325</v>
      </c>
      <c r="AY80" s="52">
        <v>1057.4000000000001</v>
      </c>
      <c r="AZ80" s="53">
        <v>0</v>
      </c>
      <c r="BA80" s="53">
        <v>0</v>
      </c>
      <c r="BB80" s="54">
        <v>443.75</v>
      </c>
      <c r="BC80" s="116">
        <f t="shared" si="30"/>
        <v>1501.15</v>
      </c>
      <c r="BD80" s="52">
        <v>162.1</v>
      </c>
      <c r="BE80" s="53">
        <v>0</v>
      </c>
      <c r="BF80" s="53">
        <v>0</v>
      </c>
      <c r="BG80" s="54">
        <v>446.75</v>
      </c>
      <c r="BH80" s="116">
        <f t="shared" si="31"/>
        <v>608.85</v>
      </c>
      <c r="BI80" s="52">
        <v>21</v>
      </c>
      <c r="BJ80" s="53">
        <v>0</v>
      </c>
      <c r="BK80" s="53">
        <v>82.25</v>
      </c>
      <c r="BL80" s="54">
        <v>396.625</v>
      </c>
      <c r="BM80" s="116">
        <f t="shared" si="32"/>
        <v>499.875</v>
      </c>
      <c r="BN80" s="54">
        <f t="shared" si="18"/>
        <v>6000.8000000000011</v>
      </c>
      <c r="BO80" s="54">
        <f t="shared" si="33"/>
        <v>0</v>
      </c>
      <c r="BP80" s="54">
        <f t="shared" si="34"/>
        <v>82.25</v>
      </c>
      <c r="BQ80" s="54">
        <f t="shared" si="35"/>
        <v>2394.8249999999998</v>
      </c>
      <c r="BR80" s="116">
        <f t="shared" si="36"/>
        <v>8477.875</v>
      </c>
      <c r="BS80" s="56">
        <f t="shared" si="20"/>
        <v>4.929066900646665E-5</v>
      </c>
    </row>
    <row r="81" spans="2:71" x14ac:dyDescent="0.35">
      <c r="B81" s="15" t="s">
        <v>335</v>
      </c>
      <c r="C81" s="11" t="s">
        <v>606</v>
      </c>
      <c r="D81" s="12" t="s">
        <v>246</v>
      </c>
      <c r="E81" s="45" t="s">
        <v>247</v>
      </c>
      <c r="F81" s="50">
        <v>0</v>
      </c>
      <c r="G81" s="46">
        <v>0</v>
      </c>
      <c r="H81" s="46">
        <v>0</v>
      </c>
      <c r="I81" s="51">
        <v>0</v>
      </c>
      <c r="J81" s="116">
        <f t="shared" si="21"/>
        <v>0</v>
      </c>
      <c r="K81" s="50">
        <v>0</v>
      </c>
      <c r="L81" s="46">
        <v>0</v>
      </c>
      <c r="M81" s="46">
        <v>0</v>
      </c>
      <c r="N81" s="51">
        <v>0</v>
      </c>
      <c r="O81" s="116">
        <f t="shared" si="22"/>
        <v>0</v>
      </c>
      <c r="P81" s="50">
        <v>0</v>
      </c>
      <c r="Q81" s="46">
        <v>0</v>
      </c>
      <c r="R81" s="46">
        <v>0</v>
      </c>
      <c r="S81" s="51">
        <v>0</v>
      </c>
      <c r="T81" s="116">
        <f t="shared" si="23"/>
        <v>0</v>
      </c>
      <c r="U81" s="50">
        <v>0</v>
      </c>
      <c r="V81" s="46">
        <v>0</v>
      </c>
      <c r="W81" s="46">
        <v>0</v>
      </c>
      <c r="X81" s="51">
        <v>0</v>
      </c>
      <c r="Y81" s="116">
        <f t="shared" si="24"/>
        <v>0</v>
      </c>
      <c r="Z81" s="50">
        <v>0</v>
      </c>
      <c r="AA81" s="46">
        <v>0</v>
      </c>
      <c r="AB81" s="46">
        <v>0</v>
      </c>
      <c r="AC81" s="51">
        <v>0</v>
      </c>
      <c r="AD81" s="116">
        <f t="shared" si="25"/>
        <v>0</v>
      </c>
      <c r="AE81" s="50">
        <v>0</v>
      </c>
      <c r="AF81" s="46">
        <v>0</v>
      </c>
      <c r="AG81" s="46">
        <v>0</v>
      </c>
      <c r="AH81" s="51">
        <v>0</v>
      </c>
      <c r="AI81" s="116">
        <f t="shared" si="26"/>
        <v>0</v>
      </c>
      <c r="AJ81" s="50">
        <v>1012.8</v>
      </c>
      <c r="AK81" s="46">
        <v>0</v>
      </c>
      <c r="AL81" s="46">
        <v>0</v>
      </c>
      <c r="AM81" s="51">
        <v>0</v>
      </c>
      <c r="AN81" s="116">
        <f t="shared" si="27"/>
        <v>1012.8</v>
      </c>
      <c r="AO81" s="50">
        <v>2236.8000000000002</v>
      </c>
      <c r="AP81" s="46">
        <v>0</v>
      </c>
      <c r="AQ81" s="46">
        <v>459.5</v>
      </c>
      <c r="AR81" s="51">
        <v>0</v>
      </c>
      <c r="AS81" s="116">
        <f t="shared" si="28"/>
        <v>2696.3</v>
      </c>
      <c r="AT81" s="52">
        <v>2032.8</v>
      </c>
      <c r="AU81" s="53">
        <v>0</v>
      </c>
      <c r="AV81" s="53">
        <v>250.8</v>
      </c>
      <c r="AW81" s="54">
        <v>0</v>
      </c>
      <c r="AX81" s="116">
        <f t="shared" si="29"/>
        <v>2283.6</v>
      </c>
      <c r="AY81" s="52">
        <v>2171.1999999999998</v>
      </c>
      <c r="AZ81" s="53">
        <v>0</v>
      </c>
      <c r="BA81" s="53">
        <v>275.39999999999998</v>
      </c>
      <c r="BB81" s="54">
        <v>0</v>
      </c>
      <c r="BC81" s="116">
        <f t="shared" si="30"/>
        <v>2446.6</v>
      </c>
      <c r="BD81" s="52">
        <v>0</v>
      </c>
      <c r="BE81" s="53">
        <v>0</v>
      </c>
      <c r="BF81" s="53">
        <v>29.4</v>
      </c>
      <c r="BG81" s="54">
        <v>0</v>
      </c>
      <c r="BH81" s="116">
        <f t="shared" si="31"/>
        <v>29.4</v>
      </c>
      <c r="BI81" s="52">
        <v>0</v>
      </c>
      <c r="BJ81" s="53">
        <v>0</v>
      </c>
      <c r="BK81" s="53">
        <v>0</v>
      </c>
      <c r="BL81" s="54">
        <v>0</v>
      </c>
      <c r="BM81" s="116">
        <f t="shared" si="32"/>
        <v>0</v>
      </c>
      <c r="BN81" s="54">
        <f t="shared" si="18"/>
        <v>7453.6</v>
      </c>
      <c r="BO81" s="54">
        <f t="shared" si="33"/>
        <v>0</v>
      </c>
      <c r="BP81" s="54">
        <f t="shared" si="34"/>
        <v>1015.0999999999999</v>
      </c>
      <c r="BQ81" s="54">
        <f t="shared" si="35"/>
        <v>0</v>
      </c>
      <c r="BR81" s="116">
        <f t="shared" si="36"/>
        <v>8468.7000000000007</v>
      </c>
      <c r="BS81" s="56">
        <f t="shared" si="20"/>
        <v>4.9237325227732674E-5</v>
      </c>
    </row>
    <row r="82" spans="2:71" x14ac:dyDescent="0.35">
      <c r="B82" s="15" t="s">
        <v>333</v>
      </c>
      <c r="C82" s="11" t="s">
        <v>606</v>
      </c>
      <c r="D82" s="12" t="s">
        <v>240</v>
      </c>
      <c r="E82" s="45" t="s">
        <v>241</v>
      </c>
      <c r="F82" s="50">
        <v>442</v>
      </c>
      <c r="G82" s="46">
        <v>0</v>
      </c>
      <c r="H82" s="46">
        <v>262.75</v>
      </c>
      <c r="I82" s="51">
        <v>478.5</v>
      </c>
      <c r="J82" s="116">
        <f t="shared" si="21"/>
        <v>1183.25</v>
      </c>
      <c r="K82" s="50">
        <v>147.5</v>
      </c>
      <c r="L82" s="46">
        <v>0</v>
      </c>
      <c r="M82" s="46">
        <v>352</v>
      </c>
      <c r="N82" s="51">
        <v>333</v>
      </c>
      <c r="O82" s="116">
        <f t="shared" si="22"/>
        <v>832.5</v>
      </c>
      <c r="P82" s="50">
        <v>79.5</v>
      </c>
      <c r="Q82" s="46">
        <v>0</v>
      </c>
      <c r="R82" s="46">
        <v>403.75</v>
      </c>
      <c r="S82" s="51">
        <v>184.25</v>
      </c>
      <c r="T82" s="116">
        <f t="shared" si="23"/>
        <v>667.5</v>
      </c>
      <c r="U82" s="50">
        <v>279</v>
      </c>
      <c r="V82" s="46">
        <v>0</v>
      </c>
      <c r="W82" s="46">
        <v>279</v>
      </c>
      <c r="X82" s="51">
        <v>472.75</v>
      </c>
      <c r="Y82" s="116">
        <f t="shared" si="24"/>
        <v>1030.75</v>
      </c>
      <c r="Z82" s="50">
        <v>283</v>
      </c>
      <c r="AA82" s="46">
        <v>0</v>
      </c>
      <c r="AB82" s="46">
        <v>527.5</v>
      </c>
      <c r="AC82" s="51">
        <v>589.125</v>
      </c>
      <c r="AD82" s="116">
        <f t="shared" si="25"/>
        <v>1399.625</v>
      </c>
      <c r="AE82" s="50">
        <v>368</v>
      </c>
      <c r="AF82" s="46">
        <v>0</v>
      </c>
      <c r="AG82" s="46">
        <v>207</v>
      </c>
      <c r="AH82" s="51">
        <v>415.875</v>
      </c>
      <c r="AI82" s="116">
        <f t="shared" si="26"/>
        <v>990.875</v>
      </c>
      <c r="AJ82" s="50">
        <v>88.5</v>
      </c>
      <c r="AK82" s="46">
        <v>0</v>
      </c>
      <c r="AL82" s="46">
        <v>265.5</v>
      </c>
      <c r="AM82" s="51">
        <v>223.25</v>
      </c>
      <c r="AN82" s="116">
        <f t="shared" si="27"/>
        <v>577.25</v>
      </c>
      <c r="AO82" s="50">
        <v>0</v>
      </c>
      <c r="AP82" s="46">
        <v>0</v>
      </c>
      <c r="AQ82" s="46">
        <v>301.5</v>
      </c>
      <c r="AR82" s="51">
        <v>0</v>
      </c>
      <c r="AS82" s="116">
        <f t="shared" si="28"/>
        <v>301.5</v>
      </c>
      <c r="AT82" s="52">
        <v>0</v>
      </c>
      <c r="AU82" s="53">
        <v>0</v>
      </c>
      <c r="AV82" s="53">
        <v>363</v>
      </c>
      <c r="AW82" s="54">
        <v>0</v>
      </c>
      <c r="AX82" s="116">
        <f t="shared" si="29"/>
        <v>363</v>
      </c>
      <c r="AY82" s="52">
        <v>0</v>
      </c>
      <c r="AZ82" s="53">
        <v>0</v>
      </c>
      <c r="BA82" s="53">
        <v>296</v>
      </c>
      <c r="BB82" s="54">
        <v>0</v>
      </c>
      <c r="BC82" s="116">
        <f t="shared" si="30"/>
        <v>296</v>
      </c>
      <c r="BD82" s="52">
        <v>0</v>
      </c>
      <c r="BE82" s="53">
        <v>0</v>
      </c>
      <c r="BF82" s="53">
        <v>328.5</v>
      </c>
      <c r="BG82" s="54">
        <v>0</v>
      </c>
      <c r="BH82" s="116">
        <f t="shared" si="31"/>
        <v>328.5</v>
      </c>
      <c r="BI82" s="52">
        <v>0</v>
      </c>
      <c r="BJ82" s="53">
        <v>0</v>
      </c>
      <c r="BK82" s="53">
        <v>97.25</v>
      </c>
      <c r="BL82" s="54">
        <v>0</v>
      </c>
      <c r="BM82" s="116">
        <f t="shared" si="32"/>
        <v>97.25</v>
      </c>
      <c r="BN82" s="54">
        <f t="shared" si="18"/>
        <v>1687.5</v>
      </c>
      <c r="BO82" s="54">
        <f t="shared" si="33"/>
        <v>0</v>
      </c>
      <c r="BP82" s="54">
        <f t="shared" si="34"/>
        <v>3683.75</v>
      </c>
      <c r="BQ82" s="54">
        <f t="shared" si="35"/>
        <v>2696.75</v>
      </c>
      <c r="BR82" s="116">
        <f t="shared" si="36"/>
        <v>8068</v>
      </c>
      <c r="BS82" s="56">
        <f t="shared" si="20"/>
        <v>4.6907641070925548E-5</v>
      </c>
    </row>
    <row r="83" spans="2:71" x14ac:dyDescent="0.35">
      <c r="B83" s="15" t="s">
        <v>551</v>
      </c>
      <c r="C83" s="11" t="s">
        <v>588</v>
      </c>
      <c r="D83" s="12" t="s">
        <v>514</v>
      </c>
      <c r="E83" s="45" t="s">
        <v>515</v>
      </c>
      <c r="F83" s="50">
        <v>0</v>
      </c>
      <c r="G83" s="46">
        <v>0</v>
      </c>
      <c r="H83" s="46">
        <v>0</v>
      </c>
      <c r="I83" s="51">
        <v>0</v>
      </c>
      <c r="J83" s="116">
        <f t="shared" si="21"/>
        <v>0</v>
      </c>
      <c r="K83" s="50">
        <v>0</v>
      </c>
      <c r="L83" s="46">
        <v>0</v>
      </c>
      <c r="M83" s="46">
        <v>0</v>
      </c>
      <c r="N83" s="51">
        <v>0</v>
      </c>
      <c r="O83" s="116">
        <f t="shared" si="22"/>
        <v>0</v>
      </c>
      <c r="P83" s="50">
        <v>0</v>
      </c>
      <c r="Q83" s="46">
        <v>0</v>
      </c>
      <c r="R83" s="46">
        <v>0</v>
      </c>
      <c r="S83" s="51">
        <v>0</v>
      </c>
      <c r="T83" s="116">
        <f t="shared" si="23"/>
        <v>0</v>
      </c>
      <c r="U83" s="50">
        <v>0</v>
      </c>
      <c r="V83" s="46">
        <v>0</v>
      </c>
      <c r="W83" s="46">
        <v>0</v>
      </c>
      <c r="X83" s="51">
        <v>0</v>
      </c>
      <c r="Y83" s="116">
        <f t="shared" si="24"/>
        <v>0</v>
      </c>
      <c r="Z83" s="50">
        <v>0</v>
      </c>
      <c r="AA83" s="46">
        <v>0</v>
      </c>
      <c r="AB83" s="46">
        <v>0</v>
      </c>
      <c r="AC83" s="51">
        <v>0</v>
      </c>
      <c r="AD83" s="116">
        <f t="shared" si="25"/>
        <v>0</v>
      </c>
      <c r="AE83" s="50">
        <v>0</v>
      </c>
      <c r="AF83" s="46">
        <v>0</v>
      </c>
      <c r="AG83" s="46">
        <v>0</v>
      </c>
      <c r="AH83" s="51">
        <v>0</v>
      </c>
      <c r="AI83" s="116">
        <f t="shared" si="26"/>
        <v>0</v>
      </c>
      <c r="AJ83" s="50">
        <v>0</v>
      </c>
      <c r="AK83" s="46">
        <v>0</v>
      </c>
      <c r="AL83" s="46">
        <v>0</v>
      </c>
      <c r="AM83" s="51">
        <v>0</v>
      </c>
      <c r="AN83" s="116">
        <f t="shared" si="27"/>
        <v>0</v>
      </c>
      <c r="AO83" s="50">
        <v>0</v>
      </c>
      <c r="AP83" s="46">
        <v>0</v>
      </c>
      <c r="AQ83" s="46">
        <v>2850</v>
      </c>
      <c r="AR83" s="51">
        <v>0</v>
      </c>
      <c r="AS83" s="116">
        <f t="shared" si="28"/>
        <v>2850</v>
      </c>
      <c r="AT83" s="52">
        <v>0</v>
      </c>
      <c r="AU83" s="53">
        <v>0</v>
      </c>
      <c r="AV83" s="53">
        <v>5200</v>
      </c>
      <c r="AW83" s="54">
        <v>0</v>
      </c>
      <c r="AX83" s="116">
        <f t="shared" si="29"/>
        <v>5200</v>
      </c>
      <c r="AY83" s="52">
        <v>0</v>
      </c>
      <c r="AZ83" s="53">
        <v>0</v>
      </c>
      <c r="BA83" s="53">
        <v>0</v>
      </c>
      <c r="BB83" s="54">
        <v>0</v>
      </c>
      <c r="BC83" s="116">
        <f t="shared" si="30"/>
        <v>0</v>
      </c>
      <c r="BD83" s="52">
        <v>0</v>
      </c>
      <c r="BE83" s="53">
        <v>0</v>
      </c>
      <c r="BF83" s="53">
        <v>0</v>
      </c>
      <c r="BG83" s="54">
        <v>0</v>
      </c>
      <c r="BH83" s="116">
        <f t="shared" si="31"/>
        <v>0</v>
      </c>
      <c r="BI83" s="52">
        <v>0</v>
      </c>
      <c r="BJ83" s="53">
        <v>0</v>
      </c>
      <c r="BK83" s="53">
        <v>0</v>
      </c>
      <c r="BL83" s="54">
        <v>0</v>
      </c>
      <c r="BM83" s="116">
        <f t="shared" si="32"/>
        <v>0</v>
      </c>
      <c r="BN83" s="54">
        <f t="shared" si="18"/>
        <v>0</v>
      </c>
      <c r="BO83" s="54">
        <f t="shared" si="33"/>
        <v>0</v>
      </c>
      <c r="BP83" s="54">
        <f t="shared" si="34"/>
        <v>8050</v>
      </c>
      <c r="BQ83" s="54">
        <f t="shared" si="35"/>
        <v>0</v>
      </c>
      <c r="BR83" s="116">
        <f t="shared" si="36"/>
        <v>8050</v>
      </c>
      <c r="BS83" s="56">
        <f t="shared" si="20"/>
        <v>4.6802988425997853E-5</v>
      </c>
    </row>
    <row r="84" spans="2:71" x14ac:dyDescent="0.35">
      <c r="B84" s="15" t="s">
        <v>344</v>
      </c>
      <c r="C84" s="11" t="s">
        <v>606</v>
      </c>
      <c r="D84" s="12" t="s">
        <v>266</v>
      </c>
      <c r="E84" s="45" t="s">
        <v>267</v>
      </c>
      <c r="F84" s="50">
        <v>0</v>
      </c>
      <c r="G84" s="46">
        <v>0</v>
      </c>
      <c r="H84" s="46">
        <v>0</v>
      </c>
      <c r="I84" s="51">
        <v>0</v>
      </c>
      <c r="J84" s="116">
        <f t="shared" si="21"/>
        <v>0</v>
      </c>
      <c r="K84" s="50">
        <v>0</v>
      </c>
      <c r="L84" s="46">
        <v>0</v>
      </c>
      <c r="M84" s="46">
        <v>0</v>
      </c>
      <c r="N84" s="51">
        <v>0</v>
      </c>
      <c r="O84" s="116">
        <f t="shared" si="22"/>
        <v>0</v>
      </c>
      <c r="P84" s="50">
        <v>0</v>
      </c>
      <c r="Q84" s="46">
        <v>0</v>
      </c>
      <c r="R84" s="46">
        <v>0</v>
      </c>
      <c r="S84" s="51">
        <v>0</v>
      </c>
      <c r="T84" s="116">
        <f t="shared" si="23"/>
        <v>0</v>
      </c>
      <c r="U84" s="50">
        <v>1253.2</v>
      </c>
      <c r="V84" s="46">
        <v>0</v>
      </c>
      <c r="W84" s="46">
        <v>1253.2</v>
      </c>
      <c r="X84" s="51">
        <v>0</v>
      </c>
      <c r="Y84" s="116">
        <f t="shared" si="24"/>
        <v>2506.4</v>
      </c>
      <c r="Z84" s="50">
        <v>1885</v>
      </c>
      <c r="AA84" s="46">
        <v>0</v>
      </c>
      <c r="AB84" s="46">
        <v>348.4</v>
      </c>
      <c r="AC84" s="51">
        <v>0</v>
      </c>
      <c r="AD84" s="116">
        <f t="shared" si="25"/>
        <v>2233.4</v>
      </c>
      <c r="AE84" s="50">
        <v>1752.4</v>
      </c>
      <c r="AF84" s="46">
        <v>0</v>
      </c>
      <c r="AG84" s="46">
        <v>323.7</v>
      </c>
      <c r="AH84" s="51">
        <v>0</v>
      </c>
      <c r="AI84" s="116">
        <f t="shared" si="26"/>
        <v>2076.1</v>
      </c>
      <c r="AJ84" s="50">
        <v>946.4</v>
      </c>
      <c r="AK84" s="46">
        <v>0</v>
      </c>
      <c r="AL84" s="46">
        <v>264.55</v>
      </c>
      <c r="AM84" s="51">
        <v>0</v>
      </c>
      <c r="AN84" s="116">
        <f t="shared" si="27"/>
        <v>1210.95</v>
      </c>
      <c r="AO84" s="50">
        <v>0</v>
      </c>
      <c r="AP84" s="46">
        <v>0</v>
      </c>
      <c r="AQ84" s="46">
        <v>0</v>
      </c>
      <c r="AR84" s="51">
        <v>0</v>
      </c>
      <c r="AS84" s="116">
        <f t="shared" si="28"/>
        <v>0</v>
      </c>
      <c r="AT84" s="52">
        <v>0</v>
      </c>
      <c r="AU84" s="53">
        <v>0</v>
      </c>
      <c r="AV84" s="53">
        <v>0</v>
      </c>
      <c r="AW84" s="54">
        <v>0</v>
      </c>
      <c r="AX84" s="116">
        <f t="shared" si="29"/>
        <v>0</v>
      </c>
      <c r="AY84" s="52">
        <v>0</v>
      </c>
      <c r="AZ84" s="53">
        <v>0</v>
      </c>
      <c r="BA84" s="53">
        <v>0</v>
      </c>
      <c r="BB84" s="54">
        <v>0</v>
      </c>
      <c r="BC84" s="116">
        <f t="shared" si="30"/>
        <v>0</v>
      </c>
      <c r="BD84" s="52">
        <v>0</v>
      </c>
      <c r="BE84" s="53">
        <v>0</v>
      </c>
      <c r="BF84" s="53">
        <v>0</v>
      </c>
      <c r="BG84" s="54">
        <v>0</v>
      </c>
      <c r="BH84" s="116">
        <f t="shared" si="31"/>
        <v>0</v>
      </c>
      <c r="BI84" s="52">
        <v>0</v>
      </c>
      <c r="BJ84" s="53">
        <v>0</v>
      </c>
      <c r="BK84" s="53">
        <v>0</v>
      </c>
      <c r="BL84" s="54">
        <v>0</v>
      </c>
      <c r="BM84" s="116">
        <f t="shared" si="32"/>
        <v>0</v>
      </c>
      <c r="BN84" s="54">
        <f t="shared" si="18"/>
        <v>5837</v>
      </c>
      <c r="BO84" s="54">
        <f t="shared" si="33"/>
        <v>0</v>
      </c>
      <c r="BP84" s="54">
        <f t="shared" si="34"/>
        <v>2189.85</v>
      </c>
      <c r="BQ84" s="54">
        <f t="shared" si="35"/>
        <v>0</v>
      </c>
      <c r="BR84" s="116">
        <f t="shared" si="36"/>
        <v>8026.85</v>
      </c>
      <c r="BS84" s="56">
        <f t="shared" si="20"/>
        <v>4.6668393496549175E-5</v>
      </c>
    </row>
    <row r="85" spans="2:71" x14ac:dyDescent="0.35">
      <c r="B85" s="15" t="s">
        <v>343</v>
      </c>
      <c r="C85" s="11" t="s">
        <v>606</v>
      </c>
      <c r="D85" s="12" t="s">
        <v>262</v>
      </c>
      <c r="E85" s="45" t="s">
        <v>263</v>
      </c>
      <c r="F85" s="50">
        <v>0</v>
      </c>
      <c r="G85" s="46">
        <v>0</v>
      </c>
      <c r="H85" s="46">
        <v>0</v>
      </c>
      <c r="I85" s="51">
        <v>0</v>
      </c>
      <c r="J85" s="116">
        <f t="shared" si="21"/>
        <v>0</v>
      </c>
      <c r="K85" s="50">
        <v>0</v>
      </c>
      <c r="L85" s="46">
        <v>0</v>
      </c>
      <c r="M85" s="46">
        <v>0</v>
      </c>
      <c r="N85" s="51">
        <v>0</v>
      </c>
      <c r="O85" s="116">
        <f t="shared" si="22"/>
        <v>0</v>
      </c>
      <c r="P85" s="50">
        <v>0</v>
      </c>
      <c r="Q85" s="46">
        <v>0</v>
      </c>
      <c r="R85" s="46">
        <v>0</v>
      </c>
      <c r="S85" s="51">
        <v>0</v>
      </c>
      <c r="T85" s="116">
        <f t="shared" si="23"/>
        <v>0</v>
      </c>
      <c r="U85" s="50">
        <v>0</v>
      </c>
      <c r="V85" s="46">
        <v>0</v>
      </c>
      <c r="W85" s="46">
        <v>0</v>
      </c>
      <c r="X85" s="51">
        <v>0</v>
      </c>
      <c r="Y85" s="116">
        <f t="shared" si="24"/>
        <v>0</v>
      </c>
      <c r="Z85" s="50">
        <v>0</v>
      </c>
      <c r="AA85" s="46">
        <v>0</v>
      </c>
      <c r="AB85" s="46">
        <v>0</v>
      </c>
      <c r="AC85" s="51">
        <v>0</v>
      </c>
      <c r="AD85" s="116">
        <f t="shared" si="25"/>
        <v>0</v>
      </c>
      <c r="AE85" s="50">
        <v>0</v>
      </c>
      <c r="AF85" s="46">
        <v>0</v>
      </c>
      <c r="AG85" s="46">
        <v>0</v>
      </c>
      <c r="AH85" s="51">
        <v>0</v>
      </c>
      <c r="AI85" s="116">
        <f t="shared" si="26"/>
        <v>0</v>
      </c>
      <c r="AJ85" s="50">
        <v>1205.5999999999999</v>
      </c>
      <c r="AK85" s="46">
        <v>0</v>
      </c>
      <c r="AL85" s="46">
        <v>0</v>
      </c>
      <c r="AM85" s="51">
        <v>0</v>
      </c>
      <c r="AN85" s="116">
        <f t="shared" si="27"/>
        <v>1205.5999999999999</v>
      </c>
      <c r="AO85" s="50">
        <v>1046.4000000000001</v>
      </c>
      <c r="AP85" s="46">
        <v>0</v>
      </c>
      <c r="AQ85" s="46">
        <v>0</v>
      </c>
      <c r="AR85" s="51">
        <v>0</v>
      </c>
      <c r="AS85" s="116">
        <f t="shared" si="28"/>
        <v>1046.4000000000001</v>
      </c>
      <c r="AT85" s="52">
        <v>1419.5</v>
      </c>
      <c r="AU85" s="53">
        <v>0</v>
      </c>
      <c r="AV85" s="53">
        <v>0</v>
      </c>
      <c r="AW85" s="54">
        <v>0</v>
      </c>
      <c r="AX85" s="116">
        <f t="shared" si="29"/>
        <v>1419.5</v>
      </c>
      <c r="AY85" s="52">
        <v>2131.9</v>
      </c>
      <c r="AZ85" s="53">
        <v>0</v>
      </c>
      <c r="BA85" s="53">
        <v>0</v>
      </c>
      <c r="BB85" s="54">
        <v>0</v>
      </c>
      <c r="BC85" s="116">
        <f t="shared" si="30"/>
        <v>2131.9</v>
      </c>
      <c r="BD85" s="52">
        <v>1540.6</v>
      </c>
      <c r="BE85" s="53">
        <v>0</v>
      </c>
      <c r="BF85" s="53">
        <v>0</v>
      </c>
      <c r="BG85" s="54">
        <v>0</v>
      </c>
      <c r="BH85" s="116">
        <f t="shared" si="31"/>
        <v>1540.6</v>
      </c>
      <c r="BI85" s="52">
        <v>611.4</v>
      </c>
      <c r="BJ85" s="53">
        <v>0</v>
      </c>
      <c r="BK85" s="53">
        <v>0</v>
      </c>
      <c r="BL85" s="54">
        <v>0</v>
      </c>
      <c r="BM85" s="116">
        <f t="shared" si="32"/>
        <v>611.4</v>
      </c>
      <c r="BN85" s="54">
        <f t="shared" ref="BN85:BN148" si="37">F85+K85+P85+U85+Z85+AE85+AJ85+AO85+AT85+AY85+BD85+BI85</f>
        <v>7955.4</v>
      </c>
      <c r="BO85" s="54">
        <f t="shared" si="33"/>
        <v>0</v>
      </c>
      <c r="BP85" s="54">
        <f t="shared" si="34"/>
        <v>0</v>
      </c>
      <c r="BQ85" s="54">
        <f t="shared" si="35"/>
        <v>0</v>
      </c>
      <c r="BR85" s="116">
        <f t="shared" si="36"/>
        <v>7955.4</v>
      </c>
      <c r="BS85" s="56">
        <f t="shared" si="20"/>
        <v>4.6252980636544505E-5</v>
      </c>
    </row>
    <row r="86" spans="2:71" x14ac:dyDescent="0.35">
      <c r="B86" s="12" t="s">
        <v>356</v>
      </c>
      <c r="C86" s="109" t="s">
        <v>606</v>
      </c>
      <c r="D86" s="12" t="s">
        <v>126</v>
      </c>
      <c r="E86" s="45" t="s">
        <v>127</v>
      </c>
      <c r="F86" s="50">
        <v>428.4</v>
      </c>
      <c r="G86" s="46">
        <v>49.2</v>
      </c>
      <c r="H86" s="46">
        <v>70.8</v>
      </c>
      <c r="I86" s="51">
        <v>155.1</v>
      </c>
      <c r="J86" s="116">
        <f t="shared" si="21"/>
        <v>703.5</v>
      </c>
      <c r="K86" s="50">
        <v>373.8</v>
      </c>
      <c r="L86" s="46">
        <v>31.6</v>
      </c>
      <c r="M86" s="46">
        <v>70.099999999999994</v>
      </c>
      <c r="N86" s="51">
        <v>119.5</v>
      </c>
      <c r="O86" s="116">
        <f t="shared" si="22"/>
        <v>595</v>
      </c>
      <c r="P86" s="50">
        <v>330.2</v>
      </c>
      <c r="Q86" s="46">
        <v>26</v>
      </c>
      <c r="R86" s="46">
        <v>141.19999999999999</v>
      </c>
      <c r="S86" s="51">
        <v>129.625</v>
      </c>
      <c r="T86" s="116">
        <f t="shared" si="23"/>
        <v>627.02499999999998</v>
      </c>
      <c r="U86" s="50">
        <v>329.8</v>
      </c>
      <c r="V86" s="46">
        <v>25.7</v>
      </c>
      <c r="W86" s="46">
        <v>329.8</v>
      </c>
      <c r="X86" s="51">
        <v>120.5</v>
      </c>
      <c r="Y86" s="116">
        <f t="shared" si="24"/>
        <v>805.8</v>
      </c>
      <c r="Z86" s="50">
        <v>348.6</v>
      </c>
      <c r="AA86" s="46">
        <v>26.2</v>
      </c>
      <c r="AB86" s="46">
        <v>87.7</v>
      </c>
      <c r="AC86" s="51">
        <v>90.275000000000006</v>
      </c>
      <c r="AD86" s="116">
        <f t="shared" si="25"/>
        <v>552.77499999999998</v>
      </c>
      <c r="AE86" s="50">
        <v>369.4</v>
      </c>
      <c r="AF86" s="46">
        <v>31.3</v>
      </c>
      <c r="AG86" s="46">
        <v>93.3</v>
      </c>
      <c r="AH86" s="51">
        <v>74.775000000000006</v>
      </c>
      <c r="AI86" s="116">
        <f t="shared" si="26"/>
        <v>568.77499999999998</v>
      </c>
      <c r="AJ86" s="50">
        <v>263.39999999999998</v>
      </c>
      <c r="AK86" s="46">
        <v>41.2</v>
      </c>
      <c r="AL86" s="46">
        <v>52</v>
      </c>
      <c r="AM86" s="51">
        <v>81.724999999999994</v>
      </c>
      <c r="AN86" s="116">
        <f t="shared" si="27"/>
        <v>438.32499999999993</v>
      </c>
      <c r="AO86" s="50">
        <v>388.6</v>
      </c>
      <c r="AP86" s="46">
        <v>40.799999999999997</v>
      </c>
      <c r="AQ86" s="46">
        <v>85.3</v>
      </c>
      <c r="AR86" s="51">
        <v>82.05</v>
      </c>
      <c r="AS86" s="116">
        <f t="shared" si="28"/>
        <v>596.75</v>
      </c>
      <c r="AT86" s="52">
        <v>368.8</v>
      </c>
      <c r="AU86" s="53">
        <v>56.9</v>
      </c>
      <c r="AV86" s="53">
        <v>75.099999999999994</v>
      </c>
      <c r="AW86" s="54">
        <v>91.125</v>
      </c>
      <c r="AX86" s="116">
        <f t="shared" si="29"/>
        <v>591.92499999999995</v>
      </c>
      <c r="AY86" s="52">
        <v>427.2</v>
      </c>
      <c r="AZ86" s="53">
        <v>60.6</v>
      </c>
      <c r="BA86" s="53">
        <v>54.9</v>
      </c>
      <c r="BB86" s="54">
        <v>109.3</v>
      </c>
      <c r="BC86" s="116">
        <f t="shared" si="30"/>
        <v>652</v>
      </c>
      <c r="BD86" s="52">
        <v>434.2</v>
      </c>
      <c r="BE86" s="53">
        <v>59.1</v>
      </c>
      <c r="BF86" s="53">
        <v>51.9</v>
      </c>
      <c r="BG86" s="54">
        <v>108.45</v>
      </c>
      <c r="BH86" s="116">
        <f t="shared" si="31"/>
        <v>653.65000000000009</v>
      </c>
      <c r="BI86" s="52">
        <v>441.2</v>
      </c>
      <c r="BJ86" s="53">
        <v>65.7</v>
      </c>
      <c r="BK86" s="53">
        <v>75.3</v>
      </c>
      <c r="BL86" s="54">
        <v>118.52500000000001</v>
      </c>
      <c r="BM86" s="116">
        <f t="shared" si="32"/>
        <v>700.72499999999991</v>
      </c>
      <c r="BN86" s="54">
        <f t="shared" si="37"/>
        <v>4503.6000000000004</v>
      </c>
      <c r="BO86" s="54">
        <f t="shared" si="33"/>
        <v>514.30000000000007</v>
      </c>
      <c r="BP86" s="54">
        <f t="shared" si="34"/>
        <v>1187.4000000000001</v>
      </c>
      <c r="BQ86" s="54">
        <f t="shared" si="35"/>
        <v>1280.95</v>
      </c>
      <c r="BR86" s="116">
        <f t="shared" si="36"/>
        <v>7486.2500000000009</v>
      </c>
      <c r="BS86" s="56">
        <f t="shared" si="20"/>
        <v>4.3525325727220675E-5</v>
      </c>
    </row>
    <row r="87" spans="2:71" x14ac:dyDescent="0.35">
      <c r="B87" s="12" t="s">
        <v>286</v>
      </c>
      <c r="C87" s="11" t="s">
        <v>606</v>
      </c>
      <c r="D87" s="12" t="s">
        <v>146</v>
      </c>
      <c r="E87" s="45" t="s">
        <v>147</v>
      </c>
      <c r="F87" s="50">
        <v>109.2</v>
      </c>
      <c r="G87" s="46">
        <v>0</v>
      </c>
      <c r="H87" s="46">
        <v>0</v>
      </c>
      <c r="I87" s="51">
        <v>70.875</v>
      </c>
      <c r="J87" s="116">
        <f t="shared" si="21"/>
        <v>180.07499999999999</v>
      </c>
      <c r="K87" s="50">
        <v>144.19999999999999</v>
      </c>
      <c r="L87" s="46">
        <v>0</v>
      </c>
      <c r="M87" s="46">
        <v>0</v>
      </c>
      <c r="N87" s="51">
        <v>55.475000000000001</v>
      </c>
      <c r="O87" s="116">
        <f t="shared" si="22"/>
        <v>199.67499999999998</v>
      </c>
      <c r="P87" s="50">
        <v>161</v>
      </c>
      <c r="Q87" s="46">
        <v>0</v>
      </c>
      <c r="R87" s="46">
        <v>10.5</v>
      </c>
      <c r="S87" s="51">
        <v>22.574999999999999</v>
      </c>
      <c r="T87" s="116">
        <f t="shared" si="23"/>
        <v>194.07499999999999</v>
      </c>
      <c r="U87" s="50">
        <v>158.19999999999999</v>
      </c>
      <c r="V87" s="46">
        <v>0</v>
      </c>
      <c r="W87" s="46">
        <v>158.19999999999999</v>
      </c>
      <c r="X87" s="51">
        <v>0</v>
      </c>
      <c r="Y87" s="116">
        <f t="shared" si="24"/>
        <v>316.39999999999998</v>
      </c>
      <c r="Z87" s="50">
        <v>450.8</v>
      </c>
      <c r="AA87" s="46">
        <v>0</v>
      </c>
      <c r="AB87" s="46">
        <v>10.85</v>
      </c>
      <c r="AC87" s="51">
        <v>0</v>
      </c>
      <c r="AD87" s="116">
        <f t="shared" si="25"/>
        <v>461.65000000000003</v>
      </c>
      <c r="AE87" s="50">
        <v>254.8</v>
      </c>
      <c r="AF87" s="46">
        <v>0</v>
      </c>
      <c r="AG87" s="46">
        <v>22.05</v>
      </c>
      <c r="AH87" s="51">
        <v>0</v>
      </c>
      <c r="AI87" s="116">
        <f t="shared" si="26"/>
        <v>276.85000000000002</v>
      </c>
      <c r="AJ87" s="50">
        <v>494.2</v>
      </c>
      <c r="AK87" s="46">
        <v>0</v>
      </c>
      <c r="AL87" s="46">
        <v>14</v>
      </c>
      <c r="AM87" s="51">
        <v>0</v>
      </c>
      <c r="AN87" s="116">
        <f t="shared" si="27"/>
        <v>508.2</v>
      </c>
      <c r="AO87" s="50">
        <v>1872.6</v>
      </c>
      <c r="AP87" s="46">
        <v>0</v>
      </c>
      <c r="AQ87" s="46">
        <v>29</v>
      </c>
      <c r="AR87" s="51">
        <v>0</v>
      </c>
      <c r="AS87" s="116">
        <f t="shared" si="28"/>
        <v>1901.6</v>
      </c>
      <c r="AT87" s="52">
        <v>1691.6</v>
      </c>
      <c r="AU87" s="53">
        <v>0</v>
      </c>
      <c r="AV87" s="53">
        <v>205.7</v>
      </c>
      <c r="AW87" s="54">
        <v>0</v>
      </c>
      <c r="AX87" s="116">
        <f t="shared" si="29"/>
        <v>1897.3</v>
      </c>
      <c r="AY87" s="52">
        <v>585.20000000000005</v>
      </c>
      <c r="AZ87" s="53">
        <v>0</v>
      </c>
      <c r="BA87" s="53">
        <v>154.85</v>
      </c>
      <c r="BB87" s="54">
        <v>0</v>
      </c>
      <c r="BC87" s="116">
        <f t="shared" si="30"/>
        <v>740.05000000000007</v>
      </c>
      <c r="BD87" s="52">
        <v>186.2</v>
      </c>
      <c r="BE87" s="53">
        <v>0</v>
      </c>
      <c r="BF87" s="53">
        <v>4.3499999999999996</v>
      </c>
      <c r="BG87" s="54">
        <v>0</v>
      </c>
      <c r="BH87" s="116">
        <f t="shared" si="31"/>
        <v>190.54999999999998</v>
      </c>
      <c r="BI87" s="52">
        <v>204.4</v>
      </c>
      <c r="BJ87" s="53">
        <v>0</v>
      </c>
      <c r="BK87" s="53">
        <v>4.2</v>
      </c>
      <c r="BL87" s="54">
        <v>0</v>
      </c>
      <c r="BM87" s="116">
        <f t="shared" si="32"/>
        <v>208.6</v>
      </c>
      <c r="BN87" s="54">
        <f t="shared" si="37"/>
        <v>6312.4</v>
      </c>
      <c r="BO87" s="54">
        <f t="shared" si="33"/>
        <v>0</v>
      </c>
      <c r="BP87" s="54">
        <f t="shared" si="34"/>
        <v>613.70000000000005</v>
      </c>
      <c r="BQ87" s="54">
        <f t="shared" si="35"/>
        <v>148.92499999999998</v>
      </c>
      <c r="BR87" s="116">
        <f t="shared" si="36"/>
        <v>7075.0249999999996</v>
      </c>
      <c r="BS87" s="56">
        <f t="shared" si="20"/>
        <v>4.1134448843309988E-5</v>
      </c>
    </row>
    <row r="88" spans="2:71" x14ac:dyDescent="0.35">
      <c r="B88" s="15" t="s">
        <v>384</v>
      </c>
      <c r="C88" s="11" t="s">
        <v>606</v>
      </c>
      <c r="D88" s="12" t="s">
        <v>474</v>
      </c>
      <c r="E88" s="45" t="s">
        <v>475</v>
      </c>
      <c r="F88" s="50">
        <v>0</v>
      </c>
      <c r="G88" s="46">
        <v>0</v>
      </c>
      <c r="H88" s="46">
        <v>486</v>
      </c>
      <c r="I88" s="51">
        <v>310</v>
      </c>
      <c r="J88" s="116">
        <f t="shared" si="21"/>
        <v>796</v>
      </c>
      <c r="K88" s="50">
        <v>0</v>
      </c>
      <c r="L88" s="46">
        <v>0</v>
      </c>
      <c r="M88" s="46">
        <v>517</v>
      </c>
      <c r="N88" s="51">
        <v>218</v>
      </c>
      <c r="O88" s="116">
        <f t="shared" si="22"/>
        <v>735</v>
      </c>
      <c r="P88" s="50">
        <v>0</v>
      </c>
      <c r="Q88" s="46">
        <v>0</v>
      </c>
      <c r="R88" s="46">
        <v>575</v>
      </c>
      <c r="S88" s="51">
        <v>391</v>
      </c>
      <c r="T88" s="116">
        <f t="shared" si="23"/>
        <v>966</v>
      </c>
      <c r="U88" s="50">
        <v>0</v>
      </c>
      <c r="V88" s="46">
        <v>0</v>
      </c>
      <c r="W88" s="46">
        <v>0</v>
      </c>
      <c r="X88" s="51">
        <v>373</v>
      </c>
      <c r="Y88" s="116">
        <f t="shared" si="24"/>
        <v>373</v>
      </c>
      <c r="Z88" s="50">
        <v>0</v>
      </c>
      <c r="AA88" s="46">
        <v>0</v>
      </c>
      <c r="AB88" s="46">
        <v>512</v>
      </c>
      <c r="AC88" s="51">
        <v>370.5</v>
      </c>
      <c r="AD88" s="116">
        <f t="shared" si="25"/>
        <v>882.5</v>
      </c>
      <c r="AE88" s="50">
        <v>0</v>
      </c>
      <c r="AF88" s="46">
        <v>0</v>
      </c>
      <c r="AG88" s="46">
        <v>200</v>
      </c>
      <c r="AH88" s="51">
        <v>113</v>
      </c>
      <c r="AI88" s="116">
        <f t="shared" si="26"/>
        <v>313</v>
      </c>
      <c r="AJ88" s="50">
        <v>0</v>
      </c>
      <c r="AK88" s="46">
        <v>0</v>
      </c>
      <c r="AL88" s="46">
        <v>128</v>
      </c>
      <c r="AM88" s="51">
        <v>112</v>
      </c>
      <c r="AN88" s="116">
        <f t="shared" si="27"/>
        <v>240</v>
      </c>
      <c r="AO88" s="50">
        <v>0</v>
      </c>
      <c r="AP88" s="46">
        <v>0</v>
      </c>
      <c r="AQ88" s="46">
        <v>200</v>
      </c>
      <c r="AR88" s="51">
        <v>147</v>
      </c>
      <c r="AS88" s="116">
        <f t="shared" si="28"/>
        <v>347</v>
      </c>
      <c r="AT88" s="52">
        <v>0</v>
      </c>
      <c r="AU88" s="53">
        <v>0</v>
      </c>
      <c r="AV88" s="53">
        <v>258</v>
      </c>
      <c r="AW88" s="54">
        <v>136</v>
      </c>
      <c r="AX88" s="116">
        <f t="shared" si="29"/>
        <v>394</v>
      </c>
      <c r="AY88" s="52">
        <v>0</v>
      </c>
      <c r="AZ88" s="53">
        <v>0</v>
      </c>
      <c r="BA88" s="53">
        <v>339</v>
      </c>
      <c r="BB88" s="54">
        <v>162.69999999999999</v>
      </c>
      <c r="BC88" s="116">
        <f t="shared" si="30"/>
        <v>501.7</v>
      </c>
      <c r="BD88" s="52">
        <v>0</v>
      </c>
      <c r="BE88" s="53">
        <v>0</v>
      </c>
      <c r="BF88" s="53">
        <v>412</v>
      </c>
      <c r="BG88" s="54">
        <v>256</v>
      </c>
      <c r="BH88" s="116">
        <f t="shared" si="31"/>
        <v>668</v>
      </c>
      <c r="BI88" s="52">
        <v>0</v>
      </c>
      <c r="BJ88" s="53">
        <v>0</v>
      </c>
      <c r="BK88" s="53">
        <v>317</v>
      </c>
      <c r="BL88" s="54">
        <v>202.5</v>
      </c>
      <c r="BM88" s="116">
        <f t="shared" si="32"/>
        <v>519.5</v>
      </c>
      <c r="BN88" s="54">
        <f t="shared" si="37"/>
        <v>0</v>
      </c>
      <c r="BO88" s="54">
        <f t="shared" si="33"/>
        <v>0</v>
      </c>
      <c r="BP88" s="54">
        <f t="shared" si="34"/>
        <v>3944</v>
      </c>
      <c r="BQ88" s="54">
        <f t="shared" si="35"/>
        <v>2791.7</v>
      </c>
      <c r="BR88" s="116">
        <f t="shared" si="36"/>
        <v>6735.7</v>
      </c>
      <c r="BS88" s="56">
        <f t="shared" si="20"/>
        <v>3.9161601135527173E-5</v>
      </c>
    </row>
    <row r="89" spans="2:71" x14ac:dyDescent="0.35">
      <c r="B89" s="15" t="s">
        <v>341</v>
      </c>
      <c r="C89" s="108" t="s">
        <v>606</v>
      </c>
      <c r="D89" s="12" t="s">
        <v>258</v>
      </c>
      <c r="E89" s="45" t="s">
        <v>259</v>
      </c>
      <c r="F89" s="50">
        <v>0</v>
      </c>
      <c r="G89" s="46">
        <v>0</v>
      </c>
      <c r="H89" s="46">
        <v>0</v>
      </c>
      <c r="I89" s="51">
        <v>0</v>
      </c>
      <c r="J89" s="116">
        <f t="shared" si="21"/>
        <v>0</v>
      </c>
      <c r="K89" s="50">
        <v>0</v>
      </c>
      <c r="L89" s="46">
        <v>0</v>
      </c>
      <c r="M89" s="46">
        <v>0</v>
      </c>
      <c r="N89" s="51">
        <v>0</v>
      </c>
      <c r="O89" s="116">
        <f t="shared" si="22"/>
        <v>0</v>
      </c>
      <c r="P89" s="50">
        <v>0</v>
      </c>
      <c r="Q89" s="46">
        <v>0</v>
      </c>
      <c r="R89" s="46">
        <v>0</v>
      </c>
      <c r="S89" s="51">
        <v>0</v>
      </c>
      <c r="T89" s="116">
        <f t="shared" si="23"/>
        <v>0</v>
      </c>
      <c r="U89" s="50">
        <v>0</v>
      </c>
      <c r="V89" s="46">
        <v>0</v>
      </c>
      <c r="W89" s="46">
        <v>0</v>
      </c>
      <c r="X89" s="51">
        <v>0</v>
      </c>
      <c r="Y89" s="116">
        <f t="shared" si="24"/>
        <v>0</v>
      </c>
      <c r="Z89" s="50">
        <v>0</v>
      </c>
      <c r="AA89" s="46">
        <v>0</v>
      </c>
      <c r="AB89" s="46">
        <v>0</v>
      </c>
      <c r="AC89" s="51">
        <v>0</v>
      </c>
      <c r="AD89" s="116">
        <f t="shared" si="25"/>
        <v>0</v>
      </c>
      <c r="AE89" s="50">
        <v>0</v>
      </c>
      <c r="AF89" s="46">
        <v>0</v>
      </c>
      <c r="AG89" s="46">
        <v>0</v>
      </c>
      <c r="AH89" s="51">
        <v>0</v>
      </c>
      <c r="AI89" s="116">
        <f t="shared" si="26"/>
        <v>0</v>
      </c>
      <c r="AJ89" s="50">
        <v>777.5</v>
      </c>
      <c r="AK89" s="46">
        <v>0</v>
      </c>
      <c r="AL89" s="46">
        <v>0</v>
      </c>
      <c r="AM89" s="51">
        <v>0</v>
      </c>
      <c r="AN89" s="116">
        <f t="shared" si="27"/>
        <v>777.5</v>
      </c>
      <c r="AO89" s="50">
        <v>494.5</v>
      </c>
      <c r="AP89" s="46">
        <v>0</v>
      </c>
      <c r="AQ89" s="46">
        <v>0</v>
      </c>
      <c r="AR89" s="51">
        <v>0</v>
      </c>
      <c r="AS89" s="116">
        <f t="shared" si="28"/>
        <v>494.5</v>
      </c>
      <c r="AT89" s="52">
        <v>1657</v>
      </c>
      <c r="AU89" s="53">
        <v>0</v>
      </c>
      <c r="AV89" s="53">
        <v>0</v>
      </c>
      <c r="AW89" s="54">
        <v>0</v>
      </c>
      <c r="AX89" s="116">
        <f t="shared" si="29"/>
        <v>1657</v>
      </c>
      <c r="AY89" s="52">
        <v>1407</v>
      </c>
      <c r="AZ89" s="53">
        <v>0</v>
      </c>
      <c r="BA89" s="53">
        <v>0</v>
      </c>
      <c r="BB89" s="54">
        <v>0</v>
      </c>
      <c r="BC89" s="116">
        <f t="shared" si="30"/>
        <v>1407</v>
      </c>
      <c r="BD89" s="52">
        <v>1492.5</v>
      </c>
      <c r="BE89" s="53">
        <v>0</v>
      </c>
      <c r="BF89" s="53">
        <v>0</v>
      </c>
      <c r="BG89" s="54">
        <v>0</v>
      </c>
      <c r="BH89" s="116">
        <f t="shared" si="31"/>
        <v>1492.5</v>
      </c>
      <c r="BI89" s="52">
        <v>364.5</v>
      </c>
      <c r="BJ89" s="53">
        <v>0</v>
      </c>
      <c r="BK89" s="53">
        <v>0</v>
      </c>
      <c r="BL89" s="54">
        <v>0</v>
      </c>
      <c r="BM89" s="116">
        <f t="shared" si="32"/>
        <v>364.5</v>
      </c>
      <c r="BN89" s="54">
        <f t="shared" si="37"/>
        <v>6193</v>
      </c>
      <c r="BO89" s="54">
        <f t="shared" si="33"/>
        <v>0</v>
      </c>
      <c r="BP89" s="54">
        <f t="shared" si="34"/>
        <v>0</v>
      </c>
      <c r="BQ89" s="54">
        <f t="shared" si="35"/>
        <v>0</v>
      </c>
      <c r="BR89" s="116">
        <f t="shared" si="36"/>
        <v>6193</v>
      </c>
      <c r="BS89" s="56">
        <f t="shared" si="20"/>
        <v>3.6006323890957105E-5</v>
      </c>
    </row>
    <row r="90" spans="2:71" x14ac:dyDescent="0.35">
      <c r="B90" s="15" t="s">
        <v>579</v>
      </c>
      <c r="C90" s="11" t="s">
        <v>606</v>
      </c>
      <c r="D90" s="12" t="s">
        <v>568</v>
      </c>
      <c r="E90" s="45" t="s">
        <v>569</v>
      </c>
      <c r="F90" s="50">
        <v>0</v>
      </c>
      <c r="G90" s="46">
        <v>0</v>
      </c>
      <c r="H90" s="46">
        <v>0</v>
      </c>
      <c r="I90" s="51">
        <v>0</v>
      </c>
      <c r="J90" s="116">
        <f t="shared" si="21"/>
        <v>0</v>
      </c>
      <c r="K90" s="50">
        <v>0</v>
      </c>
      <c r="L90" s="46">
        <v>0</v>
      </c>
      <c r="M90" s="46">
        <v>0</v>
      </c>
      <c r="N90" s="51">
        <v>0</v>
      </c>
      <c r="O90" s="116">
        <f t="shared" si="22"/>
        <v>0</v>
      </c>
      <c r="P90" s="50">
        <v>0</v>
      </c>
      <c r="Q90" s="46">
        <v>0</v>
      </c>
      <c r="R90" s="46">
        <v>0</v>
      </c>
      <c r="S90" s="51">
        <v>0</v>
      </c>
      <c r="T90" s="116">
        <f t="shared" si="23"/>
        <v>0</v>
      </c>
      <c r="U90" s="50">
        <v>0</v>
      </c>
      <c r="V90" s="46">
        <v>0</v>
      </c>
      <c r="W90" s="46">
        <v>0</v>
      </c>
      <c r="X90" s="51">
        <v>0</v>
      </c>
      <c r="Y90" s="116">
        <f t="shared" si="24"/>
        <v>0</v>
      </c>
      <c r="Z90" s="50">
        <v>0</v>
      </c>
      <c r="AA90" s="46">
        <v>0</v>
      </c>
      <c r="AB90" s="46">
        <v>0</v>
      </c>
      <c r="AC90" s="51">
        <v>0</v>
      </c>
      <c r="AD90" s="116">
        <f t="shared" si="25"/>
        <v>0</v>
      </c>
      <c r="AE90" s="50">
        <v>0</v>
      </c>
      <c r="AF90" s="46">
        <v>0</v>
      </c>
      <c r="AG90" s="46">
        <v>0</v>
      </c>
      <c r="AH90" s="51">
        <v>0</v>
      </c>
      <c r="AI90" s="116">
        <f t="shared" si="26"/>
        <v>0</v>
      </c>
      <c r="AJ90" s="50">
        <v>0</v>
      </c>
      <c r="AK90" s="46">
        <v>0</v>
      </c>
      <c r="AL90" s="46">
        <v>0</v>
      </c>
      <c r="AM90" s="51">
        <v>0</v>
      </c>
      <c r="AN90" s="116">
        <f t="shared" si="27"/>
        <v>0</v>
      </c>
      <c r="AO90" s="50">
        <v>0</v>
      </c>
      <c r="AP90" s="46">
        <v>0</v>
      </c>
      <c r="AQ90" s="46">
        <v>0</v>
      </c>
      <c r="AR90" s="51">
        <v>0</v>
      </c>
      <c r="AS90" s="116">
        <f t="shared" si="28"/>
        <v>0</v>
      </c>
      <c r="AT90" s="52">
        <v>1998.5</v>
      </c>
      <c r="AU90" s="53">
        <v>0</v>
      </c>
      <c r="AV90" s="53">
        <v>0</v>
      </c>
      <c r="AW90" s="54">
        <v>0</v>
      </c>
      <c r="AX90" s="116">
        <f t="shared" si="29"/>
        <v>1998.5</v>
      </c>
      <c r="AY90" s="52">
        <v>4000.5</v>
      </c>
      <c r="AZ90" s="53">
        <v>0</v>
      </c>
      <c r="BA90" s="53">
        <v>0</v>
      </c>
      <c r="BB90" s="54">
        <v>0</v>
      </c>
      <c r="BC90" s="116">
        <f t="shared" si="30"/>
        <v>4000.5</v>
      </c>
      <c r="BD90" s="52">
        <v>0</v>
      </c>
      <c r="BE90" s="53">
        <v>0</v>
      </c>
      <c r="BF90" s="53">
        <v>0</v>
      </c>
      <c r="BG90" s="54">
        <v>0</v>
      </c>
      <c r="BH90" s="116">
        <f t="shared" si="31"/>
        <v>0</v>
      </c>
      <c r="BI90" s="52">
        <v>0</v>
      </c>
      <c r="BJ90" s="53">
        <v>0</v>
      </c>
      <c r="BK90" s="53">
        <v>0</v>
      </c>
      <c r="BL90" s="54">
        <v>0</v>
      </c>
      <c r="BM90" s="116">
        <f t="shared" si="32"/>
        <v>0</v>
      </c>
      <c r="BN90" s="54">
        <f t="shared" si="37"/>
        <v>5999</v>
      </c>
      <c r="BO90" s="54">
        <f t="shared" si="33"/>
        <v>0</v>
      </c>
      <c r="BP90" s="54">
        <f t="shared" si="34"/>
        <v>0</v>
      </c>
      <c r="BQ90" s="54">
        <f t="shared" si="35"/>
        <v>0</v>
      </c>
      <c r="BR90" s="116">
        <f t="shared" si="36"/>
        <v>5999</v>
      </c>
      <c r="BS90" s="56">
        <f t="shared" si="20"/>
        <v>3.4878400940069706E-5</v>
      </c>
    </row>
    <row r="91" spans="2:71" x14ac:dyDescent="0.35">
      <c r="B91" s="15" t="s">
        <v>388</v>
      </c>
      <c r="C91" s="11" t="s">
        <v>606</v>
      </c>
      <c r="D91" s="12" t="s">
        <v>482</v>
      </c>
      <c r="E91" s="45" t="s">
        <v>483</v>
      </c>
      <c r="F91" s="50">
        <v>0</v>
      </c>
      <c r="G91" s="46">
        <v>0</v>
      </c>
      <c r="H91" s="46">
        <v>349</v>
      </c>
      <c r="I91" s="51">
        <v>362</v>
      </c>
      <c r="J91" s="116">
        <f t="shared" si="21"/>
        <v>711</v>
      </c>
      <c r="K91" s="50">
        <v>0</v>
      </c>
      <c r="L91" s="46">
        <v>0</v>
      </c>
      <c r="M91" s="46">
        <v>432.2</v>
      </c>
      <c r="N91" s="51">
        <v>421.25</v>
      </c>
      <c r="O91" s="116">
        <f t="shared" si="22"/>
        <v>853.45</v>
      </c>
      <c r="P91" s="50">
        <v>0</v>
      </c>
      <c r="Q91" s="46">
        <v>0</v>
      </c>
      <c r="R91" s="46">
        <v>496.3</v>
      </c>
      <c r="S91" s="51">
        <v>427</v>
      </c>
      <c r="T91" s="116">
        <f t="shared" si="23"/>
        <v>923.3</v>
      </c>
      <c r="U91" s="50">
        <v>0</v>
      </c>
      <c r="V91" s="46">
        <v>0</v>
      </c>
      <c r="W91" s="46">
        <v>0</v>
      </c>
      <c r="X91" s="51">
        <v>282</v>
      </c>
      <c r="Y91" s="116">
        <f t="shared" si="24"/>
        <v>282</v>
      </c>
      <c r="Z91" s="50">
        <v>0</v>
      </c>
      <c r="AA91" s="46">
        <v>0</v>
      </c>
      <c r="AB91" s="46">
        <v>464</v>
      </c>
      <c r="AC91" s="51">
        <v>356.75</v>
      </c>
      <c r="AD91" s="116">
        <f t="shared" si="25"/>
        <v>820.75</v>
      </c>
      <c r="AE91" s="50">
        <v>0</v>
      </c>
      <c r="AF91" s="46">
        <v>0</v>
      </c>
      <c r="AG91" s="46">
        <v>209</v>
      </c>
      <c r="AH91" s="51">
        <v>140.5</v>
      </c>
      <c r="AI91" s="116">
        <f t="shared" si="26"/>
        <v>349.5</v>
      </c>
      <c r="AJ91" s="50">
        <v>0</v>
      </c>
      <c r="AK91" s="46">
        <v>0</v>
      </c>
      <c r="AL91" s="46">
        <v>155.5</v>
      </c>
      <c r="AM91" s="51">
        <v>122.75</v>
      </c>
      <c r="AN91" s="116">
        <f t="shared" si="27"/>
        <v>278.25</v>
      </c>
      <c r="AO91" s="50">
        <v>0</v>
      </c>
      <c r="AP91" s="46">
        <v>0</v>
      </c>
      <c r="AQ91" s="46">
        <v>176.5</v>
      </c>
      <c r="AR91" s="51">
        <v>163</v>
      </c>
      <c r="AS91" s="116">
        <f t="shared" si="28"/>
        <v>339.5</v>
      </c>
      <c r="AT91" s="52">
        <v>0</v>
      </c>
      <c r="AU91" s="53">
        <v>0</v>
      </c>
      <c r="AV91" s="53">
        <v>224</v>
      </c>
      <c r="AW91" s="54">
        <v>126</v>
      </c>
      <c r="AX91" s="116">
        <f t="shared" si="29"/>
        <v>350</v>
      </c>
      <c r="AY91" s="52">
        <v>0</v>
      </c>
      <c r="AZ91" s="53">
        <v>0</v>
      </c>
      <c r="BA91" s="53">
        <v>214</v>
      </c>
      <c r="BB91" s="54">
        <v>158.75</v>
      </c>
      <c r="BC91" s="116">
        <f t="shared" si="30"/>
        <v>372.75</v>
      </c>
      <c r="BD91" s="52">
        <v>0</v>
      </c>
      <c r="BE91" s="53">
        <v>0</v>
      </c>
      <c r="BF91" s="53">
        <v>262</v>
      </c>
      <c r="BG91" s="54">
        <v>111.5</v>
      </c>
      <c r="BH91" s="116">
        <f t="shared" si="31"/>
        <v>373.5</v>
      </c>
      <c r="BI91" s="52">
        <v>0</v>
      </c>
      <c r="BJ91" s="53">
        <v>0</v>
      </c>
      <c r="BK91" s="53">
        <v>166.5</v>
      </c>
      <c r="BL91" s="54">
        <v>95.5</v>
      </c>
      <c r="BM91" s="116">
        <f t="shared" si="32"/>
        <v>262</v>
      </c>
      <c r="BN91" s="54">
        <f t="shared" si="37"/>
        <v>0</v>
      </c>
      <c r="BO91" s="54">
        <f t="shared" si="33"/>
        <v>0</v>
      </c>
      <c r="BP91" s="54">
        <f t="shared" si="34"/>
        <v>3149</v>
      </c>
      <c r="BQ91" s="54">
        <f t="shared" si="35"/>
        <v>2767</v>
      </c>
      <c r="BR91" s="116">
        <f t="shared" si="36"/>
        <v>5916</v>
      </c>
      <c r="BS91" s="56">
        <f t="shared" si="20"/>
        <v>3.4395835966236432E-5</v>
      </c>
    </row>
    <row r="92" spans="2:71" x14ac:dyDescent="0.35">
      <c r="B92" s="15" t="s">
        <v>561</v>
      </c>
      <c r="C92" s="11" t="s">
        <v>606</v>
      </c>
      <c r="D92" s="12" t="s">
        <v>534</v>
      </c>
      <c r="E92" s="45" t="s">
        <v>535</v>
      </c>
      <c r="F92" s="50">
        <v>0</v>
      </c>
      <c r="G92" s="46">
        <v>492</v>
      </c>
      <c r="H92" s="46">
        <v>0</v>
      </c>
      <c r="I92" s="51">
        <v>0</v>
      </c>
      <c r="J92" s="116">
        <f t="shared" si="21"/>
        <v>492</v>
      </c>
      <c r="K92" s="50">
        <v>0</v>
      </c>
      <c r="L92" s="46">
        <v>316</v>
      </c>
      <c r="M92" s="46">
        <v>0</v>
      </c>
      <c r="N92" s="51">
        <v>0</v>
      </c>
      <c r="O92" s="116">
        <f t="shared" si="22"/>
        <v>316</v>
      </c>
      <c r="P92" s="50">
        <v>0</v>
      </c>
      <c r="Q92" s="46">
        <v>260</v>
      </c>
      <c r="R92" s="46">
        <v>0</v>
      </c>
      <c r="S92" s="51">
        <v>0</v>
      </c>
      <c r="T92" s="116">
        <f t="shared" si="23"/>
        <v>260</v>
      </c>
      <c r="U92" s="50">
        <v>0</v>
      </c>
      <c r="V92" s="46">
        <v>257</v>
      </c>
      <c r="W92" s="46">
        <v>0</v>
      </c>
      <c r="X92" s="51">
        <v>0</v>
      </c>
      <c r="Y92" s="116">
        <f t="shared" si="24"/>
        <v>257</v>
      </c>
      <c r="Z92" s="50">
        <v>0</v>
      </c>
      <c r="AA92" s="46">
        <v>262</v>
      </c>
      <c r="AB92" s="46">
        <v>0</v>
      </c>
      <c r="AC92" s="51">
        <v>0</v>
      </c>
      <c r="AD92" s="116">
        <f t="shared" si="25"/>
        <v>262</v>
      </c>
      <c r="AE92" s="50">
        <v>0</v>
      </c>
      <c r="AF92" s="46">
        <v>313</v>
      </c>
      <c r="AG92" s="46">
        <v>0</v>
      </c>
      <c r="AH92" s="51">
        <v>0</v>
      </c>
      <c r="AI92" s="116">
        <f t="shared" si="26"/>
        <v>313</v>
      </c>
      <c r="AJ92" s="50">
        <v>0</v>
      </c>
      <c r="AK92" s="46">
        <v>412</v>
      </c>
      <c r="AL92" s="46">
        <v>0</v>
      </c>
      <c r="AM92" s="51">
        <v>0</v>
      </c>
      <c r="AN92" s="116">
        <f t="shared" si="27"/>
        <v>412</v>
      </c>
      <c r="AO92" s="50">
        <v>0</v>
      </c>
      <c r="AP92" s="46">
        <v>408</v>
      </c>
      <c r="AQ92" s="46">
        <v>0</v>
      </c>
      <c r="AR92" s="51">
        <v>0</v>
      </c>
      <c r="AS92" s="116">
        <f t="shared" si="28"/>
        <v>408</v>
      </c>
      <c r="AT92" s="52">
        <v>0</v>
      </c>
      <c r="AU92" s="53">
        <v>569</v>
      </c>
      <c r="AV92" s="53">
        <v>0</v>
      </c>
      <c r="AW92" s="54">
        <v>0</v>
      </c>
      <c r="AX92" s="116">
        <f t="shared" si="29"/>
        <v>569</v>
      </c>
      <c r="AY92" s="52">
        <v>0</v>
      </c>
      <c r="AZ92" s="53">
        <v>606</v>
      </c>
      <c r="BA92" s="53">
        <v>0</v>
      </c>
      <c r="BB92" s="54">
        <v>0</v>
      </c>
      <c r="BC92" s="116">
        <f t="shared" si="30"/>
        <v>606</v>
      </c>
      <c r="BD92" s="52">
        <v>0</v>
      </c>
      <c r="BE92" s="53">
        <v>591</v>
      </c>
      <c r="BF92" s="53">
        <v>0</v>
      </c>
      <c r="BG92" s="54">
        <v>0</v>
      </c>
      <c r="BH92" s="116">
        <f t="shared" si="31"/>
        <v>591</v>
      </c>
      <c r="BI92" s="52">
        <v>0</v>
      </c>
      <c r="BJ92" s="53">
        <v>657</v>
      </c>
      <c r="BK92" s="53">
        <v>0</v>
      </c>
      <c r="BL92" s="54">
        <v>0</v>
      </c>
      <c r="BM92" s="116">
        <f t="shared" si="32"/>
        <v>657</v>
      </c>
      <c r="BN92" s="54">
        <f t="shared" si="37"/>
        <v>0</v>
      </c>
      <c r="BO92" s="54">
        <f t="shared" si="33"/>
        <v>5143</v>
      </c>
      <c r="BP92" s="54">
        <f t="shared" si="34"/>
        <v>0</v>
      </c>
      <c r="BQ92" s="54">
        <f t="shared" si="35"/>
        <v>0</v>
      </c>
      <c r="BR92" s="116">
        <f t="shared" si="36"/>
        <v>5143</v>
      </c>
      <c r="BS92" s="56">
        <f t="shared" si="20"/>
        <v>2.9901586270174776E-5</v>
      </c>
    </row>
    <row r="93" spans="2:71" x14ac:dyDescent="0.35">
      <c r="B93" s="15"/>
      <c r="C93" s="11"/>
      <c r="D93" s="12" t="s">
        <v>643</v>
      </c>
      <c r="E93" s="45" t="s">
        <v>644</v>
      </c>
      <c r="F93" s="50">
        <v>0</v>
      </c>
      <c r="G93" s="46">
        <v>0</v>
      </c>
      <c r="H93" s="46">
        <v>0</v>
      </c>
      <c r="I93" s="51">
        <v>0</v>
      </c>
      <c r="J93" s="116">
        <f t="shared" si="21"/>
        <v>0</v>
      </c>
      <c r="K93" s="50">
        <v>0</v>
      </c>
      <c r="L93" s="46">
        <v>0</v>
      </c>
      <c r="M93" s="46">
        <v>0</v>
      </c>
      <c r="N93" s="51">
        <v>0</v>
      </c>
      <c r="O93" s="116">
        <f t="shared" si="22"/>
        <v>0</v>
      </c>
      <c r="P93" s="50">
        <v>0</v>
      </c>
      <c r="Q93" s="46">
        <v>0</v>
      </c>
      <c r="R93" s="46">
        <v>0</v>
      </c>
      <c r="S93" s="51">
        <v>0</v>
      </c>
      <c r="T93" s="116">
        <f t="shared" si="23"/>
        <v>0</v>
      </c>
      <c r="U93" s="50">
        <v>0</v>
      </c>
      <c r="V93" s="46">
        <v>0</v>
      </c>
      <c r="W93" s="46">
        <v>0</v>
      </c>
      <c r="X93" s="51">
        <v>0</v>
      </c>
      <c r="Y93" s="116">
        <f t="shared" si="24"/>
        <v>0</v>
      </c>
      <c r="Z93" s="50">
        <v>0</v>
      </c>
      <c r="AA93" s="46">
        <v>0</v>
      </c>
      <c r="AB93" s="46">
        <v>0</v>
      </c>
      <c r="AC93" s="51">
        <v>0</v>
      </c>
      <c r="AD93" s="116">
        <f t="shared" si="25"/>
        <v>0</v>
      </c>
      <c r="AE93" s="50">
        <v>0</v>
      </c>
      <c r="AF93" s="46">
        <v>0</v>
      </c>
      <c r="AG93" s="46">
        <v>0</v>
      </c>
      <c r="AH93" s="51">
        <v>0</v>
      </c>
      <c r="AI93" s="116">
        <f t="shared" si="26"/>
        <v>0</v>
      </c>
      <c r="AJ93" s="50">
        <v>0</v>
      </c>
      <c r="AK93" s="46">
        <v>0</v>
      </c>
      <c r="AL93" s="46">
        <v>0</v>
      </c>
      <c r="AM93" s="51">
        <v>0</v>
      </c>
      <c r="AN93" s="116">
        <f t="shared" si="27"/>
        <v>0</v>
      </c>
      <c r="AO93" s="50">
        <v>0</v>
      </c>
      <c r="AP93" s="46">
        <v>0</v>
      </c>
      <c r="AQ93" s="46">
        <v>0</v>
      </c>
      <c r="AR93" s="51">
        <v>0</v>
      </c>
      <c r="AS93" s="116">
        <f t="shared" si="28"/>
        <v>0</v>
      </c>
      <c r="AT93" s="52">
        <v>0</v>
      </c>
      <c r="AU93" s="53">
        <v>0</v>
      </c>
      <c r="AV93" s="53">
        <v>0</v>
      </c>
      <c r="AW93" s="54">
        <v>0</v>
      </c>
      <c r="AX93" s="116">
        <f t="shared" si="29"/>
        <v>0</v>
      </c>
      <c r="AY93" s="52">
        <v>0</v>
      </c>
      <c r="AZ93" s="53">
        <v>0</v>
      </c>
      <c r="BA93" s="53">
        <v>0</v>
      </c>
      <c r="BB93" s="54">
        <v>0</v>
      </c>
      <c r="BC93" s="116">
        <f t="shared" si="30"/>
        <v>0</v>
      </c>
      <c r="BD93" s="52">
        <v>0</v>
      </c>
      <c r="BE93" s="53">
        <v>0</v>
      </c>
      <c r="BF93" s="53">
        <v>0</v>
      </c>
      <c r="BG93" s="54">
        <v>0</v>
      </c>
      <c r="BH93" s="116">
        <f t="shared" si="31"/>
        <v>0</v>
      </c>
      <c r="BI93" s="52">
        <v>0</v>
      </c>
      <c r="BJ93" s="53">
        <v>0</v>
      </c>
      <c r="BK93" s="53">
        <v>5050</v>
      </c>
      <c r="BL93" s="54">
        <v>0</v>
      </c>
      <c r="BM93" s="116">
        <f t="shared" si="32"/>
        <v>5050</v>
      </c>
      <c r="BN93" s="54">
        <f t="shared" si="37"/>
        <v>0</v>
      </c>
      <c r="BO93" s="54">
        <f t="shared" si="33"/>
        <v>0</v>
      </c>
      <c r="BP93" s="54">
        <f t="shared" si="34"/>
        <v>5050</v>
      </c>
      <c r="BQ93" s="54">
        <f t="shared" si="35"/>
        <v>0</v>
      </c>
      <c r="BR93" s="116">
        <f t="shared" si="36"/>
        <v>5050</v>
      </c>
      <c r="BS93" s="56">
        <f t="shared" si="20"/>
        <v>2.9360880938048342E-5</v>
      </c>
    </row>
    <row r="94" spans="2:71" x14ac:dyDescent="0.35">
      <c r="B94" s="15" t="s">
        <v>339</v>
      </c>
      <c r="C94" s="11" t="s">
        <v>588</v>
      </c>
      <c r="D94" s="12" t="s">
        <v>254</v>
      </c>
      <c r="E94" s="45" t="s">
        <v>255</v>
      </c>
      <c r="F94" s="50">
        <v>0</v>
      </c>
      <c r="G94" s="46">
        <v>0</v>
      </c>
      <c r="H94" s="46">
        <v>0</v>
      </c>
      <c r="I94" s="51">
        <v>0</v>
      </c>
      <c r="J94" s="116">
        <f t="shared" si="21"/>
        <v>0</v>
      </c>
      <c r="K94" s="50">
        <v>0</v>
      </c>
      <c r="L94" s="46">
        <v>0</v>
      </c>
      <c r="M94" s="46">
        <v>0</v>
      </c>
      <c r="N94" s="51">
        <v>0</v>
      </c>
      <c r="O94" s="116">
        <f t="shared" si="22"/>
        <v>0</v>
      </c>
      <c r="P94" s="50">
        <v>0</v>
      </c>
      <c r="Q94" s="46">
        <v>0</v>
      </c>
      <c r="R94" s="46">
        <v>0</v>
      </c>
      <c r="S94" s="51">
        <v>0</v>
      </c>
      <c r="T94" s="116">
        <f t="shared" si="23"/>
        <v>0</v>
      </c>
      <c r="U94" s="50">
        <v>0</v>
      </c>
      <c r="V94" s="46">
        <v>0</v>
      </c>
      <c r="W94" s="46">
        <v>0</v>
      </c>
      <c r="X94" s="51">
        <v>0</v>
      </c>
      <c r="Y94" s="116">
        <f t="shared" si="24"/>
        <v>0</v>
      </c>
      <c r="Z94" s="50">
        <v>0</v>
      </c>
      <c r="AA94" s="46">
        <v>0</v>
      </c>
      <c r="AB94" s="46">
        <v>0</v>
      </c>
      <c r="AC94" s="51">
        <v>0</v>
      </c>
      <c r="AD94" s="116">
        <f t="shared" si="25"/>
        <v>0</v>
      </c>
      <c r="AE94" s="50">
        <v>1750</v>
      </c>
      <c r="AF94" s="46">
        <v>0</v>
      </c>
      <c r="AG94" s="46">
        <v>0</v>
      </c>
      <c r="AH94" s="51">
        <v>0</v>
      </c>
      <c r="AI94" s="116">
        <f t="shared" si="26"/>
        <v>1750</v>
      </c>
      <c r="AJ94" s="50">
        <v>1605</v>
      </c>
      <c r="AK94" s="46">
        <v>0</v>
      </c>
      <c r="AL94" s="46">
        <v>0</v>
      </c>
      <c r="AM94" s="51">
        <v>0</v>
      </c>
      <c r="AN94" s="116">
        <f t="shared" si="27"/>
        <v>1605</v>
      </c>
      <c r="AO94" s="50">
        <v>675</v>
      </c>
      <c r="AP94" s="46">
        <v>0</v>
      </c>
      <c r="AQ94" s="46">
        <v>0</v>
      </c>
      <c r="AR94" s="51">
        <v>0</v>
      </c>
      <c r="AS94" s="116">
        <f t="shared" si="28"/>
        <v>675</v>
      </c>
      <c r="AT94" s="52">
        <v>0</v>
      </c>
      <c r="AU94" s="53">
        <v>0</v>
      </c>
      <c r="AV94" s="53">
        <v>0</v>
      </c>
      <c r="AW94" s="54">
        <v>0</v>
      </c>
      <c r="AX94" s="116">
        <f t="shared" si="29"/>
        <v>0</v>
      </c>
      <c r="AY94" s="52">
        <v>925</v>
      </c>
      <c r="AZ94" s="53">
        <v>0</v>
      </c>
      <c r="BA94" s="53">
        <v>0</v>
      </c>
      <c r="BB94" s="54">
        <v>0</v>
      </c>
      <c r="BC94" s="116">
        <f t="shared" si="30"/>
        <v>925</v>
      </c>
      <c r="BD94" s="52">
        <v>0</v>
      </c>
      <c r="BE94" s="53">
        <v>0</v>
      </c>
      <c r="BF94" s="53">
        <v>0</v>
      </c>
      <c r="BG94" s="54">
        <v>0</v>
      </c>
      <c r="BH94" s="116">
        <f t="shared" si="31"/>
        <v>0</v>
      </c>
      <c r="BI94" s="52">
        <v>0</v>
      </c>
      <c r="BJ94" s="53">
        <v>0</v>
      </c>
      <c r="BK94" s="53">
        <v>0</v>
      </c>
      <c r="BL94" s="54">
        <v>0</v>
      </c>
      <c r="BM94" s="116">
        <f t="shared" si="32"/>
        <v>0</v>
      </c>
      <c r="BN94" s="54">
        <f t="shared" si="37"/>
        <v>4955</v>
      </c>
      <c r="BO94" s="54">
        <f t="shared" si="33"/>
        <v>0</v>
      </c>
      <c r="BP94" s="54">
        <f t="shared" si="34"/>
        <v>0</v>
      </c>
      <c r="BQ94" s="54">
        <f t="shared" si="35"/>
        <v>0</v>
      </c>
      <c r="BR94" s="116">
        <f t="shared" si="36"/>
        <v>4955</v>
      </c>
      <c r="BS94" s="56">
        <f t="shared" si="20"/>
        <v>2.8808547534263272E-5</v>
      </c>
    </row>
    <row r="95" spans="2:71" x14ac:dyDescent="0.35">
      <c r="B95" s="15" t="s">
        <v>621</v>
      </c>
      <c r="C95" s="11" t="s">
        <v>606</v>
      </c>
      <c r="D95" s="12" t="s">
        <v>604</v>
      </c>
      <c r="E95" s="45" t="s">
        <v>605</v>
      </c>
      <c r="F95" s="50">
        <v>0</v>
      </c>
      <c r="G95" s="46">
        <v>0</v>
      </c>
      <c r="H95" s="46">
        <v>0</v>
      </c>
      <c r="I95" s="51">
        <v>0</v>
      </c>
      <c r="J95" s="116">
        <f t="shared" si="21"/>
        <v>0</v>
      </c>
      <c r="K95" s="50">
        <v>0</v>
      </c>
      <c r="L95" s="46">
        <v>0</v>
      </c>
      <c r="M95" s="46">
        <v>0</v>
      </c>
      <c r="N95" s="51">
        <v>0</v>
      </c>
      <c r="O95" s="116">
        <f t="shared" si="22"/>
        <v>0</v>
      </c>
      <c r="P95" s="50">
        <v>0</v>
      </c>
      <c r="Q95" s="46">
        <v>0</v>
      </c>
      <c r="R95" s="46">
        <v>0</v>
      </c>
      <c r="S95" s="51">
        <v>0</v>
      </c>
      <c r="T95" s="116">
        <f t="shared" si="23"/>
        <v>0</v>
      </c>
      <c r="U95" s="50">
        <v>0</v>
      </c>
      <c r="V95" s="46">
        <v>0</v>
      </c>
      <c r="W95" s="46">
        <v>0</v>
      </c>
      <c r="X95" s="51">
        <v>0</v>
      </c>
      <c r="Y95" s="116">
        <f t="shared" si="24"/>
        <v>0</v>
      </c>
      <c r="Z95" s="50">
        <v>0</v>
      </c>
      <c r="AA95" s="46">
        <v>0</v>
      </c>
      <c r="AB95" s="46">
        <v>0</v>
      </c>
      <c r="AC95" s="51">
        <v>0</v>
      </c>
      <c r="AD95" s="116">
        <f t="shared" si="25"/>
        <v>0</v>
      </c>
      <c r="AE95" s="50">
        <v>0</v>
      </c>
      <c r="AF95" s="46">
        <v>0</v>
      </c>
      <c r="AG95" s="46">
        <v>0</v>
      </c>
      <c r="AH95" s="51">
        <v>0</v>
      </c>
      <c r="AI95" s="116">
        <f t="shared" si="26"/>
        <v>0</v>
      </c>
      <c r="AJ95" s="50">
        <v>0</v>
      </c>
      <c r="AK95" s="46">
        <v>0</v>
      </c>
      <c r="AL95" s="46">
        <v>0</v>
      </c>
      <c r="AM95" s="51">
        <v>0</v>
      </c>
      <c r="AN95" s="116">
        <f t="shared" si="27"/>
        <v>0</v>
      </c>
      <c r="AO95" s="50">
        <v>0</v>
      </c>
      <c r="AP95" s="46">
        <v>0</v>
      </c>
      <c r="AQ95" s="46">
        <v>0</v>
      </c>
      <c r="AR95" s="51">
        <v>0</v>
      </c>
      <c r="AS95" s="116">
        <f t="shared" si="28"/>
        <v>0</v>
      </c>
      <c r="AT95" s="52">
        <v>0</v>
      </c>
      <c r="AU95" s="53">
        <v>0</v>
      </c>
      <c r="AV95" s="53">
        <v>0</v>
      </c>
      <c r="AW95" s="54">
        <v>0</v>
      </c>
      <c r="AX95" s="116">
        <f t="shared" si="29"/>
        <v>0</v>
      </c>
      <c r="AY95" s="52">
        <v>198</v>
      </c>
      <c r="AZ95" s="53">
        <v>0</v>
      </c>
      <c r="BA95" s="53">
        <v>0</v>
      </c>
      <c r="BB95" s="54">
        <v>0</v>
      </c>
      <c r="BC95" s="116">
        <f t="shared" si="30"/>
        <v>198</v>
      </c>
      <c r="BD95" s="52">
        <v>2044</v>
      </c>
      <c r="BE95" s="53">
        <v>0</v>
      </c>
      <c r="BF95" s="53">
        <v>173</v>
      </c>
      <c r="BG95" s="54">
        <v>0</v>
      </c>
      <c r="BH95" s="116">
        <f t="shared" si="31"/>
        <v>2217</v>
      </c>
      <c r="BI95" s="52">
        <v>2238</v>
      </c>
      <c r="BJ95" s="53">
        <v>0</v>
      </c>
      <c r="BK95" s="53">
        <v>206</v>
      </c>
      <c r="BL95" s="54">
        <v>0</v>
      </c>
      <c r="BM95" s="116">
        <f t="shared" si="32"/>
        <v>2444</v>
      </c>
      <c r="BN95" s="54">
        <f t="shared" si="37"/>
        <v>4480</v>
      </c>
      <c r="BO95" s="54">
        <f t="shared" si="33"/>
        <v>0</v>
      </c>
      <c r="BP95" s="54">
        <f t="shared" si="34"/>
        <v>379</v>
      </c>
      <c r="BQ95" s="54">
        <f t="shared" si="35"/>
        <v>0</v>
      </c>
      <c r="BR95" s="116">
        <f t="shared" si="36"/>
        <v>4859</v>
      </c>
      <c r="BS95" s="56">
        <f t="shared" si="20"/>
        <v>2.8250400094648891E-5</v>
      </c>
    </row>
    <row r="96" spans="2:71" x14ac:dyDescent="0.35">
      <c r="B96" s="12" t="s">
        <v>289</v>
      </c>
      <c r="C96" s="11" t="s">
        <v>606</v>
      </c>
      <c r="D96" s="12" t="s">
        <v>152</v>
      </c>
      <c r="E96" s="45" t="s">
        <v>153</v>
      </c>
      <c r="F96" s="50">
        <v>0</v>
      </c>
      <c r="G96" s="46">
        <v>0</v>
      </c>
      <c r="H96" s="46">
        <v>0</v>
      </c>
      <c r="I96" s="51">
        <v>0</v>
      </c>
      <c r="J96" s="116">
        <f t="shared" si="21"/>
        <v>0</v>
      </c>
      <c r="K96" s="50">
        <v>0</v>
      </c>
      <c r="L96" s="46">
        <v>0</v>
      </c>
      <c r="M96" s="46">
        <v>0</v>
      </c>
      <c r="N96" s="51">
        <v>0</v>
      </c>
      <c r="O96" s="116">
        <f t="shared" si="22"/>
        <v>0</v>
      </c>
      <c r="P96" s="50">
        <v>189.6</v>
      </c>
      <c r="Q96" s="46">
        <v>33</v>
      </c>
      <c r="R96" s="46">
        <v>91.05</v>
      </c>
      <c r="S96" s="51">
        <v>13.8</v>
      </c>
      <c r="T96" s="116">
        <f t="shared" si="23"/>
        <v>327.45</v>
      </c>
      <c r="U96" s="50">
        <v>202.2</v>
      </c>
      <c r="V96" s="46">
        <v>38.549999999999997</v>
      </c>
      <c r="W96" s="46">
        <v>202.2</v>
      </c>
      <c r="X96" s="51">
        <v>103.5</v>
      </c>
      <c r="Y96" s="116">
        <f t="shared" si="24"/>
        <v>546.45000000000005</v>
      </c>
      <c r="Z96" s="50">
        <v>247.2</v>
      </c>
      <c r="AA96" s="46">
        <v>39.15</v>
      </c>
      <c r="AB96" s="46">
        <v>63.15</v>
      </c>
      <c r="AC96" s="51">
        <v>32.85</v>
      </c>
      <c r="AD96" s="116">
        <f t="shared" si="25"/>
        <v>382.34999999999997</v>
      </c>
      <c r="AE96" s="50">
        <v>198</v>
      </c>
      <c r="AF96" s="46">
        <v>46.95</v>
      </c>
      <c r="AG96" s="46">
        <v>85.95</v>
      </c>
      <c r="AH96" s="51">
        <v>18.225000000000001</v>
      </c>
      <c r="AI96" s="116">
        <f t="shared" si="26"/>
        <v>349.125</v>
      </c>
      <c r="AJ96" s="50">
        <v>169.8</v>
      </c>
      <c r="AK96" s="46">
        <v>40.200000000000003</v>
      </c>
      <c r="AL96" s="46">
        <v>76.349999999999994</v>
      </c>
      <c r="AM96" s="51">
        <v>32.85</v>
      </c>
      <c r="AN96" s="116">
        <f t="shared" si="27"/>
        <v>319.20000000000005</v>
      </c>
      <c r="AO96" s="50">
        <v>240</v>
      </c>
      <c r="AP96" s="46">
        <v>43.2</v>
      </c>
      <c r="AQ96" s="46">
        <v>79.05</v>
      </c>
      <c r="AR96" s="51">
        <v>36.825000000000003</v>
      </c>
      <c r="AS96" s="116">
        <f t="shared" si="28"/>
        <v>399.07499999999999</v>
      </c>
      <c r="AT96" s="52">
        <v>264</v>
      </c>
      <c r="AU96" s="53">
        <v>66.45</v>
      </c>
      <c r="AV96" s="53">
        <v>71.400000000000006</v>
      </c>
      <c r="AW96" s="54">
        <v>39.75</v>
      </c>
      <c r="AX96" s="116">
        <f t="shared" si="29"/>
        <v>441.6</v>
      </c>
      <c r="AY96" s="52">
        <v>334.2</v>
      </c>
      <c r="AZ96" s="53">
        <v>72.900000000000006</v>
      </c>
      <c r="BA96" s="53">
        <v>60.75</v>
      </c>
      <c r="BB96" s="54">
        <v>66.825000000000003</v>
      </c>
      <c r="BC96" s="116">
        <f t="shared" si="30"/>
        <v>534.67500000000007</v>
      </c>
      <c r="BD96" s="52">
        <v>354</v>
      </c>
      <c r="BE96" s="53">
        <v>45.45</v>
      </c>
      <c r="BF96" s="53">
        <v>65.400000000000006</v>
      </c>
      <c r="BG96" s="54">
        <v>71.174999999999997</v>
      </c>
      <c r="BH96" s="116">
        <f t="shared" si="31"/>
        <v>536.02499999999998</v>
      </c>
      <c r="BI96" s="52">
        <v>361.2</v>
      </c>
      <c r="BJ96" s="53">
        <v>30.15</v>
      </c>
      <c r="BK96" s="53">
        <v>92.1</v>
      </c>
      <c r="BL96" s="54">
        <v>75.599999999999994</v>
      </c>
      <c r="BM96" s="116">
        <f t="shared" si="32"/>
        <v>559.04999999999995</v>
      </c>
      <c r="BN96" s="54">
        <f t="shared" si="37"/>
        <v>2560.1999999999998</v>
      </c>
      <c r="BO96" s="54">
        <f t="shared" si="33"/>
        <v>455.99999999999994</v>
      </c>
      <c r="BP96" s="54">
        <f t="shared" si="34"/>
        <v>887.39999999999986</v>
      </c>
      <c r="BQ96" s="54">
        <f t="shared" si="35"/>
        <v>491.4</v>
      </c>
      <c r="BR96" s="116">
        <f t="shared" si="36"/>
        <v>4394.9999999999991</v>
      </c>
      <c r="BS96" s="56">
        <f t="shared" si="20"/>
        <v>2.5552687469846026E-5</v>
      </c>
    </row>
    <row r="97" spans="2:71" x14ac:dyDescent="0.35">
      <c r="B97" s="15" t="s">
        <v>340</v>
      </c>
      <c r="C97" s="11" t="s">
        <v>588</v>
      </c>
      <c r="D97" s="12" t="s">
        <v>256</v>
      </c>
      <c r="E97" s="45" t="s">
        <v>257</v>
      </c>
      <c r="F97" s="50">
        <v>0</v>
      </c>
      <c r="G97" s="46">
        <v>0</v>
      </c>
      <c r="H97" s="46">
        <v>0</v>
      </c>
      <c r="I97" s="51">
        <v>0</v>
      </c>
      <c r="J97" s="116">
        <f t="shared" si="21"/>
        <v>0</v>
      </c>
      <c r="K97" s="50">
        <v>0</v>
      </c>
      <c r="L97" s="46">
        <v>0</v>
      </c>
      <c r="M97" s="46">
        <v>0</v>
      </c>
      <c r="N97" s="51">
        <v>0</v>
      </c>
      <c r="O97" s="116">
        <f t="shared" si="22"/>
        <v>0</v>
      </c>
      <c r="P97" s="50">
        <v>0</v>
      </c>
      <c r="Q97" s="46">
        <v>0</v>
      </c>
      <c r="R97" s="46">
        <v>0</v>
      </c>
      <c r="S97" s="51">
        <v>0</v>
      </c>
      <c r="T97" s="116">
        <f t="shared" si="23"/>
        <v>0</v>
      </c>
      <c r="U97" s="50">
        <v>0</v>
      </c>
      <c r="V97" s="46">
        <v>0</v>
      </c>
      <c r="W97" s="46">
        <v>0</v>
      </c>
      <c r="X97" s="51">
        <v>0</v>
      </c>
      <c r="Y97" s="116">
        <f t="shared" si="24"/>
        <v>0</v>
      </c>
      <c r="Z97" s="50">
        <v>0</v>
      </c>
      <c r="AA97" s="46">
        <v>0</v>
      </c>
      <c r="AB97" s="46">
        <v>0</v>
      </c>
      <c r="AC97" s="51">
        <v>0</v>
      </c>
      <c r="AD97" s="116">
        <f t="shared" si="25"/>
        <v>0</v>
      </c>
      <c r="AE97" s="50">
        <v>0</v>
      </c>
      <c r="AF97" s="46">
        <v>0</v>
      </c>
      <c r="AG97" s="46">
        <v>0</v>
      </c>
      <c r="AH97" s="51">
        <v>0</v>
      </c>
      <c r="AI97" s="116">
        <f t="shared" si="26"/>
        <v>0</v>
      </c>
      <c r="AJ97" s="50">
        <v>0</v>
      </c>
      <c r="AK97" s="46">
        <v>0</v>
      </c>
      <c r="AL97" s="46">
        <v>0</v>
      </c>
      <c r="AM97" s="51">
        <v>0</v>
      </c>
      <c r="AN97" s="116">
        <f t="shared" si="27"/>
        <v>0</v>
      </c>
      <c r="AO97" s="50">
        <v>49.6</v>
      </c>
      <c r="AP97" s="46">
        <v>0</v>
      </c>
      <c r="AQ97" s="46">
        <v>0</v>
      </c>
      <c r="AR97" s="51">
        <v>0</v>
      </c>
      <c r="AS97" s="116">
        <f t="shared" si="28"/>
        <v>49.6</v>
      </c>
      <c r="AT97" s="52">
        <v>585.79999999999995</v>
      </c>
      <c r="AU97" s="53">
        <v>0</v>
      </c>
      <c r="AV97" s="53">
        <v>0</v>
      </c>
      <c r="AW97" s="54">
        <v>93.95</v>
      </c>
      <c r="AX97" s="116">
        <f t="shared" si="29"/>
        <v>679.75</v>
      </c>
      <c r="AY97" s="52">
        <v>641.79999999999995</v>
      </c>
      <c r="AZ97" s="53">
        <v>0</v>
      </c>
      <c r="BA97" s="53">
        <v>0.9</v>
      </c>
      <c r="BB97" s="54">
        <v>421.85</v>
      </c>
      <c r="BC97" s="116">
        <f t="shared" si="30"/>
        <v>1064.55</v>
      </c>
      <c r="BD97" s="52">
        <v>695.2</v>
      </c>
      <c r="BE97" s="53">
        <v>0</v>
      </c>
      <c r="BF97" s="53">
        <v>81.900000000000006</v>
      </c>
      <c r="BG97" s="54">
        <v>386.35</v>
      </c>
      <c r="BH97" s="116">
        <f t="shared" si="31"/>
        <v>1163.45</v>
      </c>
      <c r="BI97" s="52">
        <v>744.4</v>
      </c>
      <c r="BJ97" s="53">
        <v>0</v>
      </c>
      <c r="BK97" s="53">
        <v>130</v>
      </c>
      <c r="BL97" s="54">
        <v>362.7</v>
      </c>
      <c r="BM97" s="116">
        <f t="shared" si="32"/>
        <v>1237.0999999999999</v>
      </c>
      <c r="BN97" s="54">
        <f t="shared" si="37"/>
        <v>2716.7999999999997</v>
      </c>
      <c r="BO97" s="54">
        <f t="shared" si="33"/>
        <v>0</v>
      </c>
      <c r="BP97" s="54">
        <f t="shared" si="34"/>
        <v>212.8</v>
      </c>
      <c r="BQ97" s="54">
        <f t="shared" si="35"/>
        <v>1264.8500000000001</v>
      </c>
      <c r="BR97" s="116">
        <f t="shared" si="36"/>
        <v>4194.45</v>
      </c>
      <c r="BS97" s="56">
        <f t="shared" si="20"/>
        <v>2.4386682584276607E-5</v>
      </c>
    </row>
    <row r="98" spans="2:71" x14ac:dyDescent="0.35">
      <c r="B98" s="15" t="s">
        <v>546</v>
      </c>
      <c r="C98" s="11" t="s">
        <v>606</v>
      </c>
      <c r="D98" s="12" t="s">
        <v>504</v>
      </c>
      <c r="E98" s="45" t="s">
        <v>505</v>
      </c>
      <c r="F98" s="50">
        <v>0</v>
      </c>
      <c r="G98" s="46">
        <v>0</v>
      </c>
      <c r="H98" s="46">
        <v>0</v>
      </c>
      <c r="I98" s="51">
        <v>0</v>
      </c>
      <c r="J98" s="116">
        <f t="shared" si="21"/>
        <v>0</v>
      </c>
      <c r="K98" s="50">
        <v>0</v>
      </c>
      <c r="L98" s="46">
        <v>0</v>
      </c>
      <c r="M98" s="46">
        <v>0</v>
      </c>
      <c r="N98" s="51">
        <v>0</v>
      </c>
      <c r="O98" s="116">
        <f t="shared" si="22"/>
        <v>0</v>
      </c>
      <c r="P98" s="50">
        <v>0</v>
      </c>
      <c r="Q98" s="46">
        <v>0</v>
      </c>
      <c r="R98" s="46">
        <v>0</v>
      </c>
      <c r="S98" s="51">
        <v>0</v>
      </c>
      <c r="T98" s="116">
        <f t="shared" si="23"/>
        <v>0</v>
      </c>
      <c r="U98" s="50">
        <v>0</v>
      </c>
      <c r="V98" s="46">
        <v>0</v>
      </c>
      <c r="W98" s="46">
        <v>0</v>
      </c>
      <c r="X98" s="51">
        <v>0</v>
      </c>
      <c r="Y98" s="116">
        <f t="shared" si="24"/>
        <v>0</v>
      </c>
      <c r="Z98" s="50">
        <v>0</v>
      </c>
      <c r="AA98" s="46">
        <v>0</v>
      </c>
      <c r="AB98" s="46">
        <v>0</v>
      </c>
      <c r="AC98" s="51">
        <v>796.5</v>
      </c>
      <c r="AD98" s="116">
        <f t="shared" si="25"/>
        <v>796.5</v>
      </c>
      <c r="AE98" s="50">
        <v>0</v>
      </c>
      <c r="AF98" s="46">
        <v>0</v>
      </c>
      <c r="AG98" s="46">
        <v>0</v>
      </c>
      <c r="AH98" s="51">
        <v>661.5</v>
      </c>
      <c r="AI98" s="116">
        <f t="shared" si="26"/>
        <v>661.5</v>
      </c>
      <c r="AJ98" s="50">
        <v>0</v>
      </c>
      <c r="AK98" s="46">
        <v>0</v>
      </c>
      <c r="AL98" s="46">
        <v>0</v>
      </c>
      <c r="AM98" s="51">
        <v>552.4</v>
      </c>
      <c r="AN98" s="116">
        <f t="shared" si="27"/>
        <v>552.4</v>
      </c>
      <c r="AO98" s="50">
        <v>0</v>
      </c>
      <c r="AP98" s="46">
        <v>0</v>
      </c>
      <c r="AQ98" s="46">
        <v>0</v>
      </c>
      <c r="AR98" s="51">
        <v>459.59500000000003</v>
      </c>
      <c r="AS98" s="116">
        <f t="shared" si="28"/>
        <v>459.59500000000003</v>
      </c>
      <c r="AT98" s="52">
        <v>0</v>
      </c>
      <c r="AU98" s="53">
        <v>0</v>
      </c>
      <c r="AV98" s="53">
        <v>0</v>
      </c>
      <c r="AW98" s="54">
        <v>781.45</v>
      </c>
      <c r="AX98" s="116">
        <f t="shared" si="29"/>
        <v>781.45</v>
      </c>
      <c r="AY98" s="52">
        <v>0</v>
      </c>
      <c r="AZ98" s="53">
        <v>0</v>
      </c>
      <c r="BA98" s="53">
        <v>0</v>
      </c>
      <c r="BB98" s="54">
        <v>722.47500000000002</v>
      </c>
      <c r="BC98" s="116">
        <f t="shared" si="30"/>
        <v>722.47500000000002</v>
      </c>
      <c r="BD98" s="52">
        <v>0</v>
      </c>
      <c r="BE98" s="53">
        <v>0</v>
      </c>
      <c r="BF98" s="53">
        <v>0</v>
      </c>
      <c r="BG98" s="54">
        <v>0</v>
      </c>
      <c r="BH98" s="116">
        <f t="shared" si="31"/>
        <v>0</v>
      </c>
      <c r="BI98" s="52">
        <v>0</v>
      </c>
      <c r="BJ98" s="53">
        <v>0</v>
      </c>
      <c r="BK98" s="53">
        <v>0</v>
      </c>
      <c r="BL98" s="54">
        <v>0</v>
      </c>
      <c r="BM98" s="116">
        <f t="shared" si="32"/>
        <v>0</v>
      </c>
      <c r="BN98" s="54">
        <f t="shared" si="37"/>
        <v>0</v>
      </c>
      <c r="BO98" s="54">
        <f t="shared" si="33"/>
        <v>0</v>
      </c>
      <c r="BP98" s="54">
        <f t="shared" si="34"/>
        <v>0</v>
      </c>
      <c r="BQ98" s="54">
        <f t="shared" si="35"/>
        <v>3973.9199999999996</v>
      </c>
      <c r="BR98" s="116">
        <f t="shared" si="36"/>
        <v>3973.9199999999996</v>
      </c>
      <c r="BS98" s="56">
        <f t="shared" si="20"/>
        <v>2.3104513262837438E-5</v>
      </c>
    </row>
    <row r="99" spans="2:71" x14ac:dyDescent="0.35">
      <c r="B99" s="15" t="s">
        <v>338</v>
      </c>
      <c r="C99" s="11" t="s">
        <v>588</v>
      </c>
      <c r="D99" s="12" t="s">
        <v>252</v>
      </c>
      <c r="E99" s="45" t="s">
        <v>253</v>
      </c>
      <c r="F99" s="50">
        <v>0</v>
      </c>
      <c r="G99" s="46">
        <v>0</v>
      </c>
      <c r="H99" s="46">
        <v>0</v>
      </c>
      <c r="I99" s="51">
        <v>0</v>
      </c>
      <c r="J99" s="116">
        <f t="shared" si="21"/>
        <v>0</v>
      </c>
      <c r="K99" s="50">
        <v>0</v>
      </c>
      <c r="L99" s="46">
        <v>0</v>
      </c>
      <c r="M99" s="46">
        <v>0</v>
      </c>
      <c r="N99" s="51">
        <v>0</v>
      </c>
      <c r="O99" s="116">
        <f t="shared" si="22"/>
        <v>0</v>
      </c>
      <c r="P99" s="50">
        <v>0</v>
      </c>
      <c r="Q99" s="46">
        <v>0</v>
      </c>
      <c r="R99" s="46">
        <v>0</v>
      </c>
      <c r="S99" s="51">
        <v>0</v>
      </c>
      <c r="T99" s="116">
        <f t="shared" si="23"/>
        <v>0</v>
      </c>
      <c r="U99" s="50">
        <v>0</v>
      </c>
      <c r="V99" s="46">
        <v>0</v>
      </c>
      <c r="W99" s="46">
        <v>0</v>
      </c>
      <c r="X99" s="51">
        <v>0</v>
      </c>
      <c r="Y99" s="116">
        <f t="shared" si="24"/>
        <v>0</v>
      </c>
      <c r="Z99" s="50">
        <v>0</v>
      </c>
      <c r="AA99" s="46">
        <v>0</v>
      </c>
      <c r="AB99" s="46">
        <v>0</v>
      </c>
      <c r="AC99" s="51">
        <v>0</v>
      </c>
      <c r="AD99" s="116">
        <f t="shared" si="25"/>
        <v>0</v>
      </c>
      <c r="AE99" s="50">
        <v>0</v>
      </c>
      <c r="AF99" s="46">
        <v>0</v>
      </c>
      <c r="AG99" s="46">
        <v>0</v>
      </c>
      <c r="AH99" s="51">
        <v>0</v>
      </c>
      <c r="AI99" s="116">
        <f t="shared" si="26"/>
        <v>0</v>
      </c>
      <c r="AJ99" s="50">
        <v>0</v>
      </c>
      <c r="AK99" s="46">
        <v>0</v>
      </c>
      <c r="AL99" s="46">
        <v>0</v>
      </c>
      <c r="AM99" s="51">
        <v>0</v>
      </c>
      <c r="AN99" s="116">
        <f t="shared" si="27"/>
        <v>0</v>
      </c>
      <c r="AO99" s="50">
        <v>1300</v>
      </c>
      <c r="AP99" s="46">
        <v>0</v>
      </c>
      <c r="AQ99" s="46">
        <v>800</v>
      </c>
      <c r="AR99" s="51">
        <v>0</v>
      </c>
      <c r="AS99" s="116">
        <f t="shared" si="28"/>
        <v>2100</v>
      </c>
      <c r="AT99" s="52">
        <v>0</v>
      </c>
      <c r="AU99" s="53">
        <v>0</v>
      </c>
      <c r="AV99" s="53">
        <v>1850</v>
      </c>
      <c r="AW99" s="54">
        <v>0</v>
      </c>
      <c r="AX99" s="116">
        <f t="shared" si="29"/>
        <v>1850</v>
      </c>
      <c r="AY99" s="52">
        <v>0</v>
      </c>
      <c r="AZ99" s="53">
        <v>0</v>
      </c>
      <c r="BA99" s="53">
        <v>0</v>
      </c>
      <c r="BB99" s="54">
        <v>0</v>
      </c>
      <c r="BC99" s="116">
        <f t="shared" si="30"/>
        <v>0</v>
      </c>
      <c r="BD99" s="52">
        <v>0</v>
      </c>
      <c r="BE99" s="53">
        <v>0</v>
      </c>
      <c r="BF99" s="53">
        <v>0</v>
      </c>
      <c r="BG99" s="54">
        <v>0</v>
      </c>
      <c r="BH99" s="116">
        <f t="shared" si="31"/>
        <v>0</v>
      </c>
      <c r="BI99" s="52">
        <v>0</v>
      </c>
      <c r="BJ99" s="53">
        <v>0</v>
      </c>
      <c r="BK99" s="53">
        <v>0</v>
      </c>
      <c r="BL99" s="54">
        <v>0</v>
      </c>
      <c r="BM99" s="116">
        <f t="shared" si="32"/>
        <v>0</v>
      </c>
      <c r="BN99" s="54">
        <f t="shared" si="37"/>
        <v>1300</v>
      </c>
      <c r="BO99" s="54">
        <f t="shared" si="33"/>
        <v>0</v>
      </c>
      <c r="BP99" s="54">
        <f t="shared" si="34"/>
        <v>2650</v>
      </c>
      <c r="BQ99" s="54">
        <f t="shared" si="35"/>
        <v>0</v>
      </c>
      <c r="BR99" s="116">
        <f t="shared" si="36"/>
        <v>3950</v>
      </c>
      <c r="BS99" s="56">
        <f t="shared" si="20"/>
        <v>2.2965441525800189E-5</v>
      </c>
    </row>
    <row r="100" spans="2:71" x14ac:dyDescent="0.35">
      <c r="B100" s="15" t="s">
        <v>540</v>
      </c>
      <c r="C100" s="11" t="s">
        <v>588</v>
      </c>
      <c r="D100" s="12" t="s">
        <v>492</v>
      </c>
      <c r="E100" s="45" t="s">
        <v>493</v>
      </c>
      <c r="F100" s="50">
        <v>0</v>
      </c>
      <c r="G100" s="46">
        <v>0</v>
      </c>
      <c r="H100" s="46">
        <v>0</v>
      </c>
      <c r="I100" s="51">
        <v>3880.0169999999998</v>
      </c>
      <c r="J100" s="116">
        <f t="shared" si="21"/>
        <v>3880.0169999999998</v>
      </c>
      <c r="K100" s="50">
        <v>0</v>
      </c>
      <c r="L100" s="46">
        <v>0</v>
      </c>
      <c r="M100" s="46">
        <v>0</v>
      </c>
      <c r="N100" s="51">
        <v>0</v>
      </c>
      <c r="O100" s="116">
        <f t="shared" si="22"/>
        <v>0</v>
      </c>
      <c r="P100" s="50">
        <v>0</v>
      </c>
      <c r="Q100" s="46">
        <v>0</v>
      </c>
      <c r="R100" s="46">
        <v>0</v>
      </c>
      <c r="S100" s="51">
        <v>0</v>
      </c>
      <c r="T100" s="116">
        <f t="shared" si="23"/>
        <v>0</v>
      </c>
      <c r="U100" s="50">
        <v>0</v>
      </c>
      <c r="V100" s="46">
        <v>0</v>
      </c>
      <c r="W100" s="46">
        <v>0</v>
      </c>
      <c r="X100" s="51">
        <v>0</v>
      </c>
      <c r="Y100" s="116">
        <f t="shared" si="24"/>
        <v>0</v>
      </c>
      <c r="Z100" s="50">
        <v>0</v>
      </c>
      <c r="AA100" s="46">
        <v>0</v>
      </c>
      <c r="AB100" s="46">
        <v>0</v>
      </c>
      <c r="AC100" s="51">
        <v>0</v>
      </c>
      <c r="AD100" s="116">
        <f t="shared" si="25"/>
        <v>0</v>
      </c>
      <c r="AE100" s="50">
        <v>0</v>
      </c>
      <c r="AF100" s="46">
        <v>0</v>
      </c>
      <c r="AG100" s="46">
        <v>0</v>
      </c>
      <c r="AH100" s="51">
        <v>0</v>
      </c>
      <c r="AI100" s="116">
        <f t="shared" si="26"/>
        <v>0</v>
      </c>
      <c r="AJ100" s="50">
        <v>0</v>
      </c>
      <c r="AK100" s="46">
        <v>0</v>
      </c>
      <c r="AL100" s="46">
        <v>0</v>
      </c>
      <c r="AM100" s="51">
        <v>0</v>
      </c>
      <c r="AN100" s="116">
        <f t="shared" si="27"/>
        <v>0</v>
      </c>
      <c r="AO100" s="50">
        <v>0</v>
      </c>
      <c r="AP100" s="46">
        <v>0</v>
      </c>
      <c r="AQ100" s="46">
        <v>0</v>
      </c>
      <c r="AR100" s="51">
        <v>0</v>
      </c>
      <c r="AS100" s="116">
        <f t="shared" si="28"/>
        <v>0</v>
      </c>
      <c r="AT100" s="52">
        <v>0</v>
      </c>
      <c r="AU100" s="53">
        <v>0</v>
      </c>
      <c r="AV100" s="53">
        <v>0</v>
      </c>
      <c r="AW100" s="54">
        <v>0</v>
      </c>
      <c r="AX100" s="116">
        <f t="shared" si="29"/>
        <v>0</v>
      </c>
      <c r="AY100" s="52">
        <v>0</v>
      </c>
      <c r="AZ100" s="53">
        <v>0</v>
      </c>
      <c r="BA100" s="53">
        <v>0</v>
      </c>
      <c r="BB100" s="54">
        <v>0</v>
      </c>
      <c r="BC100" s="116">
        <f t="shared" si="30"/>
        <v>0</v>
      </c>
      <c r="BD100" s="52">
        <v>0</v>
      </c>
      <c r="BE100" s="53">
        <v>0</v>
      </c>
      <c r="BF100" s="53">
        <v>0</v>
      </c>
      <c r="BG100" s="54">
        <v>0</v>
      </c>
      <c r="BH100" s="116">
        <f t="shared" si="31"/>
        <v>0</v>
      </c>
      <c r="BI100" s="52">
        <v>0</v>
      </c>
      <c r="BJ100" s="53">
        <v>0</v>
      </c>
      <c r="BK100" s="53">
        <v>0</v>
      </c>
      <c r="BL100" s="54">
        <v>0</v>
      </c>
      <c r="BM100" s="116">
        <f t="shared" si="32"/>
        <v>0</v>
      </c>
      <c r="BN100" s="54">
        <f t="shared" si="37"/>
        <v>0</v>
      </c>
      <c r="BO100" s="54">
        <f t="shared" si="33"/>
        <v>0</v>
      </c>
      <c r="BP100" s="54">
        <f t="shared" si="34"/>
        <v>0</v>
      </c>
      <c r="BQ100" s="54">
        <f t="shared" si="35"/>
        <v>3880.0169999999998</v>
      </c>
      <c r="BR100" s="116">
        <f t="shared" si="36"/>
        <v>3880.0169999999998</v>
      </c>
      <c r="BS100" s="56">
        <f t="shared" si="20"/>
        <v>2.255855785635713E-5</v>
      </c>
    </row>
    <row r="101" spans="2:71" x14ac:dyDescent="0.35">
      <c r="B101" s="15" t="s">
        <v>558</v>
      </c>
      <c r="C101" s="108" t="s">
        <v>606</v>
      </c>
      <c r="D101" s="12" t="s">
        <v>528</v>
      </c>
      <c r="E101" s="45" t="s">
        <v>529</v>
      </c>
      <c r="F101" s="50">
        <v>0</v>
      </c>
      <c r="G101" s="46">
        <v>323.39999999999998</v>
      </c>
      <c r="H101" s="46">
        <v>0</v>
      </c>
      <c r="I101" s="51">
        <v>0</v>
      </c>
      <c r="J101" s="116">
        <f t="shared" si="21"/>
        <v>323.39999999999998</v>
      </c>
      <c r="K101" s="50">
        <v>0</v>
      </c>
      <c r="L101" s="46">
        <v>213.35</v>
      </c>
      <c r="M101" s="46">
        <v>0</v>
      </c>
      <c r="N101" s="51">
        <v>0</v>
      </c>
      <c r="O101" s="116">
        <f t="shared" si="22"/>
        <v>213.35</v>
      </c>
      <c r="P101" s="50">
        <v>0</v>
      </c>
      <c r="Q101" s="46">
        <v>177.1</v>
      </c>
      <c r="R101" s="46">
        <v>0</v>
      </c>
      <c r="S101" s="51">
        <v>0</v>
      </c>
      <c r="T101" s="116">
        <f t="shared" si="23"/>
        <v>177.1</v>
      </c>
      <c r="U101" s="50">
        <v>0</v>
      </c>
      <c r="V101" s="46">
        <v>173.35</v>
      </c>
      <c r="W101" s="46">
        <v>0</v>
      </c>
      <c r="X101" s="51">
        <v>0</v>
      </c>
      <c r="Y101" s="116">
        <f t="shared" si="24"/>
        <v>173.35</v>
      </c>
      <c r="Z101" s="50">
        <v>0</v>
      </c>
      <c r="AA101" s="46">
        <v>175.7</v>
      </c>
      <c r="AB101" s="46">
        <v>0</v>
      </c>
      <c r="AC101" s="51">
        <v>0</v>
      </c>
      <c r="AD101" s="116">
        <f t="shared" si="25"/>
        <v>175.7</v>
      </c>
      <c r="AE101" s="50">
        <v>0</v>
      </c>
      <c r="AF101" s="46">
        <v>217.15</v>
      </c>
      <c r="AG101" s="46">
        <v>0</v>
      </c>
      <c r="AH101" s="51">
        <v>0</v>
      </c>
      <c r="AI101" s="116">
        <f t="shared" si="26"/>
        <v>217.15</v>
      </c>
      <c r="AJ101" s="50">
        <v>0</v>
      </c>
      <c r="AK101" s="46">
        <v>277.7</v>
      </c>
      <c r="AL101" s="46">
        <v>59.25</v>
      </c>
      <c r="AM101" s="51">
        <v>0</v>
      </c>
      <c r="AN101" s="116">
        <f t="shared" si="27"/>
        <v>336.95</v>
      </c>
      <c r="AO101" s="50">
        <v>0</v>
      </c>
      <c r="AP101" s="46">
        <v>272.7</v>
      </c>
      <c r="AQ101" s="46">
        <v>0</v>
      </c>
      <c r="AR101" s="51">
        <v>0</v>
      </c>
      <c r="AS101" s="116">
        <f t="shared" si="28"/>
        <v>272.7</v>
      </c>
      <c r="AT101" s="52">
        <v>0</v>
      </c>
      <c r="AU101" s="53">
        <v>379.75</v>
      </c>
      <c r="AV101" s="53">
        <v>0</v>
      </c>
      <c r="AW101" s="54">
        <v>0</v>
      </c>
      <c r="AX101" s="116">
        <f t="shared" si="29"/>
        <v>379.75</v>
      </c>
      <c r="AY101" s="52">
        <v>0</v>
      </c>
      <c r="AZ101" s="53">
        <v>407.25</v>
      </c>
      <c r="BA101" s="53">
        <v>0</v>
      </c>
      <c r="BB101" s="54">
        <v>0</v>
      </c>
      <c r="BC101" s="116">
        <f t="shared" si="30"/>
        <v>407.25</v>
      </c>
      <c r="BD101" s="52">
        <v>0</v>
      </c>
      <c r="BE101" s="53">
        <v>482.15</v>
      </c>
      <c r="BF101" s="53">
        <v>0</v>
      </c>
      <c r="BG101" s="54">
        <v>0</v>
      </c>
      <c r="BH101" s="116">
        <f t="shared" si="31"/>
        <v>482.15</v>
      </c>
      <c r="BI101" s="52">
        <v>0</v>
      </c>
      <c r="BJ101" s="53">
        <v>529.6</v>
      </c>
      <c r="BK101" s="53">
        <v>0</v>
      </c>
      <c r="BL101" s="54">
        <v>0</v>
      </c>
      <c r="BM101" s="116">
        <f t="shared" si="32"/>
        <v>529.6</v>
      </c>
      <c r="BN101" s="54">
        <f t="shared" si="37"/>
        <v>0</v>
      </c>
      <c r="BO101" s="54">
        <f t="shared" si="33"/>
        <v>3629.2000000000003</v>
      </c>
      <c r="BP101" s="54">
        <f t="shared" si="34"/>
        <v>59.25</v>
      </c>
      <c r="BQ101" s="54">
        <f t="shared" si="35"/>
        <v>0</v>
      </c>
      <c r="BR101" s="116">
        <f t="shared" si="36"/>
        <v>3688.4500000000003</v>
      </c>
      <c r="BS101" s="56">
        <f t="shared" ref="BS101:BS132" si="38">BR101/$BR$154</f>
        <v>2.1444780454642458E-5</v>
      </c>
    </row>
    <row r="102" spans="2:71" x14ac:dyDescent="0.35">
      <c r="B102" s="15" t="s">
        <v>347</v>
      </c>
      <c r="C102" s="11" t="s">
        <v>588</v>
      </c>
      <c r="D102" s="12" t="s">
        <v>272</v>
      </c>
      <c r="E102" s="45" t="s">
        <v>273</v>
      </c>
      <c r="F102" s="50">
        <v>0</v>
      </c>
      <c r="G102" s="46">
        <v>0</v>
      </c>
      <c r="H102" s="46">
        <v>0</v>
      </c>
      <c r="I102" s="51">
        <v>0</v>
      </c>
      <c r="J102" s="116">
        <f t="shared" si="21"/>
        <v>0</v>
      </c>
      <c r="K102" s="50">
        <v>0</v>
      </c>
      <c r="L102" s="46">
        <v>0</v>
      </c>
      <c r="M102" s="46">
        <v>0</v>
      </c>
      <c r="N102" s="51">
        <v>0</v>
      </c>
      <c r="O102" s="116">
        <f t="shared" si="22"/>
        <v>0</v>
      </c>
      <c r="P102" s="50">
        <v>0</v>
      </c>
      <c r="Q102" s="46">
        <v>0</v>
      </c>
      <c r="R102" s="46">
        <v>0</v>
      </c>
      <c r="S102" s="51">
        <v>0</v>
      </c>
      <c r="T102" s="116">
        <f t="shared" si="23"/>
        <v>0</v>
      </c>
      <c r="U102" s="50">
        <v>0</v>
      </c>
      <c r="V102" s="46">
        <v>0</v>
      </c>
      <c r="W102" s="46">
        <v>0</v>
      </c>
      <c r="X102" s="51">
        <v>0</v>
      </c>
      <c r="Y102" s="116">
        <f t="shared" si="24"/>
        <v>0</v>
      </c>
      <c r="Z102" s="50">
        <v>0</v>
      </c>
      <c r="AA102" s="46">
        <v>0</v>
      </c>
      <c r="AB102" s="46">
        <v>0</v>
      </c>
      <c r="AC102" s="51">
        <v>0</v>
      </c>
      <c r="AD102" s="116">
        <f t="shared" si="25"/>
        <v>0</v>
      </c>
      <c r="AE102" s="50">
        <v>0</v>
      </c>
      <c r="AF102" s="46">
        <v>0</v>
      </c>
      <c r="AG102" s="46">
        <v>0</v>
      </c>
      <c r="AH102" s="51">
        <v>0</v>
      </c>
      <c r="AI102" s="116">
        <f t="shared" si="26"/>
        <v>0</v>
      </c>
      <c r="AJ102" s="50">
        <v>2425</v>
      </c>
      <c r="AK102" s="46">
        <v>0</v>
      </c>
      <c r="AL102" s="46">
        <v>0</v>
      </c>
      <c r="AM102" s="51">
        <v>0</v>
      </c>
      <c r="AN102" s="116">
        <f t="shared" si="27"/>
        <v>2425</v>
      </c>
      <c r="AO102" s="50">
        <v>0</v>
      </c>
      <c r="AP102" s="46">
        <v>0</v>
      </c>
      <c r="AQ102" s="46">
        <v>0</v>
      </c>
      <c r="AR102" s="51">
        <v>0</v>
      </c>
      <c r="AS102" s="116">
        <f t="shared" si="28"/>
        <v>0</v>
      </c>
      <c r="AT102" s="52">
        <v>0</v>
      </c>
      <c r="AU102" s="53">
        <v>0</v>
      </c>
      <c r="AV102" s="53">
        <v>0</v>
      </c>
      <c r="AW102" s="54">
        <v>0</v>
      </c>
      <c r="AX102" s="116">
        <f t="shared" si="29"/>
        <v>0</v>
      </c>
      <c r="AY102" s="52">
        <v>0</v>
      </c>
      <c r="AZ102" s="53">
        <v>0</v>
      </c>
      <c r="BA102" s="53">
        <v>0</v>
      </c>
      <c r="BB102" s="54">
        <v>0</v>
      </c>
      <c r="BC102" s="116">
        <f t="shared" si="30"/>
        <v>0</v>
      </c>
      <c r="BD102" s="52">
        <v>1225</v>
      </c>
      <c r="BE102" s="53">
        <v>0</v>
      </c>
      <c r="BF102" s="53">
        <v>0</v>
      </c>
      <c r="BG102" s="54">
        <v>0</v>
      </c>
      <c r="BH102" s="116">
        <f t="shared" si="31"/>
        <v>1225</v>
      </c>
      <c r="BI102" s="52">
        <v>0</v>
      </c>
      <c r="BJ102" s="53">
        <v>0</v>
      </c>
      <c r="BK102" s="53">
        <v>0</v>
      </c>
      <c r="BL102" s="54">
        <v>0</v>
      </c>
      <c r="BM102" s="116">
        <f t="shared" si="32"/>
        <v>0</v>
      </c>
      <c r="BN102" s="54">
        <f t="shared" si="37"/>
        <v>3650</v>
      </c>
      <c r="BO102" s="54">
        <f t="shared" si="33"/>
        <v>0</v>
      </c>
      <c r="BP102" s="54">
        <f t="shared" si="34"/>
        <v>0</v>
      </c>
      <c r="BQ102" s="54">
        <f t="shared" si="35"/>
        <v>0</v>
      </c>
      <c r="BR102" s="116">
        <f t="shared" si="36"/>
        <v>3650</v>
      </c>
      <c r="BS102" s="56">
        <f t="shared" si="38"/>
        <v>2.1221230777005238E-5</v>
      </c>
    </row>
    <row r="103" spans="2:71" x14ac:dyDescent="0.35">
      <c r="B103" s="15" t="s">
        <v>580</v>
      </c>
      <c r="C103" s="11" t="s">
        <v>606</v>
      </c>
      <c r="D103" s="12" t="s">
        <v>576</v>
      </c>
      <c r="E103" s="45" t="s">
        <v>577</v>
      </c>
      <c r="F103" s="50">
        <v>0</v>
      </c>
      <c r="G103" s="46">
        <v>0</v>
      </c>
      <c r="H103" s="46">
        <v>0</v>
      </c>
      <c r="I103" s="51">
        <v>0</v>
      </c>
      <c r="J103" s="116">
        <f t="shared" si="21"/>
        <v>0</v>
      </c>
      <c r="K103" s="50">
        <v>0</v>
      </c>
      <c r="L103" s="46">
        <v>0</v>
      </c>
      <c r="M103" s="46">
        <v>0</v>
      </c>
      <c r="N103" s="51">
        <v>0</v>
      </c>
      <c r="O103" s="116">
        <f t="shared" si="22"/>
        <v>0</v>
      </c>
      <c r="P103" s="50">
        <v>0</v>
      </c>
      <c r="Q103" s="46">
        <v>0</v>
      </c>
      <c r="R103" s="46">
        <v>0</v>
      </c>
      <c r="S103" s="51">
        <v>0</v>
      </c>
      <c r="T103" s="116">
        <f t="shared" si="23"/>
        <v>0</v>
      </c>
      <c r="U103" s="50">
        <v>0</v>
      </c>
      <c r="V103" s="46">
        <v>0</v>
      </c>
      <c r="W103" s="46">
        <v>0</v>
      </c>
      <c r="X103" s="51">
        <v>0</v>
      </c>
      <c r="Y103" s="116">
        <f t="shared" si="24"/>
        <v>0</v>
      </c>
      <c r="Z103" s="50">
        <v>0</v>
      </c>
      <c r="AA103" s="46">
        <v>0</v>
      </c>
      <c r="AB103" s="46">
        <v>0</v>
      </c>
      <c r="AC103" s="51">
        <v>0</v>
      </c>
      <c r="AD103" s="116">
        <f t="shared" si="25"/>
        <v>0</v>
      </c>
      <c r="AE103" s="50">
        <v>0</v>
      </c>
      <c r="AF103" s="46">
        <v>0</v>
      </c>
      <c r="AG103" s="46">
        <v>0</v>
      </c>
      <c r="AH103" s="51">
        <v>0</v>
      </c>
      <c r="AI103" s="116">
        <f t="shared" si="26"/>
        <v>0</v>
      </c>
      <c r="AJ103" s="50">
        <v>0</v>
      </c>
      <c r="AK103" s="46">
        <v>0</v>
      </c>
      <c r="AL103" s="46">
        <v>0</v>
      </c>
      <c r="AM103" s="51">
        <v>0</v>
      </c>
      <c r="AN103" s="116">
        <f t="shared" si="27"/>
        <v>0</v>
      </c>
      <c r="AO103" s="50">
        <v>0</v>
      </c>
      <c r="AP103" s="46">
        <v>0</v>
      </c>
      <c r="AQ103" s="46">
        <v>0</v>
      </c>
      <c r="AR103" s="51">
        <v>0</v>
      </c>
      <c r="AS103" s="116">
        <f t="shared" si="28"/>
        <v>0</v>
      </c>
      <c r="AT103" s="52">
        <v>156.69999999999999</v>
      </c>
      <c r="AU103" s="53">
        <v>0</v>
      </c>
      <c r="AV103" s="53">
        <v>0</v>
      </c>
      <c r="AW103" s="54">
        <v>0</v>
      </c>
      <c r="AX103" s="116">
        <f t="shared" si="29"/>
        <v>156.69999999999999</v>
      </c>
      <c r="AY103" s="52">
        <v>788.45</v>
      </c>
      <c r="AZ103" s="53">
        <v>0</v>
      </c>
      <c r="BA103" s="53">
        <v>18.600000000000001</v>
      </c>
      <c r="BB103" s="54">
        <v>0</v>
      </c>
      <c r="BC103" s="116">
        <f t="shared" si="30"/>
        <v>807.05000000000007</v>
      </c>
      <c r="BD103" s="52">
        <v>832.1</v>
      </c>
      <c r="BE103" s="53">
        <v>41</v>
      </c>
      <c r="BF103" s="53">
        <v>111</v>
      </c>
      <c r="BG103" s="54">
        <v>40.524999999999999</v>
      </c>
      <c r="BH103" s="116">
        <f t="shared" si="31"/>
        <v>1024.625</v>
      </c>
      <c r="BI103" s="52">
        <v>886.25</v>
      </c>
      <c r="BJ103" s="53">
        <v>64.7</v>
      </c>
      <c r="BK103" s="53">
        <v>119.4</v>
      </c>
      <c r="BL103" s="54">
        <v>103.625</v>
      </c>
      <c r="BM103" s="116">
        <f t="shared" si="32"/>
        <v>1173.9750000000001</v>
      </c>
      <c r="BN103" s="54">
        <f t="shared" si="37"/>
        <v>2663.5</v>
      </c>
      <c r="BO103" s="54">
        <f t="shared" si="33"/>
        <v>105.7</v>
      </c>
      <c r="BP103" s="54">
        <f t="shared" si="34"/>
        <v>249</v>
      </c>
      <c r="BQ103" s="54">
        <f t="shared" si="35"/>
        <v>144.15</v>
      </c>
      <c r="BR103" s="116">
        <f t="shared" si="36"/>
        <v>3162.35</v>
      </c>
      <c r="BS103" s="56">
        <f t="shared" si="38"/>
        <v>1.8386016204839045E-5</v>
      </c>
    </row>
    <row r="104" spans="2:71" x14ac:dyDescent="0.35">
      <c r="B104" s="15" t="s">
        <v>581</v>
      </c>
      <c r="C104" s="11" t="s">
        <v>606</v>
      </c>
      <c r="D104" s="12" t="s">
        <v>585</v>
      </c>
      <c r="E104" s="45" t="s">
        <v>586</v>
      </c>
      <c r="F104" s="50">
        <v>0</v>
      </c>
      <c r="G104" s="46">
        <v>0</v>
      </c>
      <c r="H104" s="46">
        <v>0</v>
      </c>
      <c r="I104" s="51">
        <v>0</v>
      </c>
      <c r="J104" s="116">
        <f t="shared" si="21"/>
        <v>0</v>
      </c>
      <c r="K104" s="50">
        <v>0</v>
      </c>
      <c r="L104" s="46">
        <v>0</v>
      </c>
      <c r="M104" s="46">
        <v>0</v>
      </c>
      <c r="N104" s="51">
        <v>0</v>
      </c>
      <c r="O104" s="116">
        <f t="shared" si="22"/>
        <v>0</v>
      </c>
      <c r="P104" s="50">
        <v>0</v>
      </c>
      <c r="Q104" s="46">
        <v>0</v>
      </c>
      <c r="R104" s="46">
        <v>0</v>
      </c>
      <c r="S104" s="51">
        <v>0</v>
      </c>
      <c r="T104" s="116">
        <f t="shared" si="23"/>
        <v>0</v>
      </c>
      <c r="U104" s="50">
        <v>0</v>
      </c>
      <c r="V104" s="46">
        <v>0</v>
      </c>
      <c r="W104" s="46">
        <v>0</v>
      </c>
      <c r="X104" s="51">
        <v>0</v>
      </c>
      <c r="Y104" s="116">
        <f t="shared" si="24"/>
        <v>0</v>
      </c>
      <c r="Z104" s="50">
        <v>0</v>
      </c>
      <c r="AA104" s="46">
        <v>0</v>
      </c>
      <c r="AB104" s="46">
        <v>0</v>
      </c>
      <c r="AC104" s="51">
        <v>0</v>
      </c>
      <c r="AD104" s="116">
        <f t="shared" si="25"/>
        <v>0</v>
      </c>
      <c r="AE104" s="50">
        <v>0</v>
      </c>
      <c r="AF104" s="46">
        <v>0</v>
      </c>
      <c r="AG104" s="46">
        <v>0</v>
      </c>
      <c r="AH104" s="51">
        <v>0</v>
      </c>
      <c r="AI104" s="116">
        <f t="shared" si="26"/>
        <v>0</v>
      </c>
      <c r="AJ104" s="50">
        <v>0</v>
      </c>
      <c r="AK104" s="46">
        <v>0</v>
      </c>
      <c r="AL104" s="46">
        <v>0</v>
      </c>
      <c r="AM104" s="51">
        <v>0</v>
      </c>
      <c r="AN104" s="116">
        <f t="shared" si="27"/>
        <v>0</v>
      </c>
      <c r="AO104" s="50">
        <v>0</v>
      </c>
      <c r="AP104" s="46">
        <v>0</v>
      </c>
      <c r="AQ104" s="46">
        <v>0</v>
      </c>
      <c r="AR104" s="51">
        <v>0</v>
      </c>
      <c r="AS104" s="116">
        <f t="shared" si="28"/>
        <v>0</v>
      </c>
      <c r="AT104" s="52">
        <v>0</v>
      </c>
      <c r="AU104" s="53">
        <v>0</v>
      </c>
      <c r="AV104" s="53">
        <v>500</v>
      </c>
      <c r="AW104" s="54">
        <v>204</v>
      </c>
      <c r="AX104" s="116">
        <f t="shared" si="29"/>
        <v>704</v>
      </c>
      <c r="AY104" s="52">
        <v>0</v>
      </c>
      <c r="AZ104" s="53">
        <v>0</v>
      </c>
      <c r="BA104" s="53">
        <v>0</v>
      </c>
      <c r="BB104" s="54">
        <v>266</v>
      </c>
      <c r="BC104" s="116">
        <f t="shared" si="30"/>
        <v>266</v>
      </c>
      <c r="BD104" s="52">
        <v>0</v>
      </c>
      <c r="BE104" s="53">
        <v>0</v>
      </c>
      <c r="BF104" s="53">
        <v>819</v>
      </c>
      <c r="BG104" s="54">
        <v>498</v>
      </c>
      <c r="BH104" s="116">
        <f t="shared" si="31"/>
        <v>1317</v>
      </c>
      <c r="BI104" s="52">
        <v>0</v>
      </c>
      <c r="BJ104" s="53">
        <v>0</v>
      </c>
      <c r="BK104" s="53">
        <v>517</v>
      </c>
      <c r="BL104" s="54">
        <v>330.5</v>
      </c>
      <c r="BM104" s="116">
        <f t="shared" si="32"/>
        <v>847.5</v>
      </c>
      <c r="BN104" s="54">
        <f t="shared" si="37"/>
        <v>0</v>
      </c>
      <c r="BO104" s="54">
        <f t="shared" si="33"/>
        <v>0</v>
      </c>
      <c r="BP104" s="54">
        <f t="shared" si="34"/>
        <v>1836</v>
      </c>
      <c r="BQ104" s="54">
        <f t="shared" si="35"/>
        <v>1298.5</v>
      </c>
      <c r="BR104" s="116">
        <f t="shared" si="36"/>
        <v>3134.5</v>
      </c>
      <c r="BS104" s="56">
        <f t="shared" si="38"/>
        <v>1.8224095306992581E-5</v>
      </c>
    </row>
    <row r="105" spans="2:71" x14ac:dyDescent="0.35">
      <c r="B105" s="15" t="s">
        <v>582</v>
      </c>
      <c r="C105" s="11" t="s">
        <v>606</v>
      </c>
      <c r="D105" s="12" t="s">
        <v>598</v>
      </c>
      <c r="E105" s="45" t="s">
        <v>599</v>
      </c>
      <c r="F105" s="50">
        <v>0</v>
      </c>
      <c r="G105" s="46">
        <v>0</v>
      </c>
      <c r="H105" s="46">
        <v>0</v>
      </c>
      <c r="I105" s="51">
        <v>0</v>
      </c>
      <c r="J105" s="116">
        <f t="shared" si="21"/>
        <v>0</v>
      </c>
      <c r="K105" s="50">
        <v>0</v>
      </c>
      <c r="L105" s="46">
        <v>0</v>
      </c>
      <c r="M105" s="46">
        <v>0</v>
      </c>
      <c r="N105" s="51">
        <v>0</v>
      </c>
      <c r="O105" s="116">
        <f t="shared" si="22"/>
        <v>0</v>
      </c>
      <c r="P105" s="50">
        <v>0</v>
      </c>
      <c r="Q105" s="46">
        <v>0</v>
      </c>
      <c r="R105" s="46">
        <v>0</v>
      </c>
      <c r="S105" s="51">
        <v>0</v>
      </c>
      <c r="T105" s="116">
        <f t="shared" si="23"/>
        <v>0</v>
      </c>
      <c r="U105" s="50">
        <v>0</v>
      </c>
      <c r="V105" s="46">
        <v>0</v>
      </c>
      <c r="W105" s="46">
        <v>0</v>
      </c>
      <c r="X105" s="51">
        <v>0</v>
      </c>
      <c r="Y105" s="116">
        <f t="shared" si="24"/>
        <v>0</v>
      </c>
      <c r="Z105" s="50">
        <v>0</v>
      </c>
      <c r="AA105" s="46">
        <v>0</v>
      </c>
      <c r="AB105" s="46">
        <v>0</v>
      </c>
      <c r="AC105" s="51">
        <v>0</v>
      </c>
      <c r="AD105" s="116">
        <f t="shared" si="25"/>
        <v>0</v>
      </c>
      <c r="AE105" s="50">
        <v>0</v>
      </c>
      <c r="AF105" s="46">
        <v>0</v>
      </c>
      <c r="AG105" s="46">
        <v>0</v>
      </c>
      <c r="AH105" s="51">
        <v>0</v>
      </c>
      <c r="AI105" s="116">
        <f t="shared" si="26"/>
        <v>0</v>
      </c>
      <c r="AJ105" s="50">
        <v>0</v>
      </c>
      <c r="AK105" s="46">
        <v>0</v>
      </c>
      <c r="AL105" s="46">
        <v>0</v>
      </c>
      <c r="AM105" s="51">
        <v>0</v>
      </c>
      <c r="AN105" s="116">
        <f t="shared" si="27"/>
        <v>0</v>
      </c>
      <c r="AO105" s="50">
        <v>0</v>
      </c>
      <c r="AP105" s="46">
        <v>0</v>
      </c>
      <c r="AQ105" s="46">
        <v>0</v>
      </c>
      <c r="AR105" s="51">
        <v>0</v>
      </c>
      <c r="AS105" s="116">
        <f t="shared" si="28"/>
        <v>0</v>
      </c>
      <c r="AT105" s="52">
        <v>0</v>
      </c>
      <c r="AU105" s="53">
        <v>0</v>
      </c>
      <c r="AV105" s="53">
        <v>0</v>
      </c>
      <c r="AW105" s="54">
        <v>0</v>
      </c>
      <c r="AX105" s="116">
        <f t="shared" si="29"/>
        <v>0</v>
      </c>
      <c r="AY105" s="52">
        <v>87</v>
      </c>
      <c r="AZ105" s="53">
        <v>0</v>
      </c>
      <c r="BA105" s="53">
        <v>0</v>
      </c>
      <c r="BB105" s="54">
        <v>0</v>
      </c>
      <c r="BC105" s="116">
        <f t="shared" si="30"/>
        <v>87</v>
      </c>
      <c r="BD105" s="52">
        <v>1326</v>
      </c>
      <c r="BE105" s="53">
        <v>0</v>
      </c>
      <c r="BF105" s="53">
        <v>48.75</v>
      </c>
      <c r="BG105" s="54">
        <v>0</v>
      </c>
      <c r="BH105" s="116">
        <f t="shared" si="31"/>
        <v>1374.75</v>
      </c>
      <c r="BI105" s="52">
        <v>1528.8</v>
      </c>
      <c r="BJ105" s="53">
        <v>0</v>
      </c>
      <c r="BK105" s="53">
        <v>57.75</v>
      </c>
      <c r="BL105" s="54">
        <v>0</v>
      </c>
      <c r="BM105" s="116">
        <f t="shared" si="32"/>
        <v>1586.55</v>
      </c>
      <c r="BN105" s="54">
        <f t="shared" si="37"/>
        <v>2941.8</v>
      </c>
      <c r="BO105" s="54">
        <f t="shared" si="33"/>
        <v>0</v>
      </c>
      <c r="BP105" s="54">
        <f t="shared" si="34"/>
        <v>106.5</v>
      </c>
      <c r="BQ105" s="54">
        <f t="shared" si="35"/>
        <v>0</v>
      </c>
      <c r="BR105" s="116">
        <f t="shared" si="36"/>
        <v>3048.3</v>
      </c>
      <c r="BS105" s="56">
        <f t="shared" si="38"/>
        <v>1.7722925418505499E-5</v>
      </c>
    </row>
    <row r="106" spans="2:71" x14ac:dyDescent="0.35">
      <c r="B106" s="15" t="s">
        <v>560</v>
      </c>
      <c r="C106" s="108" t="s">
        <v>606</v>
      </c>
      <c r="D106" s="12" t="s">
        <v>532</v>
      </c>
      <c r="E106" s="45" t="s">
        <v>533</v>
      </c>
      <c r="F106" s="50">
        <v>0</v>
      </c>
      <c r="G106" s="46">
        <v>246</v>
      </c>
      <c r="H106" s="46">
        <v>0</v>
      </c>
      <c r="I106" s="51">
        <v>0</v>
      </c>
      <c r="J106" s="116">
        <f t="shared" si="21"/>
        <v>246</v>
      </c>
      <c r="K106" s="50">
        <v>0</v>
      </c>
      <c r="L106" s="46">
        <v>158</v>
      </c>
      <c r="M106" s="46">
        <v>0</v>
      </c>
      <c r="N106" s="51">
        <v>0</v>
      </c>
      <c r="O106" s="116">
        <f t="shared" si="22"/>
        <v>158</v>
      </c>
      <c r="P106" s="50">
        <v>0</v>
      </c>
      <c r="Q106" s="46">
        <v>130</v>
      </c>
      <c r="R106" s="46">
        <v>0</v>
      </c>
      <c r="S106" s="51">
        <v>0</v>
      </c>
      <c r="T106" s="116">
        <f t="shared" si="23"/>
        <v>130</v>
      </c>
      <c r="U106" s="50">
        <v>0</v>
      </c>
      <c r="V106" s="46">
        <v>128.5</v>
      </c>
      <c r="W106" s="46">
        <v>0</v>
      </c>
      <c r="X106" s="51">
        <v>0</v>
      </c>
      <c r="Y106" s="116">
        <f t="shared" si="24"/>
        <v>128.5</v>
      </c>
      <c r="Z106" s="50">
        <v>0</v>
      </c>
      <c r="AA106" s="46">
        <v>131</v>
      </c>
      <c r="AB106" s="46">
        <v>0</v>
      </c>
      <c r="AC106" s="51">
        <v>0</v>
      </c>
      <c r="AD106" s="116">
        <f t="shared" si="25"/>
        <v>131</v>
      </c>
      <c r="AE106" s="50">
        <v>0</v>
      </c>
      <c r="AF106" s="46">
        <v>156.5</v>
      </c>
      <c r="AG106" s="46">
        <v>0</v>
      </c>
      <c r="AH106" s="51">
        <v>0</v>
      </c>
      <c r="AI106" s="116">
        <f t="shared" si="26"/>
        <v>156.5</v>
      </c>
      <c r="AJ106" s="50">
        <v>0</v>
      </c>
      <c r="AK106" s="46">
        <v>206</v>
      </c>
      <c r="AL106" s="46">
        <v>0</v>
      </c>
      <c r="AM106" s="51">
        <v>0</v>
      </c>
      <c r="AN106" s="116">
        <f t="shared" si="27"/>
        <v>206</v>
      </c>
      <c r="AO106" s="50">
        <v>0</v>
      </c>
      <c r="AP106" s="46">
        <v>204</v>
      </c>
      <c r="AQ106" s="46">
        <v>0</v>
      </c>
      <c r="AR106" s="51">
        <v>0</v>
      </c>
      <c r="AS106" s="116">
        <f t="shared" si="28"/>
        <v>204</v>
      </c>
      <c r="AT106" s="52">
        <v>0</v>
      </c>
      <c r="AU106" s="53">
        <v>284.5</v>
      </c>
      <c r="AV106" s="53">
        <v>0</v>
      </c>
      <c r="AW106" s="54">
        <v>0</v>
      </c>
      <c r="AX106" s="116">
        <f t="shared" si="29"/>
        <v>284.5</v>
      </c>
      <c r="AY106" s="52">
        <v>0</v>
      </c>
      <c r="AZ106" s="53">
        <v>298</v>
      </c>
      <c r="BA106" s="53">
        <v>0</v>
      </c>
      <c r="BB106" s="54">
        <v>0</v>
      </c>
      <c r="BC106" s="116">
        <f t="shared" si="30"/>
        <v>298</v>
      </c>
      <c r="BD106" s="52">
        <v>0</v>
      </c>
      <c r="BE106" s="53">
        <v>295.5</v>
      </c>
      <c r="BF106" s="53">
        <v>0</v>
      </c>
      <c r="BG106" s="54">
        <v>0</v>
      </c>
      <c r="BH106" s="116">
        <f t="shared" si="31"/>
        <v>295.5</v>
      </c>
      <c r="BI106" s="52">
        <v>0</v>
      </c>
      <c r="BJ106" s="53">
        <v>328.5</v>
      </c>
      <c r="BK106" s="53">
        <v>0</v>
      </c>
      <c r="BL106" s="54">
        <v>0</v>
      </c>
      <c r="BM106" s="116">
        <f t="shared" si="32"/>
        <v>328.5</v>
      </c>
      <c r="BN106" s="54">
        <f t="shared" si="37"/>
        <v>0</v>
      </c>
      <c r="BO106" s="54">
        <f t="shared" si="33"/>
        <v>2566.5</v>
      </c>
      <c r="BP106" s="54">
        <f t="shared" si="34"/>
        <v>0</v>
      </c>
      <c r="BQ106" s="54">
        <f t="shared" si="35"/>
        <v>0</v>
      </c>
      <c r="BR106" s="116">
        <f t="shared" si="36"/>
        <v>2566.5</v>
      </c>
      <c r="BS106" s="56">
        <f t="shared" si="38"/>
        <v>1.4921722955940806E-5</v>
      </c>
    </row>
    <row r="107" spans="2:71" x14ac:dyDescent="0.35">
      <c r="B107" s="12" t="s">
        <v>305</v>
      </c>
      <c r="C107" s="11" t="s">
        <v>606</v>
      </c>
      <c r="D107" s="12" t="s">
        <v>184</v>
      </c>
      <c r="E107" s="45" t="s">
        <v>185</v>
      </c>
      <c r="F107" s="50">
        <v>553.20000000000005</v>
      </c>
      <c r="G107" s="46">
        <v>147.6</v>
      </c>
      <c r="H107" s="46">
        <v>240</v>
      </c>
      <c r="I107" s="51">
        <v>139.5</v>
      </c>
      <c r="J107" s="116">
        <f t="shared" si="21"/>
        <v>1080.3000000000002</v>
      </c>
      <c r="K107" s="50">
        <v>505.2</v>
      </c>
      <c r="L107" s="46">
        <v>94.8</v>
      </c>
      <c r="M107" s="46">
        <v>159.6</v>
      </c>
      <c r="N107" s="51">
        <v>86.25</v>
      </c>
      <c r="O107" s="116">
        <f t="shared" si="22"/>
        <v>845.85</v>
      </c>
      <c r="P107" s="50">
        <v>82.8</v>
      </c>
      <c r="Q107" s="46">
        <v>12</v>
      </c>
      <c r="R107" s="46">
        <v>45.9</v>
      </c>
      <c r="S107" s="51">
        <v>153.44999999999999</v>
      </c>
      <c r="T107" s="116">
        <f t="shared" si="23"/>
        <v>294.14999999999998</v>
      </c>
      <c r="U107" s="50">
        <v>0</v>
      </c>
      <c r="V107" s="46">
        <v>0</v>
      </c>
      <c r="W107" s="46">
        <v>0</v>
      </c>
      <c r="X107" s="51">
        <v>1.2</v>
      </c>
      <c r="Y107" s="116">
        <f t="shared" si="24"/>
        <v>1.2</v>
      </c>
      <c r="Z107" s="50">
        <v>0</v>
      </c>
      <c r="AA107" s="46">
        <v>0</v>
      </c>
      <c r="AB107" s="46">
        <v>0</v>
      </c>
      <c r="AC107" s="51">
        <v>0</v>
      </c>
      <c r="AD107" s="116">
        <f t="shared" si="25"/>
        <v>0</v>
      </c>
      <c r="AE107" s="50">
        <v>0</v>
      </c>
      <c r="AF107" s="46">
        <v>0</v>
      </c>
      <c r="AG107" s="46">
        <v>0</v>
      </c>
      <c r="AH107" s="51">
        <v>0</v>
      </c>
      <c r="AI107" s="116">
        <f t="shared" si="26"/>
        <v>0</v>
      </c>
      <c r="AJ107" s="50">
        <v>0</v>
      </c>
      <c r="AK107" s="46">
        <v>0</v>
      </c>
      <c r="AL107" s="46">
        <v>0</v>
      </c>
      <c r="AM107" s="51">
        <v>0</v>
      </c>
      <c r="AN107" s="116">
        <f t="shared" si="27"/>
        <v>0</v>
      </c>
      <c r="AO107" s="50">
        <v>0</v>
      </c>
      <c r="AP107" s="46">
        <v>0</v>
      </c>
      <c r="AQ107" s="46">
        <v>0</v>
      </c>
      <c r="AR107" s="51">
        <v>0</v>
      </c>
      <c r="AS107" s="116">
        <f t="shared" si="28"/>
        <v>0</v>
      </c>
      <c r="AT107" s="52">
        <v>0</v>
      </c>
      <c r="AU107" s="53">
        <v>0</v>
      </c>
      <c r="AV107" s="53">
        <v>0</v>
      </c>
      <c r="AW107" s="54">
        <v>0</v>
      </c>
      <c r="AX107" s="116">
        <f t="shared" si="29"/>
        <v>0</v>
      </c>
      <c r="AY107" s="52">
        <v>0</v>
      </c>
      <c r="AZ107" s="53">
        <v>0</v>
      </c>
      <c r="BA107" s="53">
        <v>0</v>
      </c>
      <c r="BB107" s="54">
        <v>0</v>
      </c>
      <c r="BC107" s="116">
        <f t="shared" si="30"/>
        <v>0</v>
      </c>
      <c r="BD107" s="52">
        <v>0</v>
      </c>
      <c r="BE107" s="53">
        <v>0</v>
      </c>
      <c r="BF107" s="53">
        <v>0</v>
      </c>
      <c r="BG107" s="54">
        <v>0</v>
      </c>
      <c r="BH107" s="116">
        <f t="shared" si="31"/>
        <v>0</v>
      </c>
      <c r="BI107" s="52">
        <v>0</v>
      </c>
      <c r="BJ107" s="53">
        <v>0</v>
      </c>
      <c r="BK107" s="53">
        <v>0</v>
      </c>
      <c r="BL107" s="54">
        <v>0</v>
      </c>
      <c r="BM107" s="116">
        <f t="shared" si="32"/>
        <v>0</v>
      </c>
      <c r="BN107" s="54">
        <f t="shared" si="37"/>
        <v>1141.2</v>
      </c>
      <c r="BO107" s="54">
        <f t="shared" si="33"/>
        <v>254.39999999999998</v>
      </c>
      <c r="BP107" s="54">
        <f t="shared" si="34"/>
        <v>445.5</v>
      </c>
      <c r="BQ107" s="54">
        <f t="shared" si="35"/>
        <v>380.4</v>
      </c>
      <c r="BR107" s="116">
        <f t="shared" si="36"/>
        <v>2221.5</v>
      </c>
      <c r="BS107" s="56">
        <f t="shared" si="38"/>
        <v>1.2915880594826612E-5</v>
      </c>
    </row>
    <row r="108" spans="2:71" x14ac:dyDescent="0.35">
      <c r="B108" s="15" t="s">
        <v>628</v>
      </c>
      <c r="C108" s="11" t="s">
        <v>606</v>
      </c>
      <c r="D108" s="12" t="s">
        <v>619</v>
      </c>
      <c r="E108" s="45" t="s">
        <v>620</v>
      </c>
      <c r="F108" s="50">
        <v>0</v>
      </c>
      <c r="G108" s="46">
        <v>0</v>
      </c>
      <c r="H108" s="46">
        <v>0</v>
      </c>
      <c r="I108" s="51">
        <v>0</v>
      </c>
      <c r="J108" s="116">
        <f t="shared" si="21"/>
        <v>0</v>
      </c>
      <c r="K108" s="50">
        <v>0</v>
      </c>
      <c r="L108" s="46">
        <v>0</v>
      </c>
      <c r="M108" s="46">
        <v>0</v>
      </c>
      <c r="N108" s="51">
        <v>0</v>
      </c>
      <c r="O108" s="116">
        <f t="shared" si="22"/>
        <v>0</v>
      </c>
      <c r="P108" s="50">
        <v>0</v>
      </c>
      <c r="Q108" s="46">
        <v>0</v>
      </c>
      <c r="R108" s="46">
        <v>0</v>
      </c>
      <c r="S108" s="51">
        <v>0</v>
      </c>
      <c r="T108" s="116">
        <f t="shared" si="23"/>
        <v>0</v>
      </c>
      <c r="U108" s="50">
        <v>0</v>
      </c>
      <c r="V108" s="46">
        <v>0</v>
      </c>
      <c r="W108" s="46">
        <v>0</v>
      </c>
      <c r="X108" s="51">
        <v>0</v>
      </c>
      <c r="Y108" s="116">
        <f t="shared" si="24"/>
        <v>0</v>
      </c>
      <c r="Z108" s="50">
        <v>0</v>
      </c>
      <c r="AA108" s="46">
        <v>0</v>
      </c>
      <c r="AB108" s="46">
        <v>0</v>
      </c>
      <c r="AC108" s="51">
        <v>0</v>
      </c>
      <c r="AD108" s="116">
        <f t="shared" si="25"/>
        <v>0</v>
      </c>
      <c r="AE108" s="50">
        <v>0</v>
      </c>
      <c r="AF108" s="46">
        <v>0</v>
      </c>
      <c r="AG108" s="46">
        <v>0</v>
      </c>
      <c r="AH108" s="51">
        <v>0</v>
      </c>
      <c r="AI108" s="116">
        <f t="shared" si="26"/>
        <v>0</v>
      </c>
      <c r="AJ108" s="50">
        <v>0</v>
      </c>
      <c r="AK108" s="46">
        <v>0</v>
      </c>
      <c r="AL108" s="46">
        <v>0</v>
      </c>
      <c r="AM108" s="51">
        <v>0</v>
      </c>
      <c r="AN108" s="116">
        <f t="shared" si="27"/>
        <v>0</v>
      </c>
      <c r="AO108" s="50">
        <v>0</v>
      </c>
      <c r="AP108" s="46">
        <v>0</v>
      </c>
      <c r="AQ108" s="46">
        <v>0</v>
      </c>
      <c r="AR108" s="51">
        <v>0</v>
      </c>
      <c r="AS108" s="116">
        <f t="shared" si="28"/>
        <v>0</v>
      </c>
      <c r="AT108" s="52">
        <v>0</v>
      </c>
      <c r="AU108" s="53">
        <v>0</v>
      </c>
      <c r="AV108" s="53">
        <v>0</v>
      </c>
      <c r="AW108" s="54">
        <v>0</v>
      </c>
      <c r="AX108" s="116">
        <f t="shared" si="29"/>
        <v>0</v>
      </c>
      <c r="AY108" s="52">
        <v>0</v>
      </c>
      <c r="AZ108" s="53">
        <v>0</v>
      </c>
      <c r="BA108" s="53">
        <v>0</v>
      </c>
      <c r="BB108" s="54">
        <v>245.1</v>
      </c>
      <c r="BC108" s="116">
        <f t="shared" si="30"/>
        <v>245.1</v>
      </c>
      <c r="BD108" s="52">
        <v>0</v>
      </c>
      <c r="BE108" s="53">
        <v>0</v>
      </c>
      <c r="BF108" s="53">
        <v>0</v>
      </c>
      <c r="BG108" s="54">
        <v>1003.5</v>
      </c>
      <c r="BH108" s="116">
        <f t="shared" si="31"/>
        <v>1003.5</v>
      </c>
      <c r="BI108" s="52">
        <v>0</v>
      </c>
      <c r="BJ108" s="53">
        <v>0</v>
      </c>
      <c r="BK108" s="53">
        <v>0</v>
      </c>
      <c r="BL108" s="54">
        <v>863.1</v>
      </c>
      <c r="BM108" s="116">
        <f t="shared" si="32"/>
        <v>863.1</v>
      </c>
      <c r="BN108" s="54">
        <f t="shared" si="37"/>
        <v>0</v>
      </c>
      <c r="BO108" s="54">
        <f t="shared" si="33"/>
        <v>0</v>
      </c>
      <c r="BP108" s="54">
        <f t="shared" si="34"/>
        <v>0</v>
      </c>
      <c r="BQ108" s="54">
        <f t="shared" si="35"/>
        <v>2111.6999999999998</v>
      </c>
      <c r="BR108" s="116">
        <f t="shared" si="36"/>
        <v>2111.6999999999998</v>
      </c>
      <c r="BS108" s="56">
        <f t="shared" si="38"/>
        <v>1.2277499460767659E-5</v>
      </c>
    </row>
    <row r="109" spans="2:71" x14ac:dyDescent="0.35">
      <c r="B109" s="12" t="s">
        <v>353</v>
      </c>
      <c r="C109" s="11" t="s">
        <v>606</v>
      </c>
      <c r="D109" s="12" t="s">
        <v>120</v>
      </c>
      <c r="E109" s="45" t="s">
        <v>121</v>
      </c>
      <c r="F109" s="50">
        <v>115.2</v>
      </c>
      <c r="G109" s="46">
        <v>0</v>
      </c>
      <c r="H109" s="46">
        <v>86.85</v>
      </c>
      <c r="I109" s="51">
        <v>56.55</v>
      </c>
      <c r="J109" s="116">
        <f t="shared" si="21"/>
        <v>258.60000000000002</v>
      </c>
      <c r="K109" s="50">
        <v>139.19999999999999</v>
      </c>
      <c r="L109" s="46">
        <v>0</v>
      </c>
      <c r="M109" s="46">
        <v>32.1</v>
      </c>
      <c r="N109" s="51">
        <v>47.55</v>
      </c>
      <c r="O109" s="116">
        <f t="shared" si="22"/>
        <v>218.84999999999997</v>
      </c>
      <c r="P109" s="50">
        <v>106.8</v>
      </c>
      <c r="Q109" s="46">
        <v>0</v>
      </c>
      <c r="R109" s="46">
        <v>49.5</v>
      </c>
      <c r="S109" s="51">
        <v>19.350000000000001</v>
      </c>
      <c r="T109" s="116">
        <f t="shared" si="23"/>
        <v>175.65</v>
      </c>
      <c r="U109" s="50">
        <v>90.4</v>
      </c>
      <c r="V109" s="46">
        <v>0</v>
      </c>
      <c r="W109" s="46">
        <v>90.4</v>
      </c>
      <c r="X109" s="51">
        <v>0</v>
      </c>
      <c r="Y109" s="116">
        <f t="shared" si="24"/>
        <v>180.8</v>
      </c>
      <c r="Z109" s="50">
        <v>93.6</v>
      </c>
      <c r="AA109" s="46">
        <v>0</v>
      </c>
      <c r="AB109" s="46">
        <v>6.2</v>
      </c>
      <c r="AC109" s="51">
        <v>0</v>
      </c>
      <c r="AD109" s="116">
        <f t="shared" si="25"/>
        <v>99.8</v>
      </c>
      <c r="AE109" s="50">
        <v>109.6</v>
      </c>
      <c r="AF109" s="46">
        <v>0</v>
      </c>
      <c r="AG109" s="46">
        <v>12.6</v>
      </c>
      <c r="AH109" s="51">
        <v>0</v>
      </c>
      <c r="AI109" s="116">
        <f t="shared" si="26"/>
        <v>122.19999999999999</v>
      </c>
      <c r="AJ109" s="50">
        <v>116</v>
      </c>
      <c r="AK109" s="46">
        <v>0</v>
      </c>
      <c r="AL109" s="46">
        <v>8</v>
      </c>
      <c r="AM109" s="51">
        <v>0</v>
      </c>
      <c r="AN109" s="116">
        <f t="shared" si="27"/>
        <v>124</v>
      </c>
      <c r="AO109" s="50">
        <v>132</v>
      </c>
      <c r="AP109" s="46">
        <v>0</v>
      </c>
      <c r="AQ109" s="46">
        <v>7.2</v>
      </c>
      <c r="AR109" s="51">
        <v>0</v>
      </c>
      <c r="AS109" s="116">
        <f t="shared" si="28"/>
        <v>139.19999999999999</v>
      </c>
      <c r="AT109" s="52">
        <v>113.6</v>
      </c>
      <c r="AU109" s="53">
        <v>0</v>
      </c>
      <c r="AV109" s="53">
        <v>6</v>
      </c>
      <c r="AW109" s="54">
        <v>0</v>
      </c>
      <c r="AX109" s="116">
        <f t="shared" si="29"/>
        <v>119.6</v>
      </c>
      <c r="AY109" s="52">
        <v>123.2</v>
      </c>
      <c r="AZ109" s="53">
        <v>0</v>
      </c>
      <c r="BA109" s="53">
        <v>1.4</v>
      </c>
      <c r="BB109" s="54">
        <v>0</v>
      </c>
      <c r="BC109" s="116">
        <f t="shared" si="30"/>
        <v>124.60000000000001</v>
      </c>
      <c r="BD109" s="52">
        <v>106.4</v>
      </c>
      <c r="BE109" s="53">
        <v>52.3</v>
      </c>
      <c r="BF109" s="53">
        <v>0.2</v>
      </c>
      <c r="BG109" s="54">
        <v>0</v>
      </c>
      <c r="BH109" s="116">
        <f t="shared" si="31"/>
        <v>158.89999999999998</v>
      </c>
      <c r="BI109" s="52">
        <v>116.8</v>
      </c>
      <c r="BJ109" s="53">
        <v>91.2</v>
      </c>
      <c r="BK109" s="53">
        <v>1</v>
      </c>
      <c r="BL109" s="54">
        <v>0</v>
      </c>
      <c r="BM109" s="116">
        <f t="shared" si="32"/>
        <v>209</v>
      </c>
      <c r="BN109" s="54">
        <f t="shared" si="37"/>
        <v>1362.8000000000002</v>
      </c>
      <c r="BO109" s="54">
        <f t="shared" si="33"/>
        <v>143.5</v>
      </c>
      <c r="BP109" s="54">
        <f t="shared" si="34"/>
        <v>301.45</v>
      </c>
      <c r="BQ109" s="54">
        <f t="shared" si="35"/>
        <v>123.44999999999999</v>
      </c>
      <c r="BR109" s="116">
        <f t="shared" si="36"/>
        <v>1931.2000000000003</v>
      </c>
      <c r="BS109" s="56">
        <f t="shared" si="38"/>
        <v>1.1228065993576033E-5</v>
      </c>
    </row>
    <row r="110" spans="2:71" x14ac:dyDescent="0.35">
      <c r="B110" s="15" t="s">
        <v>622</v>
      </c>
      <c r="C110" s="11" t="s">
        <v>606</v>
      </c>
      <c r="D110" s="12" t="s">
        <v>607</v>
      </c>
      <c r="E110" s="45" t="s">
        <v>608</v>
      </c>
      <c r="F110" s="50">
        <v>0</v>
      </c>
      <c r="G110" s="46">
        <v>0</v>
      </c>
      <c r="H110" s="46">
        <v>0</v>
      </c>
      <c r="I110" s="51">
        <v>0</v>
      </c>
      <c r="J110" s="116">
        <f t="shared" si="21"/>
        <v>0</v>
      </c>
      <c r="K110" s="50">
        <v>0</v>
      </c>
      <c r="L110" s="46">
        <v>0</v>
      </c>
      <c r="M110" s="46">
        <v>0</v>
      </c>
      <c r="N110" s="51">
        <v>0</v>
      </c>
      <c r="O110" s="116">
        <f t="shared" si="22"/>
        <v>0</v>
      </c>
      <c r="P110" s="50">
        <v>0</v>
      </c>
      <c r="Q110" s="46">
        <v>0</v>
      </c>
      <c r="R110" s="46">
        <v>0</v>
      </c>
      <c r="S110" s="51">
        <v>0</v>
      </c>
      <c r="T110" s="116">
        <f t="shared" si="23"/>
        <v>0</v>
      </c>
      <c r="U110" s="50">
        <v>0</v>
      </c>
      <c r="V110" s="46">
        <v>0</v>
      </c>
      <c r="W110" s="46">
        <v>0</v>
      </c>
      <c r="X110" s="51">
        <v>0</v>
      </c>
      <c r="Y110" s="116">
        <f t="shared" si="24"/>
        <v>0</v>
      </c>
      <c r="Z110" s="50">
        <v>0</v>
      </c>
      <c r="AA110" s="46">
        <v>0</v>
      </c>
      <c r="AB110" s="46">
        <v>0</v>
      </c>
      <c r="AC110" s="51">
        <v>0</v>
      </c>
      <c r="AD110" s="116">
        <f t="shared" si="25"/>
        <v>0</v>
      </c>
      <c r="AE110" s="50">
        <v>0</v>
      </c>
      <c r="AF110" s="46">
        <v>0</v>
      </c>
      <c r="AG110" s="46">
        <v>0</v>
      </c>
      <c r="AH110" s="51">
        <v>0</v>
      </c>
      <c r="AI110" s="116">
        <f t="shared" si="26"/>
        <v>0</v>
      </c>
      <c r="AJ110" s="50">
        <v>0</v>
      </c>
      <c r="AK110" s="46">
        <v>0</v>
      </c>
      <c r="AL110" s="46">
        <v>0</v>
      </c>
      <c r="AM110" s="51">
        <v>0</v>
      </c>
      <c r="AN110" s="116">
        <f t="shared" si="27"/>
        <v>0</v>
      </c>
      <c r="AO110" s="50">
        <v>0</v>
      </c>
      <c r="AP110" s="46">
        <v>0</v>
      </c>
      <c r="AQ110" s="46">
        <v>0</v>
      </c>
      <c r="AR110" s="51">
        <v>0</v>
      </c>
      <c r="AS110" s="116">
        <f t="shared" si="28"/>
        <v>0</v>
      </c>
      <c r="AT110" s="52">
        <v>0</v>
      </c>
      <c r="AU110" s="53">
        <v>0</v>
      </c>
      <c r="AV110" s="53">
        <v>0</v>
      </c>
      <c r="AW110" s="54">
        <v>0</v>
      </c>
      <c r="AX110" s="116">
        <f t="shared" si="29"/>
        <v>0</v>
      </c>
      <c r="AY110" s="52">
        <v>0</v>
      </c>
      <c r="AZ110" s="53">
        <v>126</v>
      </c>
      <c r="BA110" s="53">
        <v>10</v>
      </c>
      <c r="BB110" s="54">
        <v>0</v>
      </c>
      <c r="BC110" s="116">
        <f t="shared" si="30"/>
        <v>136</v>
      </c>
      <c r="BD110" s="52">
        <v>0</v>
      </c>
      <c r="BE110" s="53">
        <v>504.5</v>
      </c>
      <c r="BF110" s="53">
        <v>218</v>
      </c>
      <c r="BG110" s="54">
        <v>0</v>
      </c>
      <c r="BH110" s="116">
        <f t="shared" si="31"/>
        <v>722.5</v>
      </c>
      <c r="BI110" s="52">
        <v>0</v>
      </c>
      <c r="BJ110" s="53">
        <v>562.5</v>
      </c>
      <c r="BK110" s="53">
        <v>311.5</v>
      </c>
      <c r="BL110" s="54">
        <v>0</v>
      </c>
      <c r="BM110" s="116">
        <f t="shared" si="32"/>
        <v>874</v>
      </c>
      <c r="BN110" s="54">
        <f t="shared" si="37"/>
        <v>0</v>
      </c>
      <c r="BO110" s="54">
        <f t="shared" si="33"/>
        <v>1193</v>
      </c>
      <c r="BP110" s="54">
        <f t="shared" si="34"/>
        <v>539.5</v>
      </c>
      <c r="BQ110" s="54">
        <f t="shared" si="35"/>
        <v>0</v>
      </c>
      <c r="BR110" s="116">
        <f t="shared" si="36"/>
        <v>1732.5</v>
      </c>
      <c r="BS110" s="56">
        <f t="shared" si="38"/>
        <v>1.0072817074290842E-5</v>
      </c>
    </row>
    <row r="111" spans="2:71" x14ac:dyDescent="0.35">
      <c r="B111" s="15" t="s">
        <v>544</v>
      </c>
      <c r="C111" s="11" t="s">
        <v>606</v>
      </c>
      <c r="D111" s="12" t="s">
        <v>500</v>
      </c>
      <c r="E111" s="45" t="s">
        <v>501</v>
      </c>
      <c r="F111" s="50">
        <v>0</v>
      </c>
      <c r="G111" s="46">
        <v>0</v>
      </c>
      <c r="H111" s="46">
        <v>0</v>
      </c>
      <c r="I111" s="51">
        <v>0</v>
      </c>
      <c r="J111" s="116">
        <f t="shared" si="21"/>
        <v>0</v>
      </c>
      <c r="K111" s="50">
        <v>0</v>
      </c>
      <c r="L111" s="46">
        <v>0</v>
      </c>
      <c r="M111" s="46">
        <v>0</v>
      </c>
      <c r="N111" s="51">
        <v>0</v>
      </c>
      <c r="O111" s="116">
        <f t="shared" si="22"/>
        <v>0</v>
      </c>
      <c r="P111" s="50">
        <v>0</v>
      </c>
      <c r="Q111" s="46">
        <v>0</v>
      </c>
      <c r="R111" s="46">
        <v>0</v>
      </c>
      <c r="S111" s="51">
        <v>180.45</v>
      </c>
      <c r="T111" s="116">
        <f t="shared" si="23"/>
        <v>180.45</v>
      </c>
      <c r="U111" s="50">
        <v>0</v>
      </c>
      <c r="V111" s="46">
        <v>0</v>
      </c>
      <c r="W111" s="46">
        <v>0</v>
      </c>
      <c r="X111" s="51">
        <v>208.5</v>
      </c>
      <c r="Y111" s="116">
        <f t="shared" si="24"/>
        <v>208.5</v>
      </c>
      <c r="Z111" s="50">
        <v>0</v>
      </c>
      <c r="AA111" s="46">
        <v>0</v>
      </c>
      <c r="AB111" s="46">
        <v>0</v>
      </c>
      <c r="AC111" s="51">
        <v>146.55000000000001</v>
      </c>
      <c r="AD111" s="116">
        <f t="shared" si="25"/>
        <v>146.55000000000001</v>
      </c>
      <c r="AE111" s="50">
        <v>0</v>
      </c>
      <c r="AF111" s="46">
        <v>0</v>
      </c>
      <c r="AG111" s="46">
        <v>0</v>
      </c>
      <c r="AH111" s="51">
        <v>111.6</v>
      </c>
      <c r="AI111" s="116">
        <f t="shared" si="26"/>
        <v>111.6</v>
      </c>
      <c r="AJ111" s="50">
        <v>0</v>
      </c>
      <c r="AK111" s="46">
        <v>0</v>
      </c>
      <c r="AL111" s="46">
        <v>0</v>
      </c>
      <c r="AM111" s="51">
        <v>109.95</v>
      </c>
      <c r="AN111" s="116">
        <f t="shared" si="27"/>
        <v>109.95</v>
      </c>
      <c r="AO111" s="50">
        <v>0</v>
      </c>
      <c r="AP111" s="46">
        <v>0</v>
      </c>
      <c r="AQ111" s="46">
        <v>0</v>
      </c>
      <c r="AR111" s="51">
        <v>142.65</v>
      </c>
      <c r="AS111" s="116">
        <f t="shared" si="28"/>
        <v>142.65</v>
      </c>
      <c r="AT111" s="52">
        <v>0</v>
      </c>
      <c r="AU111" s="53">
        <v>0</v>
      </c>
      <c r="AV111" s="53">
        <v>0</v>
      </c>
      <c r="AW111" s="54">
        <v>157.05000000000001</v>
      </c>
      <c r="AX111" s="116">
        <f t="shared" si="29"/>
        <v>157.05000000000001</v>
      </c>
      <c r="AY111" s="52">
        <v>0</v>
      </c>
      <c r="AZ111" s="53">
        <v>0</v>
      </c>
      <c r="BA111" s="53">
        <v>0</v>
      </c>
      <c r="BB111" s="54">
        <v>211.35</v>
      </c>
      <c r="BC111" s="116">
        <f t="shared" si="30"/>
        <v>211.35</v>
      </c>
      <c r="BD111" s="52">
        <v>0</v>
      </c>
      <c r="BE111" s="53">
        <v>0</v>
      </c>
      <c r="BF111" s="53">
        <v>0</v>
      </c>
      <c r="BG111" s="54">
        <v>215.55</v>
      </c>
      <c r="BH111" s="116">
        <f t="shared" si="31"/>
        <v>215.55</v>
      </c>
      <c r="BI111" s="52">
        <v>0</v>
      </c>
      <c r="BJ111" s="53">
        <v>0</v>
      </c>
      <c r="BK111" s="53">
        <v>0</v>
      </c>
      <c r="BL111" s="54">
        <v>226.65</v>
      </c>
      <c r="BM111" s="116">
        <f t="shared" si="32"/>
        <v>226.65</v>
      </c>
      <c r="BN111" s="54">
        <f t="shared" si="37"/>
        <v>0</v>
      </c>
      <c r="BO111" s="54">
        <f t="shared" si="33"/>
        <v>0</v>
      </c>
      <c r="BP111" s="54">
        <f t="shared" si="34"/>
        <v>0</v>
      </c>
      <c r="BQ111" s="54">
        <f t="shared" si="35"/>
        <v>1710.3</v>
      </c>
      <c r="BR111" s="116">
        <f t="shared" si="36"/>
        <v>1710.3</v>
      </c>
      <c r="BS111" s="56">
        <f t="shared" si="38"/>
        <v>9.9437454788800149E-6</v>
      </c>
    </row>
    <row r="112" spans="2:71" x14ac:dyDescent="0.35">
      <c r="B112" s="12" t="s">
        <v>284</v>
      </c>
      <c r="C112" s="11" t="s">
        <v>606</v>
      </c>
      <c r="D112" s="12" t="s">
        <v>142</v>
      </c>
      <c r="E112" s="45" t="s">
        <v>143</v>
      </c>
      <c r="F112" s="50">
        <v>10</v>
      </c>
      <c r="G112" s="46">
        <v>0</v>
      </c>
      <c r="H112" s="46">
        <v>34.5</v>
      </c>
      <c r="I112" s="51">
        <v>255.875</v>
      </c>
      <c r="J112" s="116">
        <f t="shared" si="21"/>
        <v>300.375</v>
      </c>
      <c r="K112" s="50">
        <v>268</v>
      </c>
      <c r="L112" s="46">
        <v>0</v>
      </c>
      <c r="M112" s="46">
        <v>0</v>
      </c>
      <c r="N112" s="51">
        <v>193.125</v>
      </c>
      <c r="O112" s="116">
        <f t="shared" si="22"/>
        <v>461.125</v>
      </c>
      <c r="P112" s="50">
        <v>241.5</v>
      </c>
      <c r="Q112" s="46">
        <v>0</v>
      </c>
      <c r="R112" s="46">
        <v>0</v>
      </c>
      <c r="S112" s="51">
        <v>489.125</v>
      </c>
      <c r="T112" s="116">
        <f t="shared" si="23"/>
        <v>730.625</v>
      </c>
      <c r="U112" s="50">
        <v>0</v>
      </c>
      <c r="V112" s="46">
        <v>0</v>
      </c>
      <c r="W112" s="46">
        <v>0</v>
      </c>
      <c r="X112" s="51">
        <v>0</v>
      </c>
      <c r="Y112" s="116">
        <f t="shared" si="24"/>
        <v>0</v>
      </c>
      <c r="Z112" s="50">
        <v>0</v>
      </c>
      <c r="AA112" s="46">
        <v>0</v>
      </c>
      <c r="AB112" s="46">
        <v>13</v>
      </c>
      <c r="AC112" s="51">
        <v>0</v>
      </c>
      <c r="AD112" s="116">
        <f t="shared" si="25"/>
        <v>13</v>
      </c>
      <c r="AE112" s="50">
        <v>0</v>
      </c>
      <c r="AF112" s="46">
        <v>0</v>
      </c>
      <c r="AG112" s="46">
        <v>74</v>
      </c>
      <c r="AH112" s="51">
        <v>0</v>
      </c>
      <c r="AI112" s="116">
        <f t="shared" si="26"/>
        <v>74</v>
      </c>
      <c r="AJ112" s="50">
        <v>0</v>
      </c>
      <c r="AK112" s="46">
        <v>0</v>
      </c>
      <c r="AL112" s="46">
        <v>10</v>
      </c>
      <c r="AM112" s="51">
        <v>0</v>
      </c>
      <c r="AN112" s="116">
        <f t="shared" si="27"/>
        <v>10</v>
      </c>
      <c r="AO112" s="50">
        <v>0</v>
      </c>
      <c r="AP112" s="46">
        <v>0</v>
      </c>
      <c r="AQ112" s="46">
        <v>0</v>
      </c>
      <c r="AR112" s="51">
        <v>0</v>
      </c>
      <c r="AS112" s="116">
        <f t="shared" si="28"/>
        <v>0</v>
      </c>
      <c r="AT112" s="52">
        <v>0</v>
      </c>
      <c r="AU112" s="53">
        <v>0</v>
      </c>
      <c r="AV112" s="53">
        <v>0</v>
      </c>
      <c r="AW112" s="54">
        <v>0</v>
      </c>
      <c r="AX112" s="116">
        <f t="shared" si="29"/>
        <v>0</v>
      </c>
      <c r="AY112" s="52">
        <v>0</v>
      </c>
      <c r="AZ112" s="53">
        <v>0</v>
      </c>
      <c r="BA112" s="53">
        <v>0</v>
      </c>
      <c r="BB112" s="54">
        <v>0</v>
      </c>
      <c r="BC112" s="116">
        <f t="shared" si="30"/>
        <v>0</v>
      </c>
      <c r="BD112" s="52">
        <v>0</v>
      </c>
      <c r="BE112" s="53">
        <v>0</v>
      </c>
      <c r="BF112" s="53">
        <v>0</v>
      </c>
      <c r="BG112" s="54">
        <v>0</v>
      </c>
      <c r="BH112" s="116">
        <f t="shared" si="31"/>
        <v>0</v>
      </c>
      <c r="BI112" s="52">
        <v>0</v>
      </c>
      <c r="BJ112" s="53">
        <v>0</v>
      </c>
      <c r="BK112" s="53">
        <v>0</v>
      </c>
      <c r="BL112" s="54">
        <v>0</v>
      </c>
      <c r="BM112" s="116">
        <f t="shared" si="32"/>
        <v>0</v>
      </c>
      <c r="BN112" s="54">
        <f t="shared" si="37"/>
        <v>519.5</v>
      </c>
      <c r="BO112" s="54">
        <f t="shared" si="33"/>
        <v>0</v>
      </c>
      <c r="BP112" s="54">
        <f t="shared" si="34"/>
        <v>131.5</v>
      </c>
      <c r="BQ112" s="54">
        <f t="shared" si="35"/>
        <v>938.125</v>
      </c>
      <c r="BR112" s="116">
        <f t="shared" si="36"/>
        <v>1589.125</v>
      </c>
      <c r="BS112" s="56">
        <f t="shared" si="38"/>
        <v>9.239229687262588E-6</v>
      </c>
    </row>
    <row r="113" spans="2:71" x14ac:dyDescent="0.35">
      <c r="B113" s="15" t="s">
        <v>550</v>
      </c>
      <c r="C113" s="11" t="s">
        <v>606</v>
      </c>
      <c r="D113" s="12" t="s">
        <v>512</v>
      </c>
      <c r="E113" s="45" t="s">
        <v>513</v>
      </c>
      <c r="F113" s="50">
        <v>0</v>
      </c>
      <c r="G113" s="46">
        <v>0</v>
      </c>
      <c r="H113" s="46">
        <v>0</v>
      </c>
      <c r="I113" s="51">
        <v>0</v>
      </c>
      <c r="J113" s="116">
        <f t="shared" si="21"/>
        <v>0</v>
      </c>
      <c r="K113" s="50">
        <v>0</v>
      </c>
      <c r="L113" s="46">
        <v>0</v>
      </c>
      <c r="M113" s="46">
        <v>0</v>
      </c>
      <c r="N113" s="51">
        <v>0</v>
      </c>
      <c r="O113" s="116">
        <f t="shared" si="22"/>
        <v>0</v>
      </c>
      <c r="P113" s="50">
        <v>0</v>
      </c>
      <c r="Q113" s="46">
        <v>0</v>
      </c>
      <c r="R113" s="46">
        <v>0</v>
      </c>
      <c r="S113" s="51">
        <v>0</v>
      </c>
      <c r="T113" s="116">
        <f t="shared" si="23"/>
        <v>0</v>
      </c>
      <c r="U113" s="50">
        <v>0</v>
      </c>
      <c r="V113" s="46">
        <v>0</v>
      </c>
      <c r="W113" s="46">
        <v>0</v>
      </c>
      <c r="X113" s="51">
        <v>0</v>
      </c>
      <c r="Y113" s="116">
        <f t="shared" si="24"/>
        <v>0</v>
      </c>
      <c r="Z113" s="50">
        <v>0</v>
      </c>
      <c r="AA113" s="46">
        <v>0</v>
      </c>
      <c r="AB113" s="46">
        <v>0</v>
      </c>
      <c r="AC113" s="51">
        <v>0</v>
      </c>
      <c r="AD113" s="116">
        <f t="shared" si="25"/>
        <v>0</v>
      </c>
      <c r="AE113" s="50">
        <v>0</v>
      </c>
      <c r="AF113" s="46">
        <v>0</v>
      </c>
      <c r="AG113" s="46">
        <v>0</v>
      </c>
      <c r="AH113" s="51">
        <v>0</v>
      </c>
      <c r="AI113" s="116">
        <f t="shared" si="26"/>
        <v>0</v>
      </c>
      <c r="AJ113" s="50">
        <v>0</v>
      </c>
      <c r="AK113" s="46">
        <v>0</v>
      </c>
      <c r="AL113" s="46">
        <v>0</v>
      </c>
      <c r="AM113" s="51">
        <v>0</v>
      </c>
      <c r="AN113" s="116">
        <f t="shared" si="27"/>
        <v>0</v>
      </c>
      <c r="AO113" s="50">
        <v>0</v>
      </c>
      <c r="AP113" s="46">
        <v>0</v>
      </c>
      <c r="AQ113" s="46">
        <v>61</v>
      </c>
      <c r="AR113" s="51">
        <v>0</v>
      </c>
      <c r="AS113" s="116">
        <f t="shared" si="28"/>
        <v>61</v>
      </c>
      <c r="AT113" s="52">
        <v>0</v>
      </c>
      <c r="AU113" s="53">
        <v>0</v>
      </c>
      <c r="AV113" s="53">
        <v>361</v>
      </c>
      <c r="AW113" s="54">
        <v>188</v>
      </c>
      <c r="AX113" s="116">
        <f t="shared" si="29"/>
        <v>549</v>
      </c>
      <c r="AY113" s="52">
        <v>0</v>
      </c>
      <c r="AZ113" s="53">
        <v>0</v>
      </c>
      <c r="BA113" s="53">
        <v>78</v>
      </c>
      <c r="BB113" s="54">
        <v>219</v>
      </c>
      <c r="BC113" s="116">
        <f t="shared" si="30"/>
        <v>297</v>
      </c>
      <c r="BD113" s="52">
        <v>0</v>
      </c>
      <c r="BE113" s="53">
        <v>0</v>
      </c>
      <c r="BF113" s="53">
        <v>0</v>
      </c>
      <c r="BG113" s="54">
        <v>330.5</v>
      </c>
      <c r="BH113" s="116">
        <f t="shared" si="31"/>
        <v>330.5</v>
      </c>
      <c r="BI113" s="52">
        <v>0</v>
      </c>
      <c r="BJ113" s="53">
        <v>0</v>
      </c>
      <c r="BK113" s="53">
        <v>0</v>
      </c>
      <c r="BL113" s="54">
        <v>208.5</v>
      </c>
      <c r="BM113" s="116">
        <f t="shared" si="32"/>
        <v>208.5</v>
      </c>
      <c r="BN113" s="54">
        <f t="shared" si="37"/>
        <v>0</v>
      </c>
      <c r="BO113" s="54">
        <f t="shared" si="33"/>
        <v>0</v>
      </c>
      <c r="BP113" s="54">
        <f t="shared" si="34"/>
        <v>500</v>
      </c>
      <c r="BQ113" s="54">
        <f t="shared" si="35"/>
        <v>946</v>
      </c>
      <c r="BR113" s="116">
        <f t="shared" si="36"/>
        <v>1446</v>
      </c>
      <c r="BS113" s="56">
        <f t="shared" si="38"/>
        <v>8.4070958091916631E-6</v>
      </c>
    </row>
    <row r="114" spans="2:71" x14ac:dyDescent="0.35">
      <c r="B114" s="15" t="s">
        <v>578</v>
      </c>
      <c r="C114" s="11" t="s">
        <v>606</v>
      </c>
      <c r="D114" s="12" t="s">
        <v>566</v>
      </c>
      <c r="E114" s="45" t="s">
        <v>567</v>
      </c>
      <c r="F114" s="50">
        <v>0</v>
      </c>
      <c r="G114" s="46">
        <v>0</v>
      </c>
      <c r="H114" s="46">
        <v>0</v>
      </c>
      <c r="I114" s="51">
        <v>0</v>
      </c>
      <c r="J114" s="116">
        <f t="shared" si="21"/>
        <v>0</v>
      </c>
      <c r="K114" s="50">
        <v>0</v>
      </c>
      <c r="L114" s="46">
        <v>0</v>
      </c>
      <c r="M114" s="46">
        <v>0</v>
      </c>
      <c r="N114" s="51">
        <v>0</v>
      </c>
      <c r="O114" s="116">
        <f t="shared" si="22"/>
        <v>0</v>
      </c>
      <c r="P114" s="50">
        <v>0</v>
      </c>
      <c r="Q114" s="46">
        <v>0</v>
      </c>
      <c r="R114" s="46">
        <v>0</v>
      </c>
      <c r="S114" s="51">
        <v>0</v>
      </c>
      <c r="T114" s="116">
        <f t="shared" si="23"/>
        <v>0</v>
      </c>
      <c r="U114" s="50">
        <v>0</v>
      </c>
      <c r="V114" s="46">
        <v>0</v>
      </c>
      <c r="W114" s="46">
        <v>0</v>
      </c>
      <c r="X114" s="51">
        <v>0</v>
      </c>
      <c r="Y114" s="116">
        <f t="shared" si="24"/>
        <v>0</v>
      </c>
      <c r="Z114" s="50">
        <v>0</v>
      </c>
      <c r="AA114" s="46">
        <v>0</v>
      </c>
      <c r="AB114" s="46">
        <v>0</v>
      </c>
      <c r="AC114" s="51">
        <v>0</v>
      </c>
      <c r="AD114" s="116">
        <f t="shared" si="25"/>
        <v>0</v>
      </c>
      <c r="AE114" s="50">
        <v>0</v>
      </c>
      <c r="AF114" s="46">
        <v>0</v>
      </c>
      <c r="AG114" s="46">
        <v>0</v>
      </c>
      <c r="AH114" s="51">
        <v>0</v>
      </c>
      <c r="AI114" s="116">
        <f t="shared" si="26"/>
        <v>0</v>
      </c>
      <c r="AJ114" s="50">
        <v>0</v>
      </c>
      <c r="AK114" s="46">
        <v>0</v>
      </c>
      <c r="AL114" s="46">
        <v>0</v>
      </c>
      <c r="AM114" s="51">
        <v>0</v>
      </c>
      <c r="AN114" s="116">
        <f t="shared" si="27"/>
        <v>0</v>
      </c>
      <c r="AO114" s="50">
        <v>0</v>
      </c>
      <c r="AP114" s="46">
        <v>0</v>
      </c>
      <c r="AQ114" s="46">
        <v>0</v>
      </c>
      <c r="AR114" s="51">
        <v>0</v>
      </c>
      <c r="AS114" s="116">
        <f t="shared" si="28"/>
        <v>0</v>
      </c>
      <c r="AT114" s="52">
        <v>175.2</v>
      </c>
      <c r="AU114" s="53">
        <v>0</v>
      </c>
      <c r="AV114" s="53">
        <v>0</v>
      </c>
      <c r="AW114" s="54">
        <v>21.925000000000001</v>
      </c>
      <c r="AX114" s="116">
        <f t="shared" si="29"/>
        <v>197.125</v>
      </c>
      <c r="AY114" s="52">
        <v>255.6</v>
      </c>
      <c r="AZ114" s="53">
        <v>0</v>
      </c>
      <c r="BA114" s="53">
        <v>0</v>
      </c>
      <c r="BB114" s="54">
        <v>109.3</v>
      </c>
      <c r="BC114" s="116">
        <f t="shared" si="30"/>
        <v>364.9</v>
      </c>
      <c r="BD114" s="52">
        <v>275</v>
      </c>
      <c r="BE114" s="53">
        <v>0</v>
      </c>
      <c r="BF114" s="53">
        <v>43.4</v>
      </c>
      <c r="BG114" s="54">
        <v>108.45</v>
      </c>
      <c r="BH114" s="116">
        <f t="shared" si="31"/>
        <v>426.84999999999997</v>
      </c>
      <c r="BI114" s="52">
        <v>261.60000000000002</v>
      </c>
      <c r="BJ114" s="53">
        <v>0</v>
      </c>
      <c r="BK114" s="53">
        <v>67.599999999999994</v>
      </c>
      <c r="BL114" s="54">
        <v>118.52500000000001</v>
      </c>
      <c r="BM114" s="116">
        <f t="shared" si="32"/>
        <v>447.72500000000002</v>
      </c>
      <c r="BN114" s="54">
        <f t="shared" si="37"/>
        <v>967.4</v>
      </c>
      <c r="BO114" s="54">
        <f t="shared" si="33"/>
        <v>0</v>
      </c>
      <c r="BP114" s="54">
        <f t="shared" si="34"/>
        <v>111</v>
      </c>
      <c r="BQ114" s="54">
        <f t="shared" si="35"/>
        <v>358.20000000000005</v>
      </c>
      <c r="BR114" s="116">
        <f t="shared" si="36"/>
        <v>1436.6000000000001</v>
      </c>
      <c r="BS114" s="56">
        <f t="shared" si="38"/>
        <v>8.3524438723960893E-6</v>
      </c>
    </row>
    <row r="115" spans="2:71" x14ac:dyDescent="0.35">
      <c r="B115" s="12" t="s">
        <v>293</v>
      </c>
      <c r="C115" s="109" t="s">
        <v>606</v>
      </c>
      <c r="D115" s="12" t="s">
        <v>160</v>
      </c>
      <c r="E115" s="45" t="s">
        <v>161</v>
      </c>
      <c r="F115" s="50">
        <v>142.4</v>
      </c>
      <c r="G115" s="46">
        <v>0</v>
      </c>
      <c r="H115" s="46">
        <v>0</v>
      </c>
      <c r="I115" s="51">
        <v>39.5</v>
      </c>
      <c r="J115" s="116">
        <f t="shared" si="21"/>
        <v>181.9</v>
      </c>
      <c r="K115" s="50">
        <v>226.4</v>
      </c>
      <c r="L115" s="46">
        <v>0</v>
      </c>
      <c r="M115" s="46">
        <v>0</v>
      </c>
      <c r="N115" s="51">
        <v>31.7</v>
      </c>
      <c r="O115" s="116">
        <f t="shared" si="22"/>
        <v>258.10000000000002</v>
      </c>
      <c r="P115" s="50">
        <v>105.6</v>
      </c>
      <c r="Q115" s="46">
        <v>0</v>
      </c>
      <c r="R115" s="46">
        <v>0</v>
      </c>
      <c r="S115" s="51">
        <v>23.059000000000001</v>
      </c>
      <c r="T115" s="116">
        <f t="shared" si="23"/>
        <v>128.65899999999999</v>
      </c>
      <c r="U115" s="50">
        <v>24</v>
      </c>
      <c r="V115" s="46">
        <v>0</v>
      </c>
      <c r="W115" s="46">
        <v>24</v>
      </c>
      <c r="X115" s="51">
        <v>0</v>
      </c>
      <c r="Y115" s="116">
        <f t="shared" si="24"/>
        <v>48</v>
      </c>
      <c r="Z115" s="50">
        <v>19.2</v>
      </c>
      <c r="AA115" s="46">
        <v>0</v>
      </c>
      <c r="AB115" s="46">
        <v>7</v>
      </c>
      <c r="AC115" s="51">
        <v>0</v>
      </c>
      <c r="AD115" s="116">
        <f t="shared" si="25"/>
        <v>26.2</v>
      </c>
      <c r="AE115" s="50">
        <v>61.6</v>
      </c>
      <c r="AF115" s="46">
        <v>0</v>
      </c>
      <c r="AG115" s="46">
        <v>6.8</v>
      </c>
      <c r="AH115" s="51">
        <v>0</v>
      </c>
      <c r="AI115" s="116">
        <f t="shared" si="26"/>
        <v>68.400000000000006</v>
      </c>
      <c r="AJ115" s="50">
        <v>83.2</v>
      </c>
      <c r="AK115" s="46">
        <v>0</v>
      </c>
      <c r="AL115" s="46">
        <v>4.4000000000000004</v>
      </c>
      <c r="AM115" s="51">
        <v>0</v>
      </c>
      <c r="AN115" s="116">
        <f t="shared" si="27"/>
        <v>87.600000000000009</v>
      </c>
      <c r="AO115" s="50">
        <v>28</v>
      </c>
      <c r="AP115" s="46">
        <v>0</v>
      </c>
      <c r="AQ115" s="46">
        <v>9.1999999999999993</v>
      </c>
      <c r="AR115" s="51">
        <v>0</v>
      </c>
      <c r="AS115" s="116">
        <f t="shared" si="28"/>
        <v>37.200000000000003</v>
      </c>
      <c r="AT115" s="52">
        <v>27.2</v>
      </c>
      <c r="AU115" s="53">
        <v>0</v>
      </c>
      <c r="AV115" s="53">
        <v>6.8</v>
      </c>
      <c r="AW115" s="54">
        <v>0</v>
      </c>
      <c r="AX115" s="116">
        <f t="shared" si="29"/>
        <v>34</v>
      </c>
      <c r="AY115" s="52">
        <v>29.6</v>
      </c>
      <c r="AZ115" s="53">
        <v>91.6</v>
      </c>
      <c r="BA115" s="53">
        <v>3.6</v>
      </c>
      <c r="BB115" s="54">
        <v>0</v>
      </c>
      <c r="BC115" s="116">
        <f t="shared" si="30"/>
        <v>124.79999999999998</v>
      </c>
      <c r="BD115" s="52">
        <v>39.200000000000003</v>
      </c>
      <c r="BE115" s="53">
        <v>118.2</v>
      </c>
      <c r="BF115" s="53">
        <v>7.6</v>
      </c>
      <c r="BG115" s="54">
        <v>0</v>
      </c>
      <c r="BH115" s="116">
        <f t="shared" si="31"/>
        <v>165</v>
      </c>
      <c r="BI115" s="52">
        <v>35.200000000000003</v>
      </c>
      <c r="BJ115" s="53">
        <v>131.4</v>
      </c>
      <c r="BK115" s="53">
        <v>96.9</v>
      </c>
      <c r="BL115" s="54">
        <v>0</v>
      </c>
      <c r="BM115" s="116">
        <f t="shared" si="32"/>
        <v>263.5</v>
      </c>
      <c r="BN115" s="54">
        <f t="shared" si="37"/>
        <v>821.60000000000025</v>
      </c>
      <c r="BO115" s="54">
        <f t="shared" si="33"/>
        <v>341.20000000000005</v>
      </c>
      <c r="BP115" s="54">
        <f t="shared" si="34"/>
        <v>166.3</v>
      </c>
      <c r="BQ115" s="54">
        <f t="shared" si="35"/>
        <v>94.259</v>
      </c>
      <c r="BR115" s="116">
        <f t="shared" si="36"/>
        <v>1423.3590000000002</v>
      </c>
      <c r="BS115" s="56">
        <f t="shared" si="38"/>
        <v>8.2754602239801103E-6</v>
      </c>
    </row>
    <row r="116" spans="2:71" x14ac:dyDescent="0.35">
      <c r="B116" s="15" t="s">
        <v>624</v>
      </c>
      <c r="C116" s="11" t="s">
        <v>606</v>
      </c>
      <c r="D116" s="12" t="s">
        <v>611</v>
      </c>
      <c r="E116" s="45" t="s">
        <v>612</v>
      </c>
      <c r="F116" s="50">
        <v>0</v>
      </c>
      <c r="G116" s="46">
        <v>0</v>
      </c>
      <c r="H116" s="46">
        <v>0</v>
      </c>
      <c r="I116" s="51">
        <v>0</v>
      </c>
      <c r="J116" s="116">
        <f t="shared" si="21"/>
        <v>0</v>
      </c>
      <c r="K116" s="50">
        <v>0</v>
      </c>
      <c r="L116" s="46">
        <v>0</v>
      </c>
      <c r="M116" s="46">
        <v>0</v>
      </c>
      <c r="N116" s="51">
        <v>0</v>
      </c>
      <c r="O116" s="116">
        <f t="shared" si="22"/>
        <v>0</v>
      </c>
      <c r="P116" s="50">
        <v>0</v>
      </c>
      <c r="Q116" s="46">
        <v>0</v>
      </c>
      <c r="R116" s="46">
        <v>0</v>
      </c>
      <c r="S116" s="51">
        <v>0</v>
      </c>
      <c r="T116" s="116">
        <f t="shared" si="23"/>
        <v>0</v>
      </c>
      <c r="U116" s="50">
        <v>0</v>
      </c>
      <c r="V116" s="46">
        <v>0</v>
      </c>
      <c r="W116" s="46">
        <v>0</v>
      </c>
      <c r="X116" s="51">
        <v>0</v>
      </c>
      <c r="Y116" s="116">
        <f t="shared" si="24"/>
        <v>0</v>
      </c>
      <c r="Z116" s="50">
        <v>0</v>
      </c>
      <c r="AA116" s="46">
        <v>0</v>
      </c>
      <c r="AB116" s="46">
        <v>0</v>
      </c>
      <c r="AC116" s="51">
        <v>0</v>
      </c>
      <c r="AD116" s="116">
        <f t="shared" si="25"/>
        <v>0</v>
      </c>
      <c r="AE116" s="50">
        <v>0</v>
      </c>
      <c r="AF116" s="46">
        <v>0</v>
      </c>
      <c r="AG116" s="46">
        <v>0</v>
      </c>
      <c r="AH116" s="51">
        <v>0</v>
      </c>
      <c r="AI116" s="116">
        <f t="shared" si="26"/>
        <v>0</v>
      </c>
      <c r="AJ116" s="50">
        <v>0</v>
      </c>
      <c r="AK116" s="46">
        <v>0</v>
      </c>
      <c r="AL116" s="46">
        <v>0</v>
      </c>
      <c r="AM116" s="51">
        <v>0</v>
      </c>
      <c r="AN116" s="116">
        <f t="shared" si="27"/>
        <v>0</v>
      </c>
      <c r="AO116" s="50">
        <v>0</v>
      </c>
      <c r="AP116" s="46">
        <v>0</v>
      </c>
      <c r="AQ116" s="46">
        <v>0</v>
      </c>
      <c r="AR116" s="51">
        <v>0</v>
      </c>
      <c r="AS116" s="116">
        <f t="shared" si="28"/>
        <v>0</v>
      </c>
      <c r="AT116" s="52">
        <v>0</v>
      </c>
      <c r="AU116" s="53">
        <v>0</v>
      </c>
      <c r="AV116" s="53">
        <v>0</v>
      </c>
      <c r="AW116" s="54">
        <v>0</v>
      </c>
      <c r="AX116" s="116">
        <f t="shared" si="29"/>
        <v>0</v>
      </c>
      <c r="AY116" s="52">
        <v>0</v>
      </c>
      <c r="AZ116" s="53">
        <v>0</v>
      </c>
      <c r="BA116" s="53">
        <v>371</v>
      </c>
      <c r="BB116" s="54">
        <v>0</v>
      </c>
      <c r="BC116" s="116">
        <f t="shared" si="30"/>
        <v>371</v>
      </c>
      <c r="BD116" s="52">
        <v>0</v>
      </c>
      <c r="BE116" s="53">
        <v>0</v>
      </c>
      <c r="BF116" s="53">
        <v>512</v>
      </c>
      <c r="BG116" s="54">
        <v>0</v>
      </c>
      <c r="BH116" s="116">
        <f t="shared" si="31"/>
        <v>512</v>
      </c>
      <c r="BI116" s="52">
        <v>0</v>
      </c>
      <c r="BJ116" s="53">
        <v>0</v>
      </c>
      <c r="BK116" s="53">
        <v>388</v>
      </c>
      <c r="BL116" s="54">
        <v>0</v>
      </c>
      <c r="BM116" s="116">
        <f t="shared" si="32"/>
        <v>388</v>
      </c>
      <c r="BN116" s="54">
        <f t="shared" si="37"/>
        <v>0</v>
      </c>
      <c r="BO116" s="54">
        <f t="shared" si="33"/>
        <v>0</v>
      </c>
      <c r="BP116" s="54">
        <f t="shared" si="34"/>
        <v>1271</v>
      </c>
      <c r="BQ116" s="54">
        <f t="shared" si="35"/>
        <v>0</v>
      </c>
      <c r="BR116" s="116">
        <f t="shared" si="36"/>
        <v>1271</v>
      </c>
      <c r="BS116" s="56">
        <f t="shared" si="38"/>
        <v>7.389639539061276E-6</v>
      </c>
    </row>
    <row r="117" spans="2:71" x14ac:dyDescent="0.35">
      <c r="B117" s="15" t="s">
        <v>386</v>
      </c>
      <c r="C117" s="109" t="s">
        <v>606</v>
      </c>
      <c r="D117" s="12" t="s">
        <v>478</v>
      </c>
      <c r="E117" s="45" t="s">
        <v>479</v>
      </c>
      <c r="F117" s="50">
        <v>0</v>
      </c>
      <c r="G117" s="46">
        <v>0</v>
      </c>
      <c r="H117" s="46">
        <v>87.25</v>
      </c>
      <c r="I117" s="51">
        <v>54</v>
      </c>
      <c r="J117" s="116">
        <f t="shared" si="21"/>
        <v>141.25</v>
      </c>
      <c r="K117" s="50">
        <v>0</v>
      </c>
      <c r="L117" s="46">
        <v>0</v>
      </c>
      <c r="M117" s="46">
        <v>91.25</v>
      </c>
      <c r="N117" s="51">
        <v>27.625</v>
      </c>
      <c r="O117" s="116">
        <f t="shared" si="22"/>
        <v>118.875</v>
      </c>
      <c r="P117" s="50">
        <v>0</v>
      </c>
      <c r="Q117" s="46">
        <v>0</v>
      </c>
      <c r="R117" s="46">
        <v>95.25</v>
      </c>
      <c r="S117" s="51">
        <v>48.875</v>
      </c>
      <c r="T117" s="116">
        <f t="shared" si="23"/>
        <v>144.125</v>
      </c>
      <c r="U117" s="50">
        <v>0</v>
      </c>
      <c r="V117" s="46">
        <v>0</v>
      </c>
      <c r="W117" s="46">
        <v>0</v>
      </c>
      <c r="X117" s="51">
        <v>46.625</v>
      </c>
      <c r="Y117" s="116">
        <f t="shared" si="24"/>
        <v>46.625</v>
      </c>
      <c r="Z117" s="50">
        <v>0</v>
      </c>
      <c r="AA117" s="46">
        <v>0</v>
      </c>
      <c r="AB117" s="46">
        <v>64</v>
      </c>
      <c r="AC117" s="51">
        <v>46.25</v>
      </c>
      <c r="AD117" s="116">
        <f t="shared" si="25"/>
        <v>110.25</v>
      </c>
      <c r="AE117" s="50">
        <v>0</v>
      </c>
      <c r="AF117" s="46">
        <v>0</v>
      </c>
      <c r="AG117" s="46">
        <v>25</v>
      </c>
      <c r="AH117" s="51">
        <v>14.125</v>
      </c>
      <c r="AI117" s="116">
        <f t="shared" si="26"/>
        <v>39.125</v>
      </c>
      <c r="AJ117" s="50">
        <v>0</v>
      </c>
      <c r="AK117" s="46">
        <v>0</v>
      </c>
      <c r="AL117" s="46">
        <v>16</v>
      </c>
      <c r="AM117" s="51">
        <v>14</v>
      </c>
      <c r="AN117" s="116">
        <f t="shared" si="27"/>
        <v>30</v>
      </c>
      <c r="AO117" s="50">
        <v>0</v>
      </c>
      <c r="AP117" s="46">
        <v>0</v>
      </c>
      <c r="AQ117" s="46">
        <v>39.25</v>
      </c>
      <c r="AR117" s="51">
        <v>56.5</v>
      </c>
      <c r="AS117" s="116">
        <f t="shared" si="28"/>
        <v>95.75</v>
      </c>
      <c r="AT117" s="52">
        <v>0</v>
      </c>
      <c r="AU117" s="53">
        <v>0</v>
      </c>
      <c r="AV117" s="53">
        <v>64.5</v>
      </c>
      <c r="AW117" s="54">
        <v>17</v>
      </c>
      <c r="AX117" s="116">
        <f t="shared" si="29"/>
        <v>81.5</v>
      </c>
      <c r="AY117" s="52">
        <v>0</v>
      </c>
      <c r="AZ117" s="53">
        <v>0</v>
      </c>
      <c r="BA117" s="53">
        <v>40</v>
      </c>
      <c r="BB117" s="54">
        <v>19.125</v>
      </c>
      <c r="BC117" s="116">
        <f t="shared" si="30"/>
        <v>59.125</v>
      </c>
      <c r="BD117" s="52">
        <v>0</v>
      </c>
      <c r="BE117" s="53">
        <v>0</v>
      </c>
      <c r="BF117" s="53">
        <v>82.5</v>
      </c>
      <c r="BG117" s="54">
        <v>13</v>
      </c>
      <c r="BH117" s="116">
        <f t="shared" si="31"/>
        <v>95.5</v>
      </c>
      <c r="BI117" s="52">
        <v>0</v>
      </c>
      <c r="BJ117" s="53">
        <v>0</v>
      </c>
      <c r="BK117" s="53">
        <v>62.75</v>
      </c>
      <c r="BL117" s="54">
        <v>0</v>
      </c>
      <c r="BM117" s="116">
        <f t="shared" si="32"/>
        <v>62.75</v>
      </c>
      <c r="BN117" s="54">
        <f t="shared" si="37"/>
        <v>0</v>
      </c>
      <c r="BO117" s="54">
        <f t="shared" si="33"/>
        <v>0</v>
      </c>
      <c r="BP117" s="54">
        <f t="shared" si="34"/>
        <v>667.75</v>
      </c>
      <c r="BQ117" s="54">
        <f t="shared" si="35"/>
        <v>357.125</v>
      </c>
      <c r="BR117" s="116">
        <f t="shared" si="36"/>
        <v>1024.875</v>
      </c>
      <c r="BS117" s="56">
        <f t="shared" si="38"/>
        <v>5.9586599705707516E-6</v>
      </c>
    </row>
    <row r="118" spans="2:71" x14ac:dyDescent="0.35">
      <c r="B118" s="15"/>
      <c r="C118" s="11"/>
      <c r="D118" s="12" t="s">
        <v>641</v>
      </c>
      <c r="E118" s="45" t="s">
        <v>642</v>
      </c>
      <c r="F118" s="50">
        <v>0</v>
      </c>
      <c r="G118" s="46">
        <v>0</v>
      </c>
      <c r="H118" s="46">
        <v>0</v>
      </c>
      <c r="I118" s="51">
        <v>0</v>
      </c>
      <c r="J118" s="116">
        <f t="shared" si="21"/>
        <v>0</v>
      </c>
      <c r="K118" s="50">
        <v>0</v>
      </c>
      <c r="L118" s="46">
        <v>0</v>
      </c>
      <c r="M118" s="46">
        <v>0</v>
      </c>
      <c r="N118" s="51">
        <v>0</v>
      </c>
      <c r="O118" s="116">
        <f t="shared" si="22"/>
        <v>0</v>
      </c>
      <c r="P118" s="50">
        <v>0</v>
      </c>
      <c r="Q118" s="46">
        <v>0</v>
      </c>
      <c r="R118" s="46">
        <v>0</v>
      </c>
      <c r="S118" s="51">
        <v>0</v>
      </c>
      <c r="T118" s="116">
        <f t="shared" si="23"/>
        <v>0</v>
      </c>
      <c r="U118" s="50">
        <v>0</v>
      </c>
      <c r="V118" s="46">
        <v>0</v>
      </c>
      <c r="W118" s="46">
        <v>0</v>
      </c>
      <c r="X118" s="51">
        <v>0</v>
      </c>
      <c r="Y118" s="116">
        <f t="shared" si="24"/>
        <v>0</v>
      </c>
      <c r="Z118" s="50">
        <v>0</v>
      </c>
      <c r="AA118" s="46">
        <v>0</v>
      </c>
      <c r="AB118" s="46">
        <v>0</v>
      </c>
      <c r="AC118" s="51">
        <v>0</v>
      </c>
      <c r="AD118" s="116">
        <f t="shared" si="25"/>
        <v>0</v>
      </c>
      <c r="AE118" s="50">
        <v>0</v>
      </c>
      <c r="AF118" s="46">
        <v>0</v>
      </c>
      <c r="AG118" s="46">
        <v>0</v>
      </c>
      <c r="AH118" s="51">
        <v>0</v>
      </c>
      <c r="AI118" s="116">
        <f t="shared" si="26"/>
        <v>0</v>
      </c>
      <c r="AJ118" s="50">
        <v>0</v>
      </c>
      <c r="AK118" s="46">
        <v>0</v>
      </c>
      <c r="AL118" s="46">
        <v>0</v>
      </c>
      <c r="AM118" s="51">
        <v>0</v>
      </c>
      <c r="AN118" s="116">
        <f t="shared" si="27"/>
        <v>0</v>
      </c>
      <c r="AO118" s="50">
        <v>0</v>
      </c>
      <c r="AP118" s="46">
        <v>0</v>
      </c>
      <c r="AQ118" s="46">
        <v>0</v>
      </c>
      <c r="AR118" s="51">
        <v>0</v>
      </c>
      <c r="AS118" s="116">
        <f t="shared" si="28"/>
        <v>0</v>
      </c>
      <c r="AT118" s="52">
        <v>0</v>
      </c>
      <c r="AU118" s="53">
        <v>0</v>
      </c>
      <c r="AV118" s="53">
        <v>0</v>
      </c>
      <c r="AW118" s="54">
        <v>0</v>
      </c>
      <c r="AX118" s="116">
        <f t="shared" si="29"/>
        <v>0</v>
      </c>
      <c r="AY118" s="52">
        <v>0</v>
      </c>
      <c r="AZ118" s="53">
        <v>0</v>
      </c>
      <c r="BA118" s="53">
        <v>0</v>
      </c>
      <c r="BB118" s="54">
        <v>0</v>
      </c>
      <c r="BC118" s="116">
        <f t="shared" si="30"/>
        <v>0</v>
      </c>
      <c r="BD118" s="52">
        <v>0</v>
      </c>
      <c r="BE118" s="53">
        <v>0</v>
      </c>
      <c r="BF118" s="53">
        <v>0</v>
      </c>
      <c r="BG118" s="54">
        <v>0</v>
      </c>
      <c r="BH118" s="116">
        <f t="shared" si="31"/>
        <v>0</v>
      </c>
      <c r="BI118" s="52">
        <v>996.4</v>
      </c>
      <c r="BJ118" s="53">
        <v>0</v>
      </c>
      <c r="BK118" s="53">
        <v>0</v>
      </c>
      <c r="BL118" s="54">
        <v>0</v>
      </c>
      <c r="BM118" s="116">
        <f t="shared" si="32"/>
        <v>996.4</v>
      </c>
      <c r="BN118" s="54">
        <f t="shared" si="37"/>
        <v>996.4</v>
      </c>
      <c r="BO118" s="54">
        <f t="shared" si="33"/>
        <v>0</v>
      </c>
      <c r="BP118" s="54">
        <f t="shared" si="34"/>
        <v>0</v>
      </c>
      <c r="BQ118" s="54">
        <f t="shared" si="35"/>
        <v>0</v>
      </c>
      <c r="BR118" s="116">
        <f t="shared" si="36"/>
        <v>996.4</v>
      </c>
      <c r="BS118" s="56">
        <f t="shared" si="38"/>
        <v>5.7931053003309635E-6</v>
      </c>
    </row>
    <row r="119" spans="2:71" x14ac:dyDescent="0.35">
      <c r="B119" s="15" t="s">
        <v>467</v>
      </c>
      <c r="C119" s="11" t="s">
        <v>606</v>
      </c>
      <c r="D119" s="12" t="s">
        <v>570</v>
      </c>
      <c r="E119" s="45" t="s">
        <v>571</v>
      </c>
      <c r="F119" s="50">
        <v>0</v>
      </c>
      <c r="G119" s="46">
        <v>0</v>
      </c>
      <c r="H119" s="46">
        <v>0</v>
      </c>
      <c r="I119" s="51">
        <v>0</v>
      </c>
      <c r="J119" s="116">
        <f t="shared" si="21"/>
        <v>0</v>
      </c>
      <c r="K119" s="50">
        <v>0</v>
      </c>
      <c r="L119" s="46">
        <v>0</v>
      </c>
      <c r="M119" s="46">
        <v>0</v>
      </c>
      <c r="N119" s="51">
        <v>0</v>
      </c>
      <c r="O119" s="116">
        <f t="shared" si="22"/>
        <v>0</v>
      </c>
      <c r="P119" s="50">
        <v>0</v>
      </c>
      <c r="Q119" s="46">
        <v>0</v>
      </c>
      <c r="R119" s="46">
        <v>0</v>
      </c>
      <c r="S119" s="51">
        <v>0</v>
      </c>
      <c r="T119" s="116">
        <f t="shared" si="23"/>
        <v>0</v>
      </c>
      <c r="U119" s="50">
        <v>0</v>
      </c>
      <c r="V119" s="46">
        <v>0</v>
      </c>
      <c r="W119" s="46">
        <v>0</v>
      </c>
      <c r="X119" s="51">
        <v>0</v>
      </c>
      <c r="Y119" s="116">
        <f t="shared" si="24"/>
        <v>0</v>
      </c>
      <c r="Z119" s="50">
        <v>0</v>
      </c>
      <c r="AA119" s="46">
        <v>0</v>
      </c>
      <c r="AB119" s="46">
        <v>0</v>
      </c>
      <c r="AC119" s="51">
        <v>0</v>
      </c>
      <c r="AD119" s="116">
        <f t="shared" si="25"/>
        <v>0</v>
      </c>
      <c r="AE119" s="50">
        <v>0</v>
      </c>
      <c r="AF119" s="46">
        <v>0</v>
      </c>
      <c r="AG119" s="46">
        <v>0</v>
      </c>
      <c r="AH119" s="51">
        <v>0</v>
      </c>
      <c r="AI119" s="116">
        <f t="shared" si="26"/>
        <v>0</v>
      </c>
      <c r="AJ119" s="50">
        <v>0</v>
      </c>
      <c r="AK119" s="46">
        <v>0</v>
      </c>
      <c r="AL119" s="46">
        <v>0</v>
      </c>
      <c r="AM119" s="51">
        <v>0</v>
      </c>
      <c r="AN119" s="116">
        <f t="shared" si="27"/>
        <v>0</v>
      </c>
      <c r="AO119" s="50">
        <v>0</v>
      </c>
      <c r="AP119" s="46">
        <v>0</v>
      </c>
      <c r="AQ119" s="46">
        <v>0</v>
      </c>
      <c r="AR119" s="51">
        <v>0</v>
      </c>
      <c r="AS119" s="116">
        <f t="shared" si="28"/>
        <v>0</v>
      </c>
      <c r="AT119" s="52">
        <v>168</v>
      </c>
      <c r="AU119" s="53">
        <v>0</v>
      </c>
      <c r="AV119" s="53">
        <v>0</v>
      </c>
      <c r="AW119" s="54">
        <v>0</v>
      </c>
      <c r="AX119" s="116">
        <f t="shared" si="29"/>
        <v>168</v>
      </c>
      <c r="AY119" s="52">
        <v>728</v>
      </c>
      <c r="AZ119" s="53">
        <v>0</v>
      </c>
      <c r="BA119" s="53">
        <v>0</v>
      </c>
      <c r="BB119" s="54">
        <v>0</v>
      </c>
      <c r="BC119" s="116">
        <f t="shared" si="30"/>
        <v>728</v>
      </c>
      <c r="BD119" s="52">
        <v>0</v>
      </c>
      <c r="BE119" s="53">
        <v>0</v>
      </c>
      <c r="BF119" s="53">
        <v>0</v>
      </c>
      <c r="BG119" s="54">
        <v>98.7</v>
      </c>
      <c r="BH119" s="116">
        <f t="shared" si="31"/>
        <v>98.7</v>
      </c>
      <c r="BI119" s="52">
        <v>0</v>
      </c>
      <c r="BJ119" s="53">
        <v>0</v>
      </c>
      <c r="BK119" s="53">
        <v>0</v>
      </c>
      <c r="BL119" s="54">
        <v>0</v>
      </c>
      <c r="BM119" s="116">
        <f t="shared" si="32"/>
        <v>0</v>
      </c>
      <c r="BN119" s="54">
        <f t="shared" si="37"/>
        <v>896</v>
      </c>
      <c r="BO119" s="54">
        <f t="shared" si="33"/>
        <v>0</v>
      </c>
      <c r="BP119" s="54">
        <f t="shared" si="34"/>
        <v>0</v>
      </c>
      <c r="BQ119" s="54">
        <f t="shared" si="35"/>
        <v>98.7</v>
      </c>
      <c r="BR119" s="116">
        <f t="shared" si="36"/>
        <v>994.7</v>
      </c>
      <c r="BS119" s="56">
        <f t="shared" si="38"/>
        <v>5.7832214394211265E-6</v>
      </c>
    </row>
    <row r="120" spans="2:71" x14ac:dyDescent="0.35">
      <c r="B120" s="15" t="s">
        <v>543</v>
      </c>
      <c r="C120" s="11" t="s">
        <v>606</v>
      </c>
      <c r="D120" s="12" t="s">
        <v>498</v>
      </c>
      <c r="E120" s="45" t="s">
        <v>499</v>
      </c>
      <c r="F120" s="50">
        <v>0</v>
      </c>
      <c r="G120" s="46">
        <v>0</v>
      </c>
      <c r="H120" s="46">
        <v>0</v>
      </c>
      <c r="I120" s="51">
        <v>25.75</v>
      </c>
      <c r="J120" s="116">
        <f t="shared" si="21"/>
        <v>25.75</v>
      </c>
      <c r="K120" s="50">
        <v>0</v>
      </c>
      <c r="L120" s="46">
        <v>0</v>
      </c>
      <c r="M120" s="46">
        <v>0</v>
      </c>
      <c r="N120" s="51">
        <v>61.25</v>
      </c>
      <c r="O120" s="116">
        <f t="shared" si="22"/>
        <v>61.25</v>
      </c>
      <c r="P120" s="50">
        <v>0</v>
      </c>
      <c r="Q120" s="46">
        <v>0</v>
      </c>
      <c r="R120" s="46">
        <v>0</v>
      </c>
      <c r="S120" s="51">
        <v>134</v>
      </c>
      <c r="T120" s="116">
        <f t="shared" si="23"/>
        <v>134</v>
      </c>
      <c r="U120" s="50">
        <v>0</v>
      </c>
      <c r="V120" s="46">
        <v>0</v>
      </c>
      <c r="W120" s="46">
        <v>0</v>
      </c>
      <c r="X120" s="51">
        <v>69.25</v>
      </c>
      <c r="Y120" s="116">
        <f t="shared" si="24"/>
        <v>69.25</v>
      </c>
      <c r="Z120" s="50">
        <v>0</v>
      </c>
      <c r="AA120" s="46">
        <v>0</v>
      </c>
      <c r="AB120" s="46">
        <v>106.5</v>
      </c>
      <c r="AC120" s="51">
        <v>99.75</v>
      </c>
      <c r="AD120" s="116">
        <f t="shared" si="25"/>
        <v>206.25</v>
      </c>
      <c r="AE120" s="50">
        <v>0</v>
      </c>
      <c r="AF120" s="46">
        <v>0</v>
      </c>
      <c r="AG120" s="46">
        <v>55.5</v>
      </c>
      <c r="AH120" s="51">
        <v>52</v>
      </c>
      <c r="AI120" s="116">
        <f t="shared" si="26"/>
        <v>107.5</v>
      </c>
      <c r="AJ120" s="50">
        <v>0</v>
      </c>
      <c r="AK120" s="46">
        <v>0</v>
      </c>
      <c r="AL120" s="46">
        <v>71.5</v>
      </c>
      <c r="AM120" s="51">
        <v>66.75</v>
      </c>
      <c r="AN120" s="116">
        <f t="shared" si="27"/>
        <v>138.25</v>
      </c>
      <c r="AO120" s="50">
        <v>0</v>
      </c>
      <c r="AP120" s="46">
        <v>0</v>
      </c>
      <c r="AQ120" s="46">
        <v>0</v>
      </c>
      <c r="AR120" s="51">
        <v>12.6</v>
      </c>
      <c r="AS120" s="116">
        <f t="shared" si="28"/>
        <v>12.6</v>
      </c>
      <c r="AT120" s="52">
        <v>0</v>
      </c>
      <c r="AU120" s="53">
        <v>0</v>
      </c>
      <c r="AV120" s="53">
        <v>0</v>
      </c>
      <c r="AW120" s="54">
        <v>23.2</v>
      </c>
      <c r="AX120" s="116">
        <f t="shared" si="29"/>
        <v>23.2</v>
      </c>
      <c r="AY120" s="52">
        <v>0</v>
      </c>
      <c r="AZ120" s="53">
        <v>0</v>
      </c>
      <c r="BA120" s="53">
        <v>0</v>
      </c>
      <c r="BB120" s="54">
        <v>37.6</v>
      </c>
      <c r="BC120" s="116">
        <f t="shared" si="30"/>
        <v>37.6</v>
      </c>
      <c r="BD120" s="52">
        <v>0</v>
      </c>
      <c r="BE120" s="53">
        <v>0</v>
      </c>
      <c r="BF120" s="53">
        <v>0</v>
      </c>
      <c r="BG120" s="54">
        <v>62.7</v>
      </c>
      <c r="BH120" s="116">
        <f t="shared" si="31"/>
        <v>62.7</v>
      </c>
      <c r="BI120" s="52">
        <v>0</v>
      </c>
      <c r="BJ120" s="53">
        <v>0</v>
      </c>
      <c r="BK120" s="53">
        <v>53</v>
      </c>
      <c r="BL120" s="54">
        <v>59.35</v>
      </c>
      <c r="BM120" s="116">
        <f t="shared" si="32"/>
        <v>112.35</v>
      </c>
      <c r="BN120" s="54">
        <f t="shared" si="37"/>
        <v>0</v>
      </c>
      <c r="BO120" s="54">
        <f t="shared" si="33"/>
        <v>0</v>
      </c>
      <c r="BP120" s="54">
        <f t="shared" si="34"/>
        <v>286.5</v>
      </c>
      <c r="BQ120" s="54">
        <f t="shared" si="35"/>
        <v>704.20000000000016</v>
      </c>
      <c r="BR120" s="116">
        <f t="shared" si="36"/>
        <v>990.70000000000016</v>
      </c>
      <c r="BS120" s="56">
        <f t="shared" si="38"/>
        <v>5.7599652961038609E-6</v>
      </c>
    </row>
    <row r="121" spans="2:71" x14ac:dyDescent="0.35">
      <c r="B121" s="15" t="s">
        <v>553</v>
      </c>
      <c r="C121" s="11" t="s">
        <v>606</v>
      </c>
      <c r="D121" s="12" t="s">
        <v>518</v>
      </c>
      <c r="E121" s="45" t="s">
        <v>519</v>
      </c>
      <c r="F121" s="50">
        <v>0</v>
      </c>
      <c r="G121" s="46">
        <v>104</v>
      </c>
      <c r="H121" s="46">
        <v>118.6</v>
      </c>
      <c r="I121" s="51">
        <v>0</v>
      </c>
      <c r="J121" s="116">
        <f t="shared" si="21"/>
        <v>222.6</v>
      </c>
      <c r="K121" s="50">
        <v>0</v>
      </c>
      <c r="L121" s="46">
        <v>64</v>
      </c>
      <c r="M121" s="46">
        <v>33</v>
      </c>
      <c r="N121" s="51">
        <v>0</v>
      </c>
      <c r="O121" s="116">
        <f t="shared" si="22"/>
        <v>97</v>
      </c>
      <c r="P121" s="50">
        <v>0</v>
      </c>
      <c r="Q121" s="46">
        <v>53.6</v>
      </c>
      <c r="R121" s="46">
        <v>48.4</v>
      </c>
      <c r="S121" s="51">
        <v>0</v>
      </c>
      <c r="T121" s="116">
        <f t="shared" si="23"/>
        <v>102</v>
      </c>
      <c r="U121" s="50">
        <v>0</v>
      </c>
      <c r="V121" s="46">
        <v>53</v>
      </c>
      <c r="W121" s="46">
        <v>0</v>
      </c>
      <c r="X121" s="51">
        <v>0</v>
      </c>
      <c r="Y121" s="116">
        <f t="shared" si="24"/>
        <v>53</v>
      </c>
      <c r="Z121" s="50">
        <v>0</v>
      </c>
      <c r="AA121" s="46">
        <v>54</v>
      </c>
      <c r="AB121" s="46">
        <v>0</v>
      </c>
      <c r="AC121" s="51">
        <v>0</v>
      </c>
      <c r="AD121" s="116">
        <f t="shared" si="25"/>
        <v>54</v>
      </c>
      <c r="AE121" s="50">
        <v>0</v>
      </c>
      <c r="AF121" s="46">
        <v>62.6</v>
      </c>
      <c r="AG121" s="46">
        <v>0</v>
      </c>
      <c r="AH121" s="51">
        <v>0</v>
      </c>
      <c r="AI121" s="116">
        <f t="shared" si="26"/>
        <v>62.6</v>
      </c>
      <c r="AJ121" s="50">
        <v>0</v>
      </c>
      <c r="AK121" s="46">
        <v>82.4</v>
      </c>
      <c r="AL121" s="46">
        <v>0</v>
      </c>
      <c r="AM121" s="51">
        <v>0</v>
      </c>
      <c r="AN121" s="116">
        <f t="shared" si="27"/>
        <v>82.4</v>
      </c>
      <c r="AO121" s="50">
        <v>0</v>
      </c>
      <c r="AP121" s="46">
        <v>81.599999999999994</v>
      </c>
      <c r="AQ121" s="46">
        <v>0</v>
      </c>
      <c r="AR121" s="51">
        <v>0</v>
      </c>
      <c r="AS121" s="116">
        <f t="shared" si="28"/>
        <v>81.599999999999994</v>
      </c>
      <c r="AT121" s="52">
        <v>0</v>
      </c>
      <c r="AU121" s="53">
        <v>113.8</v>
      </c>
      <c r="AV121" s="53">
        <v>0</v>
      </c>
      <c r="AW121" s="54">
        <v>0</v>
      </c>
      <c r="AX121" s="116">
        <f t="shared" si="29"/>
        <v>113.8</v>
      </c>
      <c r="AY121" s="52">
        <v>0</v>
      </c>
      <c r="AZ121" s="53">
        <v>27.6</v>
      </c>
      <c r="BA121" s="53">
        <v>0</v>
      </c>
      <c r="BB121" s="54">
        <v>0</v>
      </c>
      <c r="BC121" s="116">
        <f t="shared" si="30"/>
        <v>27.6</v>
      </c>
      <c r="BD121" s="52">
        <v>0</v>
      </c>
      <c r="BE121" s="53">
        <v>0</v>
      </c>
      <c r="BF121" s="53">
        <v>0</v>
      </c>
      <c r="BG121" s="54">
        <v>0</v>
      </c>
      <c r="BH121" s="116">
        <f t="shared" si="31"/>
        <v>0</v>
      </c>
      <c r="BI121" s="52">
        <v>0</v>
      </c>
      <c r="BJ121" s="53">
        <v>0</v>
      </c>
      <c r="BK121" s="53">
        <v>0</v>
      </c>
      <c r="BL121" s="54">
        <v>0</v>
      </c>
      <c r="BM121" s="116">
        <f t="shared" si="32"/>
        <v>0</v>
      </c>
      <c r="BN121" s="54">
        <f t="shared" si="37"/>
        <v>0</v>
      </c>
      <c r="BO121" s="54">
        <f t="shared" si="33"/>
        <v>696.6</v>
      </c>
      <c r="BP121" s="54">
        <f t="shared" si="34"/>
        <v>200</v>
      </c>
      <c r="BQ121" s="54">
        <f t="shared" si="35"/>
        <v>0</v>
      </c>
      <c r="BR121" s="116">
        <f t="shared" si="36"/>
        <v>896.6</v>
      </c>
      <c r="BS121" s="56">
        <f t="shared" si="38"/>
        <v>5.212864524565177E-6</v>
      </c>
    </row>
    <row r="122" spans="2:71" x14ac:dyDescent="0.35">
      <c r="B122" s="15" t="s">
        <v>554</v>
      </c>
      <c r="C122" s="11" t="s">
        <v>606</v>
      </c>
      <c r="D122" s="12" t="s">
        <v>520</v>
      </c>
      <c r="E122" s="45" t="s">
        <v>521</v>
      </c>
      <c r="F122" s="50">
        <v>0</v>
      </c>
      <c r="G122" s="46">
        <v>0</v>
      </c>
      <c r="H122" s="46">
        <v>745.5</v>
      </c>
      <c r="I122" s="51">
        <v>0</v>
      </c>
      <c r="J122" s="116">
        <f t="shared" si="21"/>
        <v>745.5</v>
      </c>
      <c r="K122" s="50">
        <v>0</v>
      </c>
      <c r="L122" s="46">
        <v>0</v>
      </c>
      <c r="M122" s="46">
        <v>0</v>
      </c>
      <c r="N122" s="51">
        <v>0</v>
      </c>
      <c r="O122" s="116">
        <f t="shared" si="22"/>
        <v>0</v>
      </c>
      <c r="P122" s="50">
        <v>0</v>
      </c>
      <c r="Q122" s="46">
        <v>0</v>
      </c>
      <c r="R122" s="46">
        <v>0</v>
      </c>
      <c r="S122" s="51">
        <v>0</v>
      </c>
      <c r="T122" s="116">
        <f t="shared" si="23"/>
        <v>0</v>
      </c>
      <c r="U122" s="50">
        <v>0</v>
      </c>
      <c r="V122" s="46">
        <v>0</v>
      </c>
      <c r="W122" s="46">
        <v>0</v>
      </c>
      <c r="X122" s="51">
        <v>0</v>
      </c>
      <c r="Y122" s="116">
        <f t="shared" si="24"/>
        <v>0</v>
      </c>
      <c r="Z122" s="50">
        <v>0</v>
      </c>
      <c r="AA122" s="46">
        <v>0</v>
      </c>
      <c r="AB122" s="46">
        <v>0</v>
      </c>
      <c r="AC122" s="51">
        <v>0</v>
      </c>
      <c r="AD122" s="116">
        <f t="shared" si="25"/>
        <v>0</v>
      </c>
      <c r="AE122" s="50">
        <v>0</v>
      </c>
      <c r="AF122" s="46">
        <v>0</v>
      </c>
      <c r="AG122" s="46">
        <v>0</v>
      </c>
      <c r="AH122" s="51">
        <v>0</v>
      </c>
      <c r="AI122" s="116">
        <f t="shared" si="26"/>
        <v>0</v>
      </c>
      <c r="AJ122" s="50">
        <v>0</v>
      </c>
      <c r="AK122" s="46">
        <v>0</v>
      </c>
      <c r="AL122" s="46">
        <v>0</v>
      </c>
      <c r="AM122" s="51">
        <v>0</v>
      </c>
      <c r="AN122" s="116">
        <f t="shared" si="27"/>
        <v>0</v>
      </c>
      <c r="AO122" s="50">
        <v>0</v>
      </c>
      <c r="AP122" s="46">
        <v>0</v>
      </c>
      <c r="AQ122" s="46">
        <v>0</v>
      </c>
      <c r="AR122" s="51">
        <v>0</v>
      </c>
      <c r="AS122" s="116">
        <f t="shared" si="28"/>
        <v>0</v>
      </c>
      <c r="AT122" s="52">
        <v>0</v>
      </c>
      <c r="AU122" s="53">
        <v>0</v>
      </c>
      <c r="AV122" s="53">
        <v>0</v>
      </c>
      <c r="AW122" s="54">
        <v>0</v>
      </c>
      <c r="AX122" s="116">
        <f t="shared" si="29"/>
        <v>0</v>
      </c>
      <c r="AY122" s="52">
        <v>0</v>
      </c>
      <c r="AZ122" s="53">
        <v>0</v>
      </c>
      <c r="BA122" s="53">
        <v>0</v>
      </c>
      <c r="BB122" s="54">
        <v>0</v>
      </c>
      <c r="BC122" s="116">
        <f t="shared" si="30"/>
        <v>0</v>
      </c>
      <c r="BD122" s="52">
        <v>0</v>
      </c>
      <c r="BE122" s="53">
        <v>0</v>
      </c>
      <c r="BF122" s="53">
        <v>0</v>
      </c>
      <c r="BG122" s="54">
        <v>0</v>
      </c>
      <c r="BH122" s="116">
        <f t="shared" si="31"/>
        <v>0</v>
      </c>
      <c r="BI122" s="52">
        <v>0</v>
      </c>
      <c r="BJ122" s="53">
        <v>0</v>
      </c>
      <c r="BK122" s="53">
        <v>0</v>
      </c>
      <c r="BL122" s="54">
        <v>0</v>
      </c>
      <c r="BM122" s="116">
        <f t="shared" si="32"/>
        <v>0</v>
      </c>
      <c r="BN122" s="54">
        <f t="shared" si="37"/>
        <v>0</v>
      </c>
      <c r="BO122" s="54">
        <f t="shared" si="33"/>
        <v>0</v>
      </c>
      <c r="BP122" s="54">
        <f t="shared" si="34"/>
        <v>745.5</v>
      </c>
      <c r="BQ122" s="54">
        <f t="shared" si="35"/>
        <v>0</v>
      </c>
      <c r="BR122" s="116">
        <f t="shared" si="36"/>
        <v>745.5</v>
      </c>
      <c r="BS122" s="56">
        <f t="shared" si="38"/>
        <v>4.3343637107554528E-6</v>
      </c>
    </row>
    <row r="123" spans="2:71" x14ac:dyDescent="0.35">
      <c r="B123" s="15" t="s">
        <v>548</v>
      </c>
      <c r="C123" s="11" t="s">
        <v>606</v>
      </c>
      <c r="D123" s="12" t="s">
        <v>508</v>
      </c>
      <c r="E123" s="45" t="s">
        <v>509</v>
      </c>
      <c r="F123" s="50">
        <v>0</v>
      </c>
      <c r="G123" s="46">
        <v>0</v>
      </c>
      <c r="H123" s="46">
        <v>0</v>
      </c>
      <c r="I123" s="51">
        <v>0</v>
      </c>
      <c r="J123" s="116">
        <f t="shared" si="21"/>
        <v>0</v>
      </c>
      <c r="K123" s="50">
        <v>0</v>
      </c>
      <c r="L123" s="46">
        <v>0</v>
      </c>
      <c r="M123" s="46">
        <v>0</v>
      </c>
      <c r="N123" s="51">
        <v>0</v>
      </c>
      <c r="O123" s="116">
        <f t="shared" si="22"/>
        <v>0</v>
      </c>
      <c r="P123" s="50">
        <v>0</v>
      </c>
      <c r="Q123" s="46">
        <v>0</v>
      </c>
      <c r="R123" s="46">
        <v>0</v>
      </c>
      <c r="S123" s="51">
        <v>0</v>
      </c>
      <c r="T123" s="116">
        <f t="shared" si="23"/>
        <v>0</v>
      </c>
      <c r="U123" s="50">
        <v>0</v>
      </c>
      <c r="V123" s="46">
        <v>0</v>
      </c>
      <c r="W123" s="46">
        <v>0</v>
      </c>
      <c r="X123" s="51">
        <v>0</v>
      </c>
      <c r="Y123" s="116">
        <f t="shared" si="24"/>
        <v>0</v>
      </c>
      <c r="Z123" s="50">
        <v>0</v>
      </c>
      <c r="AA123" s="46">
        <v>0</v>
      </c>
      <c r="AB123" s="46">
        <v>0</v>
      </c>
      <c r="AC123" s="51">
        <v>0</v>
      </c>
      <c r="AD123" s="116">
        <f t="shared" si="25"/>
        <v>0</v>
      </c>
      <c r="AE123" s="50">
        <v>0</v>
      </c>
      <c r="AF123" s="46">
        <v>0</v>
      </c>
      <c r="AG123" s="46">
        <v>0</v>
      </c>
      <c r="AH123" s="51">
        <v>0</v>
      </c>
      <c r="AI123" s="116">
        <f t="shared" si="26"/>
        <v>0</v>
      </c>
      <c r="AJ123" s="50">
        <v>0</v>
      </c>
      <c r="AK123" s="46">
        <v>0</v>
      </c>
      <c r="AL123" s="46">
        <v>0</v>
      </c>
      <c r="AM123" s="51">
        <v>0</v>
      </c>
      <c r="AN123" s="116">
        <f t="shared" si="27"/>
        <v>0</v>
      </c>
      <c r="AO123" s="50">
        <v>0</v>
      </c>
      <c r="AP123" s="46">
        <v>0</v>
      </c>
      <c r="AQ123" s="46">
        <v>75.900000000000006</v>
      </c>
      <c r="AR123" s="51">
        <v>86</v>
      </c>
      <c r="AS123" s="116">
        <f t="shared" si="28"/>
        <v>161.9</v>
      </c>
      <c r="AT123" s="52">
        <v>0</v>
      </c>
      <c r="AU123" s="53">
        <v>0</v>
      </c>
      <c r="AV123" s="53">
        <v>95.7</v>
      </c>
      <c r="AW123" s="54">
        <v>55.2</v>
      </c>
      <c r="AX123" s="116">
        <f t="shared" si="29"/>
        <v>150.9</v>
      </c>
      <c r="AY123" s="52">
        <v>0</v>
      </c>
      <c r="AZ123" s="53">
        <v>0</v>
      </c>
      <c r="BA123" s="53">
        <v>95.1</v>
      </c>
      <c r="BB123" s="54">
        <v>74.849999999999994</v>
      </c>
      <c r="BC123" s="116">
        <f t="shared" si="30"/>
        <v>169.95</v>
      </c>
      <c r="BD123" s="52">
        <v>0</v>
      </c>
      <c r="BE123" s="53">
        <v>0</v>
      </c>
      <c r="BF123" s="53">
        <v>126</v>
      </c>
      <c r="BG123" s="54">
        <v>39.75</v>
      </c>
      <c r="BH123" s="116">
        <f t="shared" si="31"/>
        <v>165.75</v>
      </c>
      <c r="BI123" s="52">
        <v>0</v>
      </c>
      <c r="BJ123" s="53">
        <v>0</v>
      </c>
      <c r="BK123" s="53">
        <v>43.5</v>
      </c>
      <c r="BL123" s="54">
        <v>35.6</v>
      </c>
      <c r="BM123" s="116">
        <f t="shared" si="32"/>
        <v>79.099999999999994</v>
      </c>
      <c r="BN123" s="54">
        <f t="shared" si="37"/>
        <v>0</v>
      </c>
      <c r="BO123" s="54">
        <f t="shared" si="33"/>
        <v>0</v>
      </c>
      <c r="BP123" s="54">
        <f t="shared" si="34"/>
        <v>436.20000000000005</v>
      </c>
      <c r="BQ123" s="54">
        <f t="shared" si="35"/>
        <v>291.39999999999998</v>
      </c>
      <c r="BR123" s="116">
        <f t="shared" si="36"/>
        <v>727.6</v>
      </c>
      <c r="BS123" s="56">
        <f t="shared" si="38"/>
        <v>4.2302924694106878E-6</v>
      </c>
    </row>
    <row r="124" spans="2:71" x14ac:dyDescent="0.35">
      <c r="B124" s="15" t="s">
        <v>552</v>
      </c>
      <c r="C124" s="11" t="s">
        <v>606</v>
      </c>
      <c r="D124" s="12" t="s">
        <v>516</v>
      </c>
      <c r="E124" s="45" t="s">
        <v>517</v>
      </c>
      <c r="F124" s="50">
        <v>0</v>
      </c>
      <c r="G124" s="46">
        <v>0</v>
      </c>
      <c r="H124" s="46">
        <v>333.35</v>
      </c>
      <c r="I124" s="51">
        <v>0</v>
      </c>
      <c r="J124" s="116">
        <f t="shared" si="21"/>
        <v>333.35</v>
      </c>
      <c r="K124" s="50">
        <v>0</v>
      </c>
      <c r="L124" s="46">
        <v>0</v>
      </c>
      <c r="M124" s="46">
        <v>32.5</v>
      </c>
      <c r="N124" s="51">
        <v>0</v>
      </c>
      <c r="O124" s="116">
        <f t="shared" si="22"/>
        <v>32.5</v>
      </c>
      <c r="P124" s="50">
        <v>0</v>
      </c>
      <c r="Q124" s="46">
        <v>0</v>
      </c>
      <c r="R124" s="46">
        <v>73.650000000000006</v>
      </c>
      <c r="S124" s="51">
        <v>0</v>
      </c>
      <c r="T124" s="116">
        <f t="shared" si="23"/>
        <v>73.650000000000006</v>
      </c>
      <c r="U124" s="50">
        <v>0</v>
      </c>
      <c r="V124" s="46">
        <v>0</v>
      </c>
      <c r="W124" s="46">
        <v>0</v>
      </c>
      <c r="X124" s="51">
        <v>0</v>
      </c>
      <c r="Y124" s="116">
        <f t="shared" si="24"/>
        <v>0</v>
      </c>
      <c r="Z124" s="50">
        <v>0</v>
      </c>
      <c r="AA124" s="46">
        <v>15</v>
      </c>
      <c r="AB124" s="46">
        <v>0</v>
      </c>
      <c r="AC124" s="51">
        <v>0</v>
      </c>
      <c r="AD124" s="116">
        <f t="shared" si="25"/>
        <v>15</v>
      </c>
      <c r="AE124" s="50">
        <v>0</v>
      </c>
      <c r="AF124" s="46">
        <v>17</v>
      </c>
      <c r="AG124" s="46">
        <v>0</v>
      </c>
      <c r="AH124" s="51">
        <v>0</v>
      </c>
      <c r="AI124" s="116">
        <f t="shared" si="26"/>
        <v>17</v>
      </c>
      <c r="AJ124" s="50">
        <v>0</v>
      </c>
      <c r="AK124" s="46">
        <v>52.5</v>
      </c>
      <c r="AL124" s="46">
        <v>0</v>
      </c>
      <c r="AM124" s="51">
        <v>0</v>
      </c>
      <c r="AN124" s="116">
        <f t="shared" si="27"/>
        <v>52.5</v>
      </c>
      <c r="AO124" s="50">
        <v>0</v>
      </c>
      <c r="AP124" s="46">
        <v>15</v>
      </c>
      <c r="AQ124" s="46">
        <v>0</v>
      </c>
      <c r="AR124" s="51">
        <v>0</v>
      </c>
      <c r="AS124" s="116">
        <f t="shared" si="28"/>
        <v>15</v>
      </c>
      <c r="AT124" s="52">
        <v>0</v>
      </c>
      <c r="AU124" s="53">
        <v>46</v>
      </c>
      <c r="AV124" s="53">
        <v>0</v>
      </c>
      <c r="AW124" s="54">
        <v>0</v>
      </c>
      <c r="AX124" s="116">
        <f t="shared" si="29"/>
        <v>46</v>
      </c>
      <c r="AY124" s="52">
        <v>0</v>
      </c>
      <c r="AZ124" s="53">
        <v>77</v>
      </c>
      <c r="BA124" s="53">
        <v>0</v>
      </c>
      <c r="BB124" s="54">
        <v>0</v>
      </c>
      <c r="BC124" s="116">
        <f t="shared" si="30"/>
        <v>77</v>
      </c>
      <c r="BD124" s="52">
        <v>0</v>
      </c>
      <c r="BE124" s="53">
        <v>18.5</v>
      </c>
      <c r="BF124" s="53">
        <v>0</v>
      </c>
      <c r="BG124" s="54">
        <v>0</v>
      </c>
      <c r="BH124" s="116">
        <f t="shared" si="31"/>
        <v>18.5</v>
      </c>
      <c r="BI124" s="52">
        <v>0</v>
      </c>
      <c r="BJ124" s="53">
        <v>15.5</v>
      </c>
      <c r="BK124" s="53">
        <v>0</v>
      </c>
      <c r="BL124" s="54">
        <v>0</v>
      </c>
      <c r="BM124" s="116">
        <f t="shared" si="32"/>
        <v>15.5</v>
      </c>
      <c r="BN124" s="54">
        <f t="shared" si="37"/>
        <v>0</v>
      </c>
      <c r="BO124" s="54">
        <f t="shared" si="33"/>
        <v>256.5</v>
      </c>
      <c r="BP124" s="54">
        <f t="shared" si="34"/>
        <v>439.5</v>
      </c>
      <c r="BQ124" s="54">
        <f t="shared" si="35"/>
        <v>0</v>
      </c>
      <c r="BR124" s="116">
        <f t="shared" si="36"/>
        <v>696</v>
      </c>
      <c r="BS124" s="56">
        <f t="shared" si="38"/>
        <v>4.0465689372042864E-6</v>
      </c>
    </row>
    <row r="125" spans="2:71" x14ac:dyDescent="0.35">
      <c r="B125" s="15" t="s">
        <v>387</v>
      </c>
      <c r="C125" s="11" t="s">
        <v>606</v>
      </c>
      <c r="D125" s="12" t="s">
        <v>480</v>
      </c>
      <c r="E125" s="45" t="s">
        <v>481</v>
      </c>
      <c r="F125" s="50">
        <v>0</v>
      </c>
      <c r="G125" s="46">
        <v>0</v>
      </c>
      <c r="H125" s="46">
        <v>153.69999999999999</v>
      </c>
      <c r="I125" s="51">
        <v>36.6</v>
      </c>
      <c r="J125" s="116">
        <f t="shared" si="21"/>
        <v>190.29999999999998</v>
      </c>
      <c r="K125" s="50">
        <v>0</v>
      </c>
      <c r="L125" s="46">
        <v>0</v>
      </c>
      <c r="M125" s="46">
        <v>138.80000000000001</v>
      </c>
      <c r="N125" s="51">
        <v>51</v>
      </c>
      <c r="O125" s="116">
        <f t="shared" si="22"/>
        <v>189.8</v>
      </c>
      <c r="P125" s="50">
        <v>0</v>
      </c>
      <c r="Q125" s="46">
        <v>0</v>
      </c>
      <c r="R125" s="46">
        <v>98.5</v>
      </c>
      <c r="S125" s="51">
        <v>30.9</v>
      </c>
      <c r="T125" s="116">
        <f t="shared" si="23"/>
        <v>129.4</v>
      </c>
      <c r="U125" s="50">
        <v>0</v>
      </c>
      <c r="V125" s="46">
        <v>0</v>
      </c>
      <c r="W125" s="46">
        <v>0</v>
      </c>
      <c r="X125" s="51">
        <v>17.100000000000001</v>
      </c>
      <c r="Y125" s="116">
        <f t="shared" si="24"/>
        <v>17.100000000000001</v>
      </c>
      <c r="Z125" s="50">
        <v>0</v>
      </c>
      <c r="AA125" s="46">
        <v>0</v>
      </c>
      <c r="AB125" s="46">
        <v>28.8</v>
      </c>
      <c r="AC125" s="51">
        <v>14.4</v>
      </c>
      <c r="AD125" s="116">
        <f t="shared" si="25"/>
        <v>43.2</v>
      </c>
      <c r="AE125" s="50">
        <v>0</v>
      </c>
      <c r="AF125" s="46">
        <v>0</v>
      </c>
      <c r="AG125" s="46">
        <v>6.6</v>
      </c>
      <c r="AH125" s="51">
        <v>0</v>
      </c>
      <c r="AI125" s="116">
        <f t="shared" si="26"/>
        <v>6.6</v>
      </c>
      <c r="AJ125" s="50">
        <v>0</v>
      </c>
      <c r="AK125" s="46">
        <v>0</v>
      </c>
      <c r="AL125" s="46">
        <v>0</v>
      </c>
      <c r="AM125" s="51">
        <v>87</v>
      </c>
      <c r="AN125" s="116">
        <f t="shared" si="27"/>
        <v>87</v>
      </c>
      <c r="AO125" s="50">
        <v>0</v>
      </c>
      <c r="AP125" s="46">
        <v>0</v>
      </c>
      <c r="AQ125" s="46">
        <v>0</v>
      </c>
      <c r="AR125" s="51">
        <v>0</v>
      </c>
      <c r="AS125" s="116">
        <f t="shared" si="28"/>
        <v>0</v>
      </c>
      <c r="AT125" s="52">
        <v>0</v>
      </c>
      <c r="AU125" s="53">
        <v>0</v>
      </c>
      <c r="AV125" s="53">
        <v>0</v>
      </c>
      <c r="AW125" s="54">
        <v>0</v>
      </c>
      <c r="AX125" s="116">
        <f t="shared" si="29"/>
        <v>0</v>
      </c>
      <c r="AY125" s="52">
        <v>0</v>
      </c>
      <c r="AZ125" s="53">
        <v>0</v>
      </c>
      <c r="BA125" s="53">
        <v>0</v>
      </c>
      <c r="BB125" s="54">
        <v>0</v>
      </c>
      <c r="BC125" s="116">
        <f t="shared" si="30"/>
        <v>0</v>
      </c>
      <c r="BD125" s="52">
        <v>0</v>
      </c>
      <c r="BE125" s="53">
        <v>0</v>
      </c>
      <c r="BF125" s="53">
        <v>0</v>
      </c>
      <c r="BG125" s="54">
        <v>0</v>
      </c>
      <c r="BH125" s="116">
        <f t="shared" si="31"/>
        <v>0</v>
      </c>
      <c r="BI125" s="52">
        <v>0</v>
      </c>
      <c r="BJ125" s="53">
        <v>0</v>
      </c>
      <c r="BK125" s="53">
        <v>0</v>
      </c>
      <c r="BL125" s="54">
        <v>0</v>
      </c>
      <c r="BM125" s="116">
        <f t="shared" si="32"/>
        <v>0</v>
      </c>
      <c r="BN125" s="54">
        <f t="shared" si="37"/>
        <v>0</v>
      </c>
      <c r="BO125" s="54">
        <f t="shared" si="33"/>
        <v>0</v>
      </c>
      <c r="BP125" s="54">
        <f t="shared" si="34"/>
        <v>426.40000000000003</v>
      </c>
      <c r="BQ125" s="54">
        <f t="shared" si="35"/>
        <v>237</v>
      </c>
      <c r="BR125" s="116">
        <f t="shared" si="36"/>
        <v>663.40000000000009</v>
      </c>
      <c r="BS125" s="56">
        <f t="shared" si="38"/>
        <v>3.8570313691685691E-6</v>
      </c>
    </row>
    <row r="126" spans="2:71" x14ac:dyDescent="0.35">
      <c r="B126" s="15" t="s">
        <v>371</v>
      </c>
      <c r="C126" s="108" t="s">
        <v>606</v>
      </c>
      <c r="D126" s="12" t="s">
        <v>369</v>
      </c>
      <c r="E126" s="45" t="s">
        <v>370</v>
      </c>
      <c r="F126" s="50">
        <v>0</v>
      </c>
      <c r="G126" s="46">
        <v>0</v>
      </c>
      <c r="H126" s="46">
        <v>0</v>
      </c>
      <c r="I126" s="51">
        <v>0</v>
      </c>
      <c r="J126" s="116">
        <f t="shared" si="21"/>
        <v>0</v>
      </c>
      <c r="K126" s="50">
        <v>0</v>
      </c>
      <c r="L126" s="46">
        <v>0</v>
      </c>
      <c r="M126" s="46">
        <v>0</v>
      </c>
      <c r="N126" s="51">
        <v>0</v>
      </c>
      <c r="O126" s="116">
        <f t="shared" si="22"/>
        <v>0</v>
      </c>
      <c r="P126" s="50">
        <v>0</v>
      </c>
      <c r="Q126" s="46">
        <v>0</v>
      </c>
      <c r="R126" s="46">
        <v>0</v>
      </c>
      <c r="S126" s="51">
        <v>0</v>
      </c>
      <c r="T126" s="116">
        <f t="shared" si="23"/>
        <v>0</v>
      </c>
      <c r="U126" s="50">
        <v>0</v>
      </c>
      <c r="V126" s="46">
        <v>0</v>
      </c>
      <c r="W126" s="46">
        <v>0</v>
      </c>
      <c r="X126" s="51">
        <v>0</v>
      </c>
      <c r="Y126" s="116">
        <f t="shared" si="24"/>
        <v>0</v>
      </c>
      <c r="Z126" s="50">
        <v>129</v>
      </c>
      <c r="AA126" s="46">
        <v>0</v>
      </c>
      <c r="AB126" s="46">
        <v>0</v>
      </c>
      <c r="AC126" s="51">
        <v>0</v>
      </c>
      <c r="AD126" s="116">
        <f t="shared" si="25"/>
        <v>129</v>
      </c>
      <c r="AE126" s="50">
        <v>371</v>
      </c>
      <c r="AF126" s="46">
        <v>0</v>
      </c>
      <c r="AG126" s="46">
        <v>0</v>
      </c>
      <c r="AH126" s="51">
        <v>0</v>
      </c>
      <c r="AI126" s="116">
        <f t="shared" si="26"/>
        <v>371</v>
      </c>
      <c r="AJ126" s="50">
        <v>0</v>
      </c>
      <c r="AK126" s="46">
        <v>0</v>
      </c>
      <c r="AL126" s="46">
        <v>0</v>
      </c>
      <c r="AM126" s="51">
        <v>0</v>
      </c>
      <c r="AN126" s="116">
        <f t="shared" si="27"/>
        <v>0</v>
      </c>
      <c r="AO126" s="50">
        <v>0</v>
      </c>
      <c r="AP126" s="46">
        <v>0</v>
      </c>
      <c r="AQ126" s="46">
        <v>0</v>
      </c>
      <c r="AR126" s="51">
        <v>0</v>
      </c>
      <c r="AS126" s="116">
        <f t="shared" si="28"/>
        <v>0</v>
      </c>
      <c r="AT126" s="52">
        <v>0</v>
      </c>
      <c r="AU126" s="53">
        <v>0</v>
      </c>
      <c r="AV126" s="53">
        <v>0</v>
      </c>
      <c r="AW126" s="54">
        <v>0</v>
      </c>
      <c r="AX126" s="116">
        <f t="shared" si="29"/>
        <v>0</v>
      </c>
      <c r="AY126" s="52">
        <v>0</v>
      </c>
      <c r="AZ126" s="53">
        <v>0</v>
      </c>
      <c r="BA126" s="53">
        <v>0</v>
      </c>
      <c r="BB126" s="54">
        <v>0</v>
      </c>
      <c r="BC126" s="116">
        <f t="shared" si="30"/>
        <v>0</v>
      </c>
      <c r="BD126" s="52">
        <v>0</v>
      </c>
      <c r="BE126" s="53">
        <v>0</v>
      </c>
      <c r="BF126" s="53">
        <v>0</v>
      </c>
      <c r="BG126" s="54">
        <v>0</v>
      </c>
      <c r="BH126" s="116">
        <f t="shared" si="31"/>
        <v>0</v>
      </c>
      <c r="BI126" s="52">
        <v>0</v>
      </c>
      <c r="BJ126" s="53">
        <v>0</v>
      </c>
      <c r="BK126" s="53">
        <v>0</v>
      </c>
      <c r="BL126" s="54">
        <v>0</v>
      </c>
      <c r="BM126" s="116">
        <f t="shared" si="32"/>
        <v>0</v>
      </c>
      <c r="BN126" s="54">
        <f t="shared" si="37"/>
        <v>500</v>
      </c>
      <c r="BO126" s="54">
        <f t="shared" si="33"/>
        <v>0</v>
      </c>
      <c r="BP126" s="54">
        <f t="shared" si="34"/>
        <v>0</v>
      </c>
      <c r="BQ126" s="54">
        <f t="shared" si="35"/>
        <v>0</v>
      </c>
      <c r="BR126" s="116">
        <f t="shared" si="36"/>
        <v>500</v>
      </c>
      <c r="BS126" s="56">
        <f t="shared" si="38"/>
        <v>2.9070179146582516E-6</v>
      </c>
    </row>
    <row r="127" spans="2:71" x14ac:dyDescent="0.35">
      <c r="B127" s="15" t="s">
        <v>366</v>
      </c>
      <c r="C127" s="11" t="s">
        <v>606</v>
      </c>
      <c r="D127" s="12" t="s">
        <v>362</v>
      </c>
      <c r="E127" s="45" t="s">
        <v>363</v>
      </c>
      <c r="F127" s="50">
        <v>153.4</v>
      </c>
      <c r="G127" s="46">
        <v>0</v>
      </c>
      <c r="H127" s="46">
        <v>262.58999999999997</v>
      </c>
      <c r="I127" s="51">
        <v>46.8</v>
      </c>
      <c r="J127" s="116">
        <f t="shared" si="21"/>
        <v>462.79</v>
      </c>
      <c r="K127" s="50">
        <v>0</v>
      </c>
      <c r="L127" s="46">
        <v>0</v>
      </c>
      <c r="M127" s="46">
        <v>0</v>
      </c>
      <c r="N127" s="51">
        <v>0</v>
      </c>
      <c r="O127" s="116">
        <f t="shared" si="22"/>
        <v>0</v>
      </c>
      <c r="P127" s="50">
        <v>0</v>
      </c>
      <c r="Q127" s="46">
        <v>0</v>
      </c>
      <c r="R127" s="46">
        <v>0</v>
      </c>
      <c r="S127" s="51">
        <v>0</v>
      </c>
      <c r="T127" s="116">
        <f t="shared" si="23"/>
        <v>0</v>
      </c>
      <c r="U127" s="50">
        <v>0</v>
      </c>
      <c r="V127" s="46">
        <v>0</v>
      </c>
      <c r="W127" s="46">
        <v>0</v>
      </c>
      <c r="X127" s="51">
        <v>0</v>
      </c>
      <c r="Y127" s="116">
        <f t="shared" si="24"/>
        <v>0</v>
      </c>
      <c r="Z127" s="50">
        <v>0</v>
      </c>
      <c r="AA127" s="46">
        <v>0</v>
      </c>
      <c r="AB127" s="46">
        <v>0</v>
      </c>
      <c r="AC127" s="51">
        <v>0</v>
      </c>
      <c r="AD127" s="116">
        <f t="shared" si="25"/>
        <v>0</v>
      </c>
      <c r="AE127" s="50">
        <v>0</v>
      </c>
      <c r="AF127" s="46">
        <v>0</v>
      </c>
      <c r="AG127" s="46">
        <v>0</v>
      </c>
      <c r="AH127" s="51">
        <v>0</v>
      </c>
      <c r="AI127" s="116">
        <f t="shared" si="26"/>
        <v>0</v>
      </c>
      <c r="AJ127" s="50">
        <v>0</v>
      </c>
      <c r="AK127" s="46">
        <v>0</v>
      </c>
      <c r="AL127" s="46">
        <v>0</v>
      </c>
      <c r="AM127" s="51">
        <v>0</v>
      </c>
      <c r="AN127" s="116">
        <f t="shared" si="27"/>
        <v>0</v>
      </c>
      <c r="AO127" s="50">
        <v>0</v>
      </c>
      <c r="AP127" s="46">
        <v>0</v>
      </c>
      <c r="AQ127" s="46">
        <v>0</v>
      </c>
      <c r="AR127" s="51">
        <v>0</v>
      </c>
      <c r="AS127" s="116">
        <f t="shared" si="28"/>
        <v>0</v>
      </c>
      <c r="AT127" s="52">
        <v>0</v>
      </c>
      <c r="AU127" s="53">
        <v>0</v>
      </c>
      <c r="AV127" s="53">
        <v>0</v>
      </c>
      <c r="AW127" s="54">
        <v>0</v>
      </c>
      <c r="AX127" s="116">
        <f t="shared" si="29"/>
        <v>0</v>
      </c>
      <c r="AY127" s="52">
        <v>0</v>
      </c>
      <c r="AZ127" s="53">
        <v>0</v>
      </c>
      <c r="BA127" s="53">
        <v>0</v>
      </c>
      <c r="BB127" s="54">
        <v>0</v>
      </c>
      <c r="BC127" s="116">
        <f t="shared" si="30"/>
        <v>0</v>
      </c>
      <c r="BD127" s="52">
        <v>0</v>
      </c>
      <c r="BE127" s="53">
        <v>0</v>
      </c>
      <c r="BF127" s="53">
        <v>0</v>
      </c>
      <c r="BG127" s="54">
        <v>0</v>
      </c>
      <c r="BH127" s="116">
        <f t="shared" si="31"/>
        <v>0</v>
      </c>
      <c r="BI127" s="52">
        <v>0</v>
      </c>
      <c r="BJ127" s="53">
        <v>0</v>
      </c>
      <c r="BK127" s="53">
        <v>0</v>
      </c>
      <c r="BL127" s="54">
        <v>0</v>
      </c>
      <c r="BM127" s="116">
        <f t="shared" si="32"/>
        <v>0</v>
      </c>
      <c r="BN127" s="54">
        <f t="shared" si="37"/>
        <v>153.4</v>
      </c>
      <c r="BO127" s="54">
        <f t="shared" si="33"/>
        <v>0</v>
      </c>
      <c r="BP127" s="54">
        <f t="shared" si="34"/>
        <v>262.58999999999997</v>
      </c>
      <c r="BQ127" s="54">
        <f t="shared" si="35"/>
        <v>46.8</v>
      </c>
      <c r="BR127" s="116">
        <f t="shared" si="36"/>
        <v>462.79</v>
      </c>
      <c r="BS127" s="56">
        <f t="shared" si="38"/>
        <v>2.6906776414493849E-6</v>
      </c>
    </row>
    <row r="128" spans="2:71" x14ac:dyDescent="0.35">
      <c r="B128" s="15" t="s">
        <v>623</v>
      </c>
      <c r="C128" s="108" t="s">
        <v>606</v>
      </c>
      <c r="D128" s="12" t="s">
        <v>609</v>
      </c>
      <c r="E128" s="45" t="s">
        <v>610</v>
      </c>
      <c r="F128" s="50">
        <v>0</v>
      </c>
      <c r="G128" s="46">
        <v>0</v>
      </c>
      <c r="H128" s="46">
        <v>0</v>
      </c>
      <c r="I128" s="51">
        <v>0</v>
      </c>
      <c r="J128" s="116">
        <f t="shared" si="21"/>
        <v>0</v>
      </c>
      <c r="K128" s="50">
        <v>0</v>
      </c>
      <c r="L128" s="46">
        <v>0</v>
      </c>
      <c r="M128" s="46">
        <v>0</v>
      </c>
      <c r="N128" s="51">
        <v>0</v>
      </c>
      <c r="O128" s="116">
        <f t="shared" si="22"/>
        <v>0</v>
      </c>
      <c r="P128" s="50">
        <v>0</v>
      </c>
      <c r="Q128" s="46">
        <v>0</v>
      </c>
      <c r="R128" s="46">
        <v>0</v>
      </c>
      <c r="S128" s="51">
        <v>0</v>
      </c>
      <c r="T128" s="116">
        <f t="shared" si="23"/>
        <v>0</v>
      </c>
      <c r="U128" s="50">
        <v>0</v>
      </c>
      <c r="V128" s="46">
        <v>0</v>
      </c>
      <c r="W128" s="46">
        <v>0</v>
      </c>
      <c r="X128" s="51">
        <v>0</v>
      </c>
      <c r="Y128" s="116">
        <f t="shared" si="24"/>
        <v>0</v>
      </c>
      <c r="Z128" s="50">
        <v>0</v>
      </c>
      <c r="AA128" s="46">
        <v>0</v>
      </c>
      <c r="AB128" s="46">
        <v>0</v>
      </c>
      <c r="AC128" s="51">
        <v>0</v>
      </c>
      <c r="AD128" s="116">
        <f t="shared" si="25"/>
        <v>0</v>
      </c>
      <c r="AE128" s="50">
        <v>0</v>
      </c>
      <c r="AF128" s="46">
        <v>0</v>
      </c>
      <c r="AG128" s="46">
        <v>0</v>
      </c>
      <c r="AH128" s="51">
        <v>0</v>
      </c>
      <c r="AI128" s="116">
        <f t="shared" si="26"/>
        <v>0</v>
      </c>
      <c r="AJ128" s="50">
        <v>0</v>
      </c>
      <c r="AK128" s="46">
        <v>0</v>
      </c>
      <c r="AL128" s="46">
        <v>0</v>
      </c>
      <c r="AM128" s="51">
        <v>0</v>
      </c>
      <c r="AN128" s="116">
        <f t="shared" si="27"/>
        <v>0</v>
      </c>
      <c r="AO128" s="50">
        <v>0</v>
      </c>
      <c r="AP128" s="46">
        <v>0</v>
      </c>
      <c r="AQ128" s="46">
        <v>0</v>
      </c>
      <c r="AR128" s="51">
        <v>0</v>
      </c>
      <c r="AS128" s="116">
        <f t="shared" si="28"/>
        <v>0</v>
      </c>
      <c r="AT128" s="52">
        <v>0</v>
      </c>
      <c r="AU128" s="53">
        <v>0</v>
      </c>
      <c r="AV128" s="53">
        <v>0</v>
      </c>
      <c r="AW128" s="54">
        <v>0</v>
      </c>
      <c r="AX128" s="116">
        <f t="shared" si="29"/>
        <v>0</v>
      </c>
      <c r="AY128" s="52">
        <v>0</v>
      </c>
      <c r="AZ128" s="53">
        <v>0</v>
      </c>
      <c r="BA128" s="53">
        <v>39</v>
      </c>
      <c r="BB128" s="54">
        <v>18.5</v>
      </c>
      <c r="BC128" s="116">
        <f t="shared" si="30"/>
        <v>57.5</v>
      </c>
      <c r="BD128" s="52">
        <v>0</v>
      </c>
      <c r="BE128" s="53">
        <v>0</v>
      </c>
      <c r="BF128" s="53">
        <v>68</v>
      </c>
      <c r="BG128" s="54">
        <v>105.5</v>
      </c>
      <c r="BH128" s="116">
        <f t="shared" si="31"/>
        <v>173.5</v>
      </c>
      <c r="BI128" s="52">
        <v>0</v>
      </c>
      <c r="BJ128" s="53">
        <v>0</v>
      </c>
      <c r="BK128" s="53">
        <v>51</v>
      </c>
      <c r="BL128" s="54">
        <v>116</v>
      </c>
      <c r="BM128" s="116">
        <f t="shared" si="32"/>
        <v>167</v>
      </c>
      <c r="BN128" s="54">
        <f t="shared" si="37"/>
        <v>0</v>
      </c>
      <c r="BO128" s="54">
        <f t="shared" si="33"/>
        <v>0</v>
      </c>
      <c r="BP128" s="54">
        <f t="shared" si="34"/>
        <v>158</v>
      </c>
      <c r="BQ128" s="54">
        <f t="shared" si="35"/>
        <v>240</v>
      </c>
      <c r="BR128" s="116">
        <f t="shared" si="36"/>
        <v>398</v>
      </c>
      <c r="BS128" s="56">
        <f t="shared" si="38"/>
        <v>2.3139862600679684E-6</v>
      </c>
    </row>
    <row r="129" spans="2:71" x14ac:dyDescent="0.35">
      <c r="B129" s="12" t="s">
        <v>332</v>
      </c>
      <c r="C129" s="11" t="s">
        <v>606</v>
      </c>
      <c r="D129" s="12" t="s">
        <v>238</v>
      </c>
      <c r="E129" s="45" t="s">
        <v>239</v>
      </c>
      <c r="F129" s="50">
        <v>16.72</v>
      </c>
      <c r="G129" s="46">
        <v>0</v>
      </c>
      <c r="H129" s="46">
        <v>0</v>
      </c>
      <c r="I129" s="51">
        <v>7.81</v>
      </c>
      <c r="J129" s="116">
        <f t="shared" si="21"/>
        <v>24.529999999999998</v>
      </c>
      <c r="K129" s="50">
        <v>14.08</v>
      </c>
      <c r="L129" s="46">
        <v>0</v>
      </c>
      <c r="M129" s="46">
        <v>0</v>
      </c>
      <c r="N129" s="51">
        <v>0</v>
      </c>
      <c r="O129" s="116">
        <f t="shared" si="22"/>
        <v>14.08</v>
      </c>
      <c r="P129" s="50">
        <v>3.52</v>
      </c>
      <c r="Q129" s="46">
        <v>0</v>
      </c>
      <c r="R129" s="46">
        <v>0</v>
      </c>
      <c r="S129" s="51">
        <v>0</v>
      </c>
      <c r="T129" s="116">
        <f t="shared" si="23"/>
        <v>3.52</v>
      </c>
      <c r="U129" s="50">
        <v>0</v>
      </c>
      <c r="V129" s="46">
        <v>0</v>
      </c>
      <c r="W129" s="46">
        <v>0</v>
      </c>
      <c r="X129" s="51">
        <v>0</v>
      </c>
      <c r="Y129" s="116">
        <f t="shared" si="24"/>
        <v>0</v>
      </c>
      <c r="Z129" s="50">
        <v>5.28</v>
      </c>
      <c r="AA129" s="46">
        <v>0</v>
      </c>
      <c r="AB129" s="46">
        <v>0</v>
      </c>
      <c r="AC129" s="51">
        <v>0</v>
      </c>
      <c r="AD129" s="116">
        <f t="shared" si="25"/>
        <v>5.28</v>
      </c>
      <c r="AE129" s="50">
        <v>11.616</v>
      </c>
      <c r="AF129" s="46">
        <v>0</v>
      </c>
      <c r="AG129" s="46">
        <v>0</v>
      </c>
      <c r="AH129" s="51">
        <v>0</v>
      </c>
      <c r="AI129" s="116">
        <f t="shared" si="26"/>
        <v>11.616</v>
      </c>
      <c r="AJ129" s="50">
        <v>82.72</v>
      </c>
      <c r="AK129" s="46">
        <v>0</v>
      </c>
      <c r="AL129" s="46">
        <v>0</v>
      </c>
      <c r="AM129" s="51">
        <v>0</v>
      </c>
      <c r="AN129" s="116">
        <f t="shared" si="27"/>
        <v>82.72</v>
      </c>
      <c r="AO129" s="50">
        <v>84.48</v>
      </c>
      <c r="AP129" s="46">
        <v>0</v>
      </c>
      <c r="AQ129" s="46">
        <v>0</v>
      </c>
      <c r="AR129" s="51">
        <v>0</v>
      </c>
      <c r="AS129" s="116">
        <f t="shared" si="28"/>
        <v>84.48</v>
      </c>
      <c r="AT129" s="52">
        <v>95.92</v>
      </c>
      <c r="AU129" s="53">
        <v>0</v>
      </c>
      <c r="AV129" s="53">
        <v>0</v>
      </c>
      <c r="AW129" s="54">
        <v>0</v>
      </c>
      <c r="AX129" s="116">
        <f t="shared" si="29"/>
        <v>95.92</v>
      </c>
      <c r="AY129" s="52">
        <v>36.96</v>
      </c>
      <c r="AZ129" s="53">
        <v>0</v>
      </c>
      <c r="BA129" s="53">
        <v>0</v>
      </c>
      <c r="BB129" s="54">
        <v>0</v>
      </c>
      <c r="BC129" s="116">
        <f t="shared" si="30"/>
        <v>36.96</v>
      </c>
      <c r="BD129" s="52">
        <v>0</v>
      </c>
      <c r="BE129" s="53">
        <v>0</v>
      </c>
      <c r="BF129" s="53">
        <v>0</v>
      </c>
      <c r="BG129" s="54">
        <v>0</v>
      </c>
      <c r="BH129" s="116">
        <f t="shared" si="31"/>
        <v>0</v>
      </c>
      <c r="BI129" s="52">
        <v>0</v>
      </c>
      <c r="BJ129" s="53">
        <v>0</v>
      </c>
      <c r="BK129" s="53">
        <v>0</v>
      </c>
      <c r="BL129" s="54">
        <v>0</v>
      </c>
      <c r="BM129" s="116">
        <f t="shared" si="32"/>
        <v>0</v>
      </c>
      <c r="BN129" s="54">
        <f t="shared" si="37"/>
        <v>351.29599999999999</v>
      </c>
      <c r="BO129" s="54">
        <f t="shared" si="33"/>
        <v>0</v>
      </c>
      <c r="BP129" s="54">
        <f t="shared" si="34"/>
        <v>0</v>
      </c>
      <c r="BQ129" s="54">
        <f t="shared" si="35"/>
        <v>7.81</v>
      </c>
      <c r="BR129" s="116">
        <f t="shared" si="36"/>
        <v>359.10599999999999</v>
      </c>
      <c r="BS129" s="56">
        <f t="shared" si="38"/>
        <v>2.0878551505225322E-6</v>
      </c>
    </row>
    <row r="130" spans="2:71" x14ac:dyDescent="0.35">
      <c r="B130" s="15" t="s">
        <v>629</v>
      </c>
      <c r="C130" s="11" t="s">
        <v>606</v>
      </c>
      <c r="D130" s="12" t="s">
        <v>638</v>
      </c>
      <c r="E130" s="45" t="s">
        <v>639</v>
      </c>
      <c r="F130" s="50">
        <v>0</v>
      </c>
      <c r="G130" s="46">
        <v>0</v>
      </c>
      <c r="H130" s="46">
        <v>0</v>
      </c>
      <c r="I130" s="51">
        <v>0</v>
      </c>
      <c r="J130" s="116">
        <f t="shared" si="21"/>
        <v>0</v>
      </c>
      <c r="K130" s="50">
        <v>0</v>
      </c>
      <c r="L130" s="46">
        <v>0</v>
      </c>
      <c r="M130" s="46">
        <v>0</v>
      </c>
      <c r="N130" s="51">
        <v>0</v>
      </c>
      <c r="O130" s="116">
        <f t="shared" si="22"/>
        <v>0</v>
      </c>
      <c r="P130" s="50">
        <v>0</v>
      </c>
      <c r="Q130" s="46">
        <v>0</v>
      </c>
      <c r="R130" s="46">
        <v>0</v>
      </c>
      <c r="S130" s="51">
        <v>0</v>
      </c>
      <c r="T130" s="116">
        <f t="shared" si="23"/>
        <v>0</v>
      </c>
      <c r="U130" s="50">
        <v>0</v>
      </c>
      <c r="V130" s="46">
        <v>0</v>
      </c>
      <c r="W130" s="46">
        <v>0</v>
      </c>
      <c r="X130" s="51">
        <v>0</v>
      </c>
      <c r="Y130" s="116">
        <f t="shared" si="24"/>
        <v>0</v>
      </c>
      <c r="Z130" s="50">
        <v>0</v>
      </c>
      <c r="AA130" s="46">
        <v>0</v>
      </c>
      <c r="AB130" s="46">
        <v>0</v>
      </c>
      <c r="AC130" s="51">
        <v>0</v>
      </c>
      <c r="AD130" s="116">
        <f t="shared" si="25"/>
        <v>0</v>
      </c>
      <c r="AE130" s="50">
        <v>0</v>
      </c>
      <c r="AF130" s="46">
        <v>0</v>
      </c>
      <c r="AG130" s="46">
        <v>0</v>
      </c>
      <c r="AH130" s="51">
        <v>0</v>
      </c>
      <c r="AI130" s="116">
        <f t="shared" si="26"/>
        <v>0</v>
      </c>
      <c r="AJ130" s="50">
        <v>0</v>
      </c>
      <c r="AK130" s="46">
        <v>0</v>
      </c>
      <c r="AL130" s="46">
        <v>0</v>
      </c>
      <c r="AM130" s="51">
        <v>0</v>
      </c>
      <c r="AN130" s="116">
        <f t="shared" si="27"/>
        <v>0</v>
      </c>
      <c r="AO130" s="50">
        <v>0</v>
      </c>
      <c r="AP130" s="46">
        <v>0</v>
      </c>
      <c r="AQ130" s="46">
        <v>0</v>
      </c>
      <c r="AR130" s="51">
        <v>0</v>
      </c>
      <c r="AS130" s="116">
        <f t="shared" si="28"/>
        <v>0</v>
      </c>
      <c r="AT130" s="52">
        <v>0</v>
      </c>
      <c r="AU130" s="53">
        <v>0</v>
      </c>
      <c r="AV130" s="53">
        <v>0</v>
      </c>
      <c r="AW130" s="54">
        <v>0</v>
      </c>
      <c r="AX130" s="116">
        <f t="shared" si="29"/>
        <v>0</v>
      </c>
      <c r="AY130" s="52">
        <v>0</v>
      </c>
      <c r="AZ130" s="53">
        <v>0</v>
      </c>
      <c r="BA130" s="53">
        <v>0</v>
      </c>
      <c r="BB130" s="54">
        <v>0</v>
      </c>
      <c r="BC130" s="116">
        <f t="shared" si="30"/>
        <v>0</v>
      </c>
      <c r="BD130" s="52">
        <v>14</v>
      </c>
      <c r="BE130" s="53">
        <v>0</v>
      </c>
      <c r="BF130" s="53">
        <v>0</v>
      </c>
      <c r="BG130" s="54">
        <v>0</v>
      </c>
      <c r="BH130" s="116">
        <f t="shared" si="31"/>
        <v>14</v>
      </c>
      <c r="BI130" s="52">
        <v>311</v>
      </c>
      <c r="BJ130" s="53">
        <v>0</v>
      </c>
      <c r="BK130" s="53">
        <v>13</v>
      </c>
      <c r="BL130" s="54">
        <v>0</v>
      </c>
      <c r="BM130" s="116">
        <f t="shared" si="32"/>
        <v>324</v>
      </c>
      <c r="BN130" s="54">
        <f t="shared" si="37"/>
        <v>325</v>
      </c>
      <c r="BO130" s="54">
        <f t="shared" si="33"/>
        <v>0</v>
      </c>
      <c r="BP130" s="54">
        <f t="shared" si="34"/>
        <v>13</v>
      </c>
      <c r="BQ130" s="54">
        <f t="shared" si="35"/>
        <v>0</v>
      </c>
      <c r="BR130" s="116">
        <f t="shared" si="36"/>
        <v>338</v>
      </c>
      <c r="BS130" s="56">
        <f t="shared" si="38"/>
        <v>1.9651441103089783E-6</v>
      </c>
    </row>
    <row r="131" spans="2:71" x14ac:dyDescent="0.35">
      <c r="B131" s="15" t="s">
        <v>549</v>
      </c>
      <c r="C131" s="11" t="s">
        <v>606</v>
      </c>
      <c r="D131" s="12" t="s">
        <v>510</v>
      </c>
      <c r="E131" s="45" t="s">
        <v>511</v>
      </c>
      <c r="F131" s="50">
        <v>0</v>
      </c>
      <c r="G131" s="46">
        <v>0</v>
      </c>
      <c r="H131" s="46">
        <v>0</v>
      </c>
      <c r="I131" s="51">
        <v>0</v>
      </c>
      <c r="J131" s="116">
        <f t="shared" si="21"/>
        <v>0</v>
      </c>
      <c r="K131" s="50">
        <v>0</v>
      </c>
      <c r="L131" s="46">
        <v>0</v>
      </c>
      <c r="M131" s="46">
        <v>0</v>
      </c>
      <c r="N131" s="51">
        <v>0</v>
      </c>
      <c r="O131" s="116">
        <f t="shared" si="22"/>
        <v>0</v>
      </c>
      <c r="P131" s="50">
        <v>0</v>
      </c>
      <c r="Q131" s="46">
        <v>0</v>
      </c>
      <c r="R131" s="46">
        <v>0</v>
      </c>
      <c r="S131" s="51">
        <v>0</v>
      </c>
      <c r="T131" s="116">
        <f t="shared" si="23"/>
        <v>0</v>
      </c>
      <c r="U131" s="50">
        <v>0</v>
      </c>
      <c r="V131" s="46">
        <v>0</v>
      </c>
      <c r="W131" s="46">
        <v>0</v>
      </c>
      <c r="X131" s="51">
        <v>0</v>
      </c>
      <c r="Y131" s="116">
        <f t="shared" si="24"/>
        <v>0</v>
      </c>
      <c r="Z131" s="50">
        <v>0</v>
      </c>
      <c r="AA131" s="46">
        <v>0</v>
      </c>
      <c r="AB131" s="46">
        <v>0</v>
      </c>
      <c r="AC131" s="51">
        <v>0</v>
      </c>
      <c r="AD131" s="116">
        <f t="shared" si="25"/>
        <v>0</v>
      </c>
      <c r="AE131" s="50">
        <v>0</v>
      </c>
      <c r="AF131" s="46">
        <v>0</v>
      </c>
      <c r="AG131" s="46">
        <v>0</v>
      </c>
      <c r="AH131" s="51">
        <v>0</v>
      </c>
      <c r="AI131" s="116">
        <f t="shared" si="26"/>
        <v>0</v>
      </c>
      <c r="AJ131" s="50">
        <v>0</v>
      </c>
      <c r="AK131" s="46">
        <v>0</v>
      </c>
      <c r="AL131" s="46">
        <v>0</v>
      </c>
      <c r="AM131" s="51">
        <v>0</v>
      </c>
      <c r="AN131" s="116">
        <f t="shared" si="27"/>
        <v>0</v>
      </c>
      <c r="AO131" s="50">
        <v>0</v>
      </c>
      <c r="AP131" s="46">
        <v>0</v>
      </c>
      <c r="AQ131" s="46">
        <v>25.3</v>
      </c>
      <c r="AR131" s="51">
        <v>25</v>
      </c>
      <c r="AS131" s="116">
        <f t="shared" si="28"/>
        <v>50.3</v>
      </c>
      <c r="AT131" s="52">
        <v>0</v>
      </c>
      <c r="AU131" s="53">
        <v>0</v>
      </c>
      <c r="AV131" s="53">
        <v>31.9</v>
      </c>
      <c r="AW131" s="54">
        <v>18.399999999999999</v>
      </c>
      <c r="AX131" s="116">
        <f t="shared" si="29"/>
        <v>50.3</v>
      </c>
      <c r="AY131" s="52">
        <v>0</v>
      </c>
      <c r="AZ131" s="53">
        <v>0</v>
      </c>
      <c r="BA131" s="53">
        <v>31.7</v>
      </c>
      <c r="BB131" s="54">
        <v>25.95</v>
      </c>
      <c r="BC131" s="116">
        <f t="shared" si="30"/>
        <v>57.65</v>
      </c>
      <c r="BD131" s="52">
        <v>0</v>
      </c>
      <c r="BE131" s="53">
        <v>0</v>
      </c>
      <c r="BF131" s="53">
        <v>42</v>
      </c>
      <c r="BG131" s="54">
        <v>28.35</v>
      </c>
      <c r="BH131" s="116">
        <f t="shared" si="31"/>
        <v>70.349999999999994</v>
      </c>
      <c r="BI131" s="52">
        <v>0</v>
      </c>
      <c r="BJ131" s="53">
        <v>0</v>
      </c>
      <c r="BK131" s="53">
        <v>25.1</v>
      </c>
      <c r="BL131" s="54">
        <v>24.05</v>
      </c>
      <c r="BM131" s="116">
        <f t="shared" si="32"/>
        <v>49.150000000000006</v>
      </c>
      <c r="BN131" s="54">
        <f t="shared" si="37"/>
        <v>0</v>
      </c>
      <c r="BO131" s="54">
        <f t="shared" si="33"/>
        <v>0</v>
      </c>
      <c r="BP131" s="54">
        <f t="shared" si="34"/>
        <v>156</v>
      </c>
      <c r="BQ131" s="54">
        <f t="shared" si="35"/>
        <v>121.74999999999999</v>
      </c>
      <c r="BR131" s="116">
        <f t="shared" si="36"/>
        <v>277.75</v>
      </c>
      <c r="BS131" s="56">
        <f t="shared" si="38"/>
        <v>1.6148484515926589E-6</v>
      </c>
    </row>
    <row r="132" spans="2:71" x14ac:dyDescent="0.35">
      <c r="B132" s="12" t="s">
        <v>300</v>
      </c>
      <c r="C132" s="11" t="s">
        <v>606</v>
      </c>
      <c r="D132" s="12" t="s">
        <v>174</v>
      </c>
      <c r="E132" s="45" t="s">
        <v>175</v>
      </c>
      <c r="F132" s="50">
        <v>2.4</v>
      </c>
      <c r="G132" s="46">
        <v>0</v>
      </c>
      <c r="H132" s="46">
        <v>0</v>
      </c>
      <c r="I132" s="51">
        <v>0</v>
      </c>
      <c r="J132" s="116">
        <f t="shared" si="21"/>
        <v>2.4</v>
      </c>
      <c r="K132" s="50">
        <v>13.1</v>
      </c>
      <c r="L132" s="46">
        <v>0</v>
      </c>
      <c r="M132" s="46">
        <v>0</v>
      </c>
      <c r="N132" s="51">
        <v>0</v>
      </c>
      <c r="O132" s="116">
        <f t="shared" si="22"/>
        <v>13.1</v>
      </c>
      <c r="P132" s="50">
        <v>32.9</v>
      </c>
      <c r="Q132" s="46">
        <v>0</v>
      </c>
      <c r="R132" s="46">
        <v>0</v>
      </c>
      <c r="S132" s="51">
        <v>0</v>
      </c>
      <c r="T132" s="116">
        <f t="shared" si="23"/>
        <v>32.9</v>
      </c>
      <c r="U132" s="50">
        <v>26.4</v>
      </c>
      <c r="V132" s="46">
        <v>0</v>
      </c>
      <c r="W132" s="46">
        <v>26.4</v>
      </c>
      <c r="X132" s="51">
        <v>0</v>
      </c>
      <c r="Y132" s="116">
        <f t="shared" si="24"/>
        <v>52.8</v>
      </c>
      <c r="Z132" s="50">
        <v>38.9</v>
      </c>
      <c r="AA132" s="46">
        <v>0</v>
      </c>
      <c r="AB132" s="46">
        <v>0</v>
      </c>
      <c r="AC132" s="51">
        <v>0</v>
      </c>
      <c r="AD132" s="116">
        <f t="shared" si="25"/>
        <v>38.9</v>
      </c>
      <c r="AE132" s="50">
        <v>35.700000000000003</v>
      </c>
      <c r="AF132" s="46">
        <v>0</v>
      </c>
      <c r="AG132" s="46">
        <v>0</v>
      </c>
      <c r="AH132" s="51">
        <v>0</v>
      </c>
      <c r="AI132" s="116">
        <f t="shared" si="26"/>
        <v>35.700000000000003</v>
      </c>
      <c r="AJ132" s="50">
        <v>36</v>
      </c>
      <c r="AK132" s="46">
        <v>0</v>
      </c>
      <c r="AL132" s="46">
        <v>0</v>
      </c>
      <c r="AM132" s="51">
        <v>0</v>
      </c>
      <c r="AN132" s="116">
        <f t="shared" si="27"/>
        <v>36</v>
      </c>
      <c r="AO132" s="50">
        <v>24.6</v>
      </c>
      <c r="AP132" s="46">
        <v>0</v>
      </c>
      <c r="AQ132" s="46">
        <v>0</v>
      </c>
      <c r="AR132" s="51">
        <v>0</v>
      </c>
      <c r="AS132" s="116">
        <f t="shared" si="28"/>
        <v>24.6</v>
      </c>
      <c r="AT132" s="52">
        <v>19.8</v>
      </c>
      <c r="AU132" s="53">
        <v>0</v>
      </c>
      <c r="AV132" s="53">
        <v>0</v>
      </c>
      <c r="AW132" s="54">
        <v>0</v>
      </c>
      <c r="AX132" s="116">
        <f t="shared" si="29"/>
        <v>19.8</v>
      </c>
      <c r="AY132" s="52">
        <v>10.199999999999999</v>
      </c>
      <c r="AZ132" s="53">
        <v>0</v>
      </c>
      <c r="BA132" s="53">
        <v>0</v>
      </c>
      <c r="BB132" s="54">
        <v>0</v>
      </c>
      <c r="BC132" s="116">
        <f t="shared" si="30"/>
        <v>10.199999999999999</v>
      </c>
      <c r="BD132" s="52">
        <v>8.4</v>
      </c>
      <c r="BE132" s="53">
        <v>0</v>
      </c>
      <c r="BF132" s="53">
        <v>0</v>
      </c>
      <c r="BG132" s="54">
        <v>0</v>
      </c>
      <c r="BH132" s="116">
        <f t="shared" si="31"/>
        <v>8.4</v>
      </c>
      <c r="BI132" s="52">
        <v>1.8</v>
      </c>
      <c r="BJ132" s="53">
        <v>0</v>
      </c>
      <c r="BK132" s="53">
        <v>0</v>
      </c>
      <c r="BL132" s="54">
        <v>0</v>
      </c>
      <c r="BM132" s="116">
        <f t="shared" si="32"/>
        <v>1.8</v>
      </c>
      <c r="BN132" s="54">
        <f t="shared" si="37"/>
        <v>250.2</v>
      </c>
      <c r="BO132" s="54">
        <f t="shared" si="33"/>
        <v>0</v>
      </c>
      <c r="BP132" s="54">
        <f t="shared" si="34"/>
        <v>26.4</v>
      </c>
      <c r="BQ132" s="54">
        <f t="shared" si="35"/>
        <v>0</v>
      </c>
      <c r="BR132" s="116">
        <f t="shared" si="36"/>
        <v>276.59999999999997</v>
      </c>
      <c r="BS132" s="56">
        <f t="shared" si="38"/>
        <v>1.6081623103889446E-6</v>
      </c>
    </row>
    <row r="133" spans="2:71" x14ac:dyDescent="0.35">
      <c r="B133" s="15" t="s">
        <v>583</v>
      </c>
      <c r="C133" s="109" t="s">
        <v>606</v>
      </c>
      <c r="D133" s="12" t="s">
        <v>600</v>
      </c>
      <c r="E133" s="45" t="s">
        <v>601</v>
      </c>
      <c r="F133" s="50">
        <v>0</v>
      </c>
      <c r="G133" s="46">
        <v>0</v>
      </c>
      <c r="H133" s="46">
        <v>0</v>
      </c>
      <c r="I133" s="51">
        <v>0</v>
      </c>
      <c r="J133" s="116">
        <f t="shared" si="21"/>
        <v>0</v>
      </c>
      <c r="K133" s="50">
        <v>0</v>
      </c>
      <c r="L133" s="46">
        <v>0</v>
      </c>
      <c r="M133" s="46">
        <v>0</v>
      </c>
      <c r="N133" s="51">
        <v>0</v>
      </c>
      <c r="O133" s="116">
        <f t="shared" si="22"/>
        <v>0</v>
      </c>
      <c r="P133" s="50">
        <v>0</v>
      </c>
      <c r="Q133" s="46">
        <v>0</v>
      </c>
      <c r="R133" s="46">
        <v>0</v>
      </c>
      <c r="S133" s="51">
        <v>0</v>
      </c>
      <c r="T133" s="116">
        <f t="shared" si="23"/>
        <v>0</v>
      </c>
      <c r="U133" s="50">
        <v>0</v>
      </c>
      <c r="V133" s="46">
        <v>0</v>
      </c>
      <c r="W133" s="46">
        <v>0</v>
      </c>
      <c r="X133" s="51">
        <v>0</v>
      </c>
      <c r="Y133" s="116">
        <f t="shared" si="24"/>
        <v>0</v>
      </c>
      <c r="Z133" s="50">
        <v>0</v>
      </c>
      <c r="AA133" s="46">
        <v>0</v>
      </c>
      <c r="AB133" s="46">
        <v>0</v>
      </c>
      <c r="AC133" s="51">
        <v>0</v>
      </c>
      <c r="AD133" s="116">
        <f t="shared" si="25"/>
        <v>0</v>
      </c>
      <c r="AE133" s="50">
        <v>0</v>
      </c>
      <c r="AF133" s="46">
        <v>0</v>
      </c>
      <c r="AG133" s="46">
        <v>0</v>
      </c>
      <c r="AH133" s="51">
        <v>0</v>
      </c>
      <c r="AI133" s="116">
        <f t="shared" si="26"/>
        <v>0</v>
      </c>
      <c r="AJ133" s="50">
        <v>0</v>
      </c>
      <c r="AK133" s="46">
        <v>0</v>
      </c>
      <c r="AL133" s="46">
        <v>0</v>
      </c>
      <c r="AM133" s="51">
        <v>0</v>
      </c>
      <c r="AN133" s="116">
        <f t="shared" si="27"/>
        <v>0</v>
      </c>
      <c r="AO133" s="50">
        <v>0</v>
      </c>
      <c r="AP133" s="46">
        <v>0</v>
      </c>
      <c r="AQ133" s="46">
        <v>0</v>
      </c>
      <c r="AR133" s="51">
        <v>0</v>
      </c>
      <c r="AS133" s="116">
        <f t="shared" si="28"/>
        <v>0</v>
      </c>
      <c r="AT133" s="52">
        <v>0</v>
      </c>
      <c r="AU133" s="53">
        <v>0</v>
      </c>
      <c r="AV133" s="53">
        <v>0</v>
      </c>
      <c r="AW133" s="54">
        <v>0</v>
      </c>
      <c r="AX133" s="116">
        <f t="shared" si="29"/>
        <v>0</v>
      </c>
      <c r="AY133" s="52">
        <v>14</v>
      </c>
      <c r="AZ133" s="53">
        <v>0</v>
      </c>
      <c r="BA133" s="53">
        <v>16.8</v>
      </c>
      <c r="BB133" s="54">
        <v>0</v>
      </c>
      <c r="BC133" s="116">
        <f t="shared" si="30"/>
        <v>30.8</v>
      </c>
      <c r="BD133" s="52">
        <v>16</v>
      </c>
      <c r="BE133" s="53">
        <v>0</v>
      </c>
      <c r="BF133" s="53">
        <v>22.2</v>
      </c>
      <c r="BG133" s="54">
        <v>36</v>
      </c>
      <c r="BH133" s="116">
        <f t="shared" si="31"/>
        <v>74.2</v>
      </c>
      <c r="BI133" s="52">
        <v>16</v>
      </c>
      <c r="BJ133" s="53">
        <v>0</v>
      </c>
      <c r="BK133" s="53">
        <v>7.8</v>
      </c>
      <c r="BL133" s="54">
        <v>44.7</v>
      </c>
      <c r="BM133" s="116">
        <f t="shared" si="32"/>
        <v>68.5</v>
      </c>
      <c r="BN133" s="54">
        <f t="shared" si="37"/>
        <v>46</v>
      </c>
      <c r="BO133" s="54">
        <f t="shared" si="33"/>
        <v>0</v>
      </c>
      <c r="BP133" s="54">
        <f t="shared" si="34"/>
        <v>46.8</v>
      </c>
      <c r="BQ133" s="54">
        <f t="shared" si="35"/>
        <v>80.7</v>
      </c>
      <c r="BR133" s="116">
        <f t="shared" si="36"/>
        <v>173.5</v>
      </c>
      <c r="BS133" s="56">
        <f t="shared" ref="BS133:BS153" si="39">BR133/$BR$154</f>
        <v>1.0087352163864133E-6</v>
      </c>
    </row>
    <row r="134" spans="2:71" x14ac:dyDescent="0.35">
      <c r="B134" s="15" t="s">
        <v>563</v>
      </c>
      <c r="C134" s="11" t="s">
        <v>606</v>
      </c>
      <c r="D134" s="12" t="s">
        <v>538</v>
      </c>
      <c r="E134" s="45" t="s">
        <v>539</v>
      </c>
      <c r="F134" s="50">
        <v>0</v>
      </c>
      <c r="G134" s="46">
        <v>47.52</v>
      </c>
      <c r="H134" s="46">
        <v>0</v>
      </c>
      <c r="I134" s="51">
        <v>0</v>
      </c>
      <c r="J134" s="116">
        <f t="shared" ref="J134:J153" si="40">SUM(F134:I134)</f>
        <v>47.52</v>
      </c>
      <c r="K134" s="50">
        <v>0</v>
      </c>
      <c r="L134" s="46">
        <v>28.42</v>
      </c>
      <c r="M134" s="46">
        <v>0</v>
      </c>
      <c r="N134" s="51">
        <v>0</v>
      </c>
      <c r="O134" s="116">
        <f t="shared" ref="O134:O153" si="41">SUM(K134:N134)</f>
        <v>28.42</v>
      </c>
      <c r="P134" s="50">
        <v>0</v>
      </c>
      <c r="Q134" s="46">
        <v>19.899999999999999</v>
      </c>
      <c r="R134" s="46">
        <v>0</v>
      </c>
      <c r="S134" s="51">
        <v>0</v>
      </c>
      <c r="T134" s="116">
        <f t="shared" ref="T134:T153" si="42">SUM(P134:S134)</f>
        <v>19.899999999999999</v>
      </c>
      <c r="U134" s="50">
        <v>0</v>
      </c>
      <c r="V134" s="46">
        <v>17.28</v>
      </c>
      <c r="W134" s="46">
        <v>0</v>
      </c>
      <c r="X134" s="51">
        <v>0</v>
      </c>
      <c r="Y134" s="116">
        <f t="shared" ref="Y134:Y153" si="43">SUM(U134:X134)</f>
        <v>17.28</v>
      </c>
      <c r="Z134" s="50">
        <v>0</v>
      </c>
      <c r="AA134" s="46">
        <v>19.48</v>
      </c>
      <c r="AB134" s="46">
        <v>0</v>
      </c>
      <c r="AC134" s="51">
        <v>0</v>
      </c>
      <c r="AD134" s="116">
        <f t="shared" ref="AD134:AD153" si="44">SUM(Z134:AC134)</f>
        <v>19.48</v>
      </c>
      <c r="AE134" s="50">
        <v>0</v>
      </c>
      <c r="AF134" s="46">
        <v>13.1</v>
      </c>
      <c r="AG134" s="46">
        <v>0</v>
      </c>
      <c r="AH134" s="51">
        <v>0</v>
      </c>
      <c r="AI134" s="116">
        <f t="shared" ref="AI134:AI153" si="45">SUM(AE134:AH134)</f>
        <v>13.1</v>
      </c>
      <c r="AJ134" s="50">
        <v>0</v>
      </c>
      <c r="AK134" s="46">
        <v>0</v>
      </c>
      <c r="AL134" s="46">
        <v>0</v>
      </c>
      <c r="AM134" s="51">
        <v>0</v>
      </c>
      <c r="AN134" s="116">
        <f t="shared" ref="AN134:AN153" si="46">SUM(AJ134:AM134)</f>
        <v>0</v>
      </c>
      <c r="AO134" s="50">
        <v>0</v>
      </c>
      <c r="AP134" s="46">
        <v>0</v>
      </c>
      <c r="AQ134" s="46">
        <v>0</v>
      </c>
      <c r="AR134" s="51">
        <v>0</v>
      </c>
      <c r="AS134" s="116">
        <f t="shared" ref="AS134:AS153" si="47">SUM(AO134:AR134)</f>
        <v>0</v>
      </c>
      <c r="AT134" s="52">
        <v>0</v>
      </c>
      <c r="AU134" s="53">
        <v>0</v>
      </c>
      <c r="AV134" s="53">
        <v>0</v>
      </c>
      <c r="AW134" s="54">
        <v>0</v>
      </c>
      <c r="AX134" s="116">
        <f t="shared" ref="AX134:AX153" si="48">SUM(AT134:AW134)</f>
        <v>0</v>
      </c>
      <c r="AY134" s="52">
        <v>0</v>
      </c>
      <c r="AZ134" s="53">
        <v>0</v>
      </c>
      <c r="BA134" s="53">
        <v>0</v>
      </c>
      <c r="BB134" s="54">
        <v>0</v>
      </c>
      <c r="BC134" s="116">
        <f t="shared" ref="BC134:BC153" si="49">SUM(AY134:BB134)</f>
        <v>0</v>
      </c>
      <c r="BD134" s="52">
        <v>0</v>
      </c>
      <c r="BE134" s="53">
        <v>0</v>
      </c>
      <c r="BF134" s="53">
        <v>0</v>
      </c>
      <c r="BG134" s="54">
        <v>0</v>
      </c>
      <c r="BH134" s="116">
        <f t="shared" ref="BH134:BH153" si="50">SUM(BD134:BG134)</f>
        <v>0</v>
      </c>
      <c r="BI134" s="52">
        <v>0</v>
      </c>
      <c r="BJ134" s="53">
        <v>0</v>
      </c>
      <c r="BK134" s="53">
        <v>0</v>
      </c>
      <c r="BL134" s="54">
        <v>0</v>
      </c>
      <c r="BM134" s="116">
        <f t="shared" ref="BM134:BM153" si="51">SUM(BI134:BL134)</f>
        <v>0</v>
      </c>
      <c r="BN134" s="54">
        <f t="shared" si="37"/>
        <v>0</v>
      </c>
      <c r="BO134" s="54">
        <f t="shared" ref="BO134:BO153" si="52">G134+L134+Q134+V134+AA134+AF134+AK134+AP134+AU134+AZ134+BE134+BJ134</f>
        <v>145.69999999999999</v>
      </c>
      <c r="BP134" s="54">
        <f t="shared" ref="BP134:BP153" si="53">H134+M134+R134+W134+AB134+AG134+AL134+AQ134+AV134+BA134+BF134+BK134</f>
        <v>0</v>
      </c>
      <c r="BQ134" s="54">
        <f t="shared" ref="BQ134:BQ153" si="54">I134+N134+S134+X134+AC134+AH134+AM134+AR134+AW134+BB134+BG134+BL134</f>
        <v>0</v>
      </c>
      <c r="BR134" s="116">
        <f t="shared" ref="BR134:BR153" si="55">SUM(BN134:BQ134)</f>
        <v>145.69999999999999</v>
      </c>
      <c r="BS134" s="56">
        <f t="shared" si="39"/>
        <v>8.4710502033141446E-7</v>
      </c>
    </row>
    <row r="135" spans="2:71" x14ac:dyDescent="0.35">
      <c r="B135" s="15" t="s">
        <v>626</v>
      </c>
      <c r="C135" s="11" t="s">
        <v>606</v>
      </c>
      <c r="D135" s="12" t="s">
        <v>615</v>
      </c>
      <c r="E135" s="45" t="s">
        <v>616</v>
      </c>
      <c r="F135" s="50">
        <v>0</v>
      </c>
      <c r="G135" s="46">
        <v>0</v>
      </c>
      <c r="H135" s="46">
        <v>0</v>
      </c>
      <c r="I135" s="51">
        <v>0</v>
      </c>
      <c r="J135" s="116">
        <f t="shared" si="40"/>
        <v>0</v>
      </c>
      <c r="K135" s="50">
        <v>0</v>
      </c>
      <c r="L135" s="46">
        <v>0</v>
      </c>
      <c r="M135" s="46">
        <v>0</v>
      </c>
      <c r="N135" s="51">
        <v>0</v>
      </c>
      <c r="O135" s="116">
        <f t="shared" si="41"/>
        <v>0</v>
      </c>
      <c r="P135" s="50">
        <v>0</v>
      </c>
      <c r="Q135" s="46">
        <v>0</v>
      </c>
      <c r="R135" s="46">
        <v>0</v>
      </c>
      <c r="S135" s="51">
        <v>0</v>
      </c>
      <c r="T135" s="116">
        <f t="shared" si="42"/>
        <v>0</v>
      </c>
      <c r="U135" s="50">
        <v>0</v>
      </c>
      <c r="V135" s="46">
        <v>0</v>
      </c>
      <c r="W135" s="46">
        <v>0</v>
      </c>
      <c r="X135" s="51">
        <v>0</v>
      </c>
      <c r="Y135" s="116">
        <f t="shared" si="43"/>
        <v>0</v>
      </c>
      <c r="Z135" s="50">
        <v>0</v>
      </c>
      <c r="AA135" s="46">
        <v>0</v>
      </c>
      <c r="AB135" s="46">
        <v>0</v>
      </c>
      <c r="AC135" s="51">
        <v>0</v>
      </c>
      <c r="AD135" s="116">
        <f t="shared" si="44"/>
        <v>0</v>
      </c>
      <c r="AE135" s="50">
        <v>0</v>
      </c>
      <c r="AF135" s="46">
        <v>0</v>
      </c>
      <c r="AG135" s="46">
        <v>0</v>
      </c>
      <c r="AH135" s="51">
        <v>0</v>
      </c>
      <c r="AI135" s="116">
        <f t="shared" si="45"/>
        <v>0</v>
      </c>
      <c r="AJ135" s="50">
        <v>0</v>
      </c>
      <c r="AK135" s="46">
        <v>0</v>
      </c>
      <c r="AL135" s="46">
        <v>0</v>
      </c>
      <c r="AM135" s="51">
        <v>0</v>
      </c>
      <c r="AN135" s="116">
        <f t="shared" si="46"/>
        <v>0</v>
      </c>
      <c r="AO135" s="50">
        <v>0</v>
      </c>
      <c r="AP135" s="46">
        <v>0</v>
      </c>
      <c r="AQ135" s="46">
        <v>0</v>
      </c>
      <c r="AR135" s="51">
        <v>0</v>
      </c>
      <c r="AS135" s="116">
        <f t="shared" si="47"/>
        <v>0</v>
      </c>
      <c r="AT135" s="52">
        <v>0</v>
      </c>
      <c r="AU135" s="53">
        <v>0</v>
      </c>
      <c r="AV135" s="53">
        <v>0</v>
      </c>
      <c r="AW135" s="54">
        <v>0</v>
      </c>
      <c r="AX135" s="116">
        <f t="shared" si="48"/>
        <v>0</v>
      </c>
      <c r="AY135" s="52">
        <v>0</v>
      </c>
      <c r="AZ135" s="53">
        <v>0</v>
      </c>
      <c r="BA135" s="53">
        <v>19.5</v>
      </c>
      <c r="BB135" s="54">
        <v>7</v>
      </c>
      <c r="BC135" s="116">
        <f t="shared" si="49"/>
        <v>26.5</v>
      </c>
      <c r="BD135" s="52">
        <v>0</v>
      </c>
      <c r="BE135" s="53">
        <v>0</v>
      </c>
      <c r="BF135" s="53">
        <v>34</v>
      </c>
      <c r="BG135" s="54">
        <v>22.5</v>
      </c>
      <c r="BH135" s="116">
        <f t="shared" si="50"/>
        <v>56.5</v>
      </c>
      <c r="BI135" s="52">
        <v>0</v>
      </c>
      <c r="BJ135" s="53">
        <v>0</v>
      </c>
      <c r="BK135" s="53">
        <v>25.5</v>
      </c>
      <c r="BL135" s="54">
        <v>15.75</v>
      </c>
      <c r="BM135" s="116">
        <f t="shared" si="51"/>
        <v>41.25</v>
      </c>
      <c r="BN135" s="54">
        <f t="shared" si="37"/>
        <v>0</v>
      </c>
      <c r="BO135" s="54">
        <f t="shared" si="52"/>
        <v>0</v>
      </c>
      <c r="BP135" s="54">
        <f t="shared" si="53"/>
        <v>79</v>
      </c>
      <c r="BQ135" s="54">
        <f t="shared" si="54"/>
        <v>45.25</v>
      </c>
      <c r="BR135" s="116">
        <f t="shared" si="55"/>
        <v>124.25</v>
      </c>
      <c r="BS135" s="56">
        <f t="shared" si="39"/>
        <v>7.2239395179257554E-7</v>
      </c>
    </row>
    <row r="136" spans="2:71" x14ac:dyDescent="0.35">
      <c r="B136" s="15" t="s">
        <v>625</v>
      </c>
      <c r="C136" s="11" t="s">
        <v>606</v>
      </c>
      <c r="D136" s="12" t="s">
        <v>613</v>
      </c>
      <c r="E136" s="45" t="s">
        <v>614</v>
      </c>
      <c r="F136" s="50">
        <v>0</v>
      </c>
      <c r="G136" s="46">
        <v>0</v>
      </c>
      <c r="H136" s="46">
        <v>0</v>
      </c>
      <c r="I136" s="51">
        <v>0</v>
      </c>
      <c r="J136" s="116">
        <f t="shared" si="40"/>
        <v>0</v>
      </c>
      <c r="K136" s="50">
        <v>0</v>
      </c>
      <c r="L136" s="46">
        <v>0</v>
      </c>
      <c r="M136" s="46">
        <v>0</v>
      </c>
      <c r="N136" s="51">
        <v>0</v>
      </c>
      <c r="O136" s="116">
        <f t="shared" si="41"/>
        <v>0</v>
      </c>
      <c r="P136" s="50">
        <v>0</v>
      </c>
      <c r="Q136" s="46">
        <v>0</v>
      </c>
      <c r="R136" s="46">
        <v>0</v>
      </c>
      <c r="S136" s="51">
        <v>0</v>
      </c>
      <c r="T136" s="116">
        <f t="shared" si="42"/>
        <v>0</v>
      </c>
      <c r="U136" s="50">
        <v>0</v>
      </c>
      <c r="V136" s="46">
        <v>0</v>
      </c>
      <c r="W136" s="46">
        <v>0</v>
      </c>
      <c r="X136" s="51">
        <v>0</v>
      </c>
      <c r="Y136" s="116">
        <f t="shared" si="43"/>
        <v>0</v>
      </c>
      <c r="Z136" s="50">
        <v>0</v>
      </c>
      <c r="AA136" s="46">
        <v>0</v>
      </c>
      <c r="AB136" s="46">
        <v>0</v>
      </c>
      <c r="AC136" s="51">
        <v>0</v>
      </c>
      <c r="AD136" s="116">
        <f t="shared" si="44"/>
        <v>0</v>
      </c>
      <c r="AE136" s="50">
        <v>0</v>
      </c>
      <c r="AF136" s="46">
        <v>0</v>
      </c>
      <c r="AG136" s="46">
        <v>0</v>
      </c>
      <c r="AH136" s="51">
        <v>0</v>
      </c>
      <c r="AI136" s="116">
        <f t="shared" si="45"/>
        <v>0</v>
      </c>
      <c r="AJ136" s="50">
        <v>0</v>
      </c>
      <c r="AK136" s="46">
        <v>0</v>
      </c>
      <c r="AL136" s="46">
        <v>0</v>
      </c>
      <c r="AM136" s="51">
        <v>0</v>
      </c>
      <c r="AN136" s="116">
        <f t="shared" si="46"/>
        <v>0</v>
      </c>
      <c r="AO136" s="50">
        <v>0</v>
      </c>
      <c r="AP136" s="46">
        <v>0</v>
      </c>
      <c r="AQ136" s="46">
        <v>0</v>
      </c>
      <c r="AR136" s="51">
        <v>0</v>
      </c>
      <c r="AS136" s="116">
        <f t="shared" si="47"/>
        <v>0</v>
      </c>
      <c r="AT136" s="52">
        <v>0</v>
      </c>
      <c r="AU136" s="53">
        <v>0</v>
      </c>
      <c r="AV136" s="53">
        <v>0</v>
      </c>
      <c r="AW136" s="54">
        <v>0</v>
      </c>
      <c r="AX136" s="116">
        <f t="shared" si="48"/>
        <v>0</v>
      </c>
      <c r="AY136" s="52">
        <v>0</v>
      </c>
      <c r="AZ136" s="53">
        <v>0</v>
      </c>
      <c r="BA136" s="53">
        <v>19.5</v>
      </c>
      <c r="BB136" s="54">
        <v>7</v>
      </c>
      <c r="BC136" s="116">
        <f t="shared" si="49"/>
        <v>26.5</v>
      </c>
      <c r="BD136" s="52">
        <v>0</v>
      </c>
      <c r="BE136" s="53">
        <v>0</v>
      </c>
      <c r="BF136" s="53">
        <v>34</v>
      </c>
      <c r="BG136" s="54">
        <v>22.5</v>
      </c>
      <c r="BH136" s="116">
        <f t="shared" si="50"/>
        <v>56.5</v>
      </c>
      <c r="BI136" s="52">
        <v>0</v>
      </c>
      <c r="BJ136" s="53">
        <v>0</v>
      </c>
      <c r="BK136" s="53">
        <v>25.5</v>
      </c>
      <c r="BL136" s="54">
        <v>13.25</v>
      </c>
      <c r="BM136" s="116">
        <f t="shared" si="51"/>
        <v>38.75</v>
      </c>
      <c r="BN136" s="54">
        <f t="shared" si="37"/>
        <v>0</v>
      </c>
      <c r="BO136" s="54">
        <f t="shared" si="52"/>
        <v>0</v>
      </c>
      <c r="BP136" s="54">
        <f t="shared" si="53"/>
        <v>79</v>
      </c>
      <c r="BQ136" s="54">
        <f t="shared" si="54"/>
        <v>42.75</v>
      </c>
      <c r="BR136" s="116">
        <f t="shared" si="55"/>
        <v>121.75</v>
      </c>
      <c r="BS136" s="56">
        <f t="shared" si="39"/>
        <v>7.0785886221928432E-7</v>
      </c>
    </row>
    <row r="137" spans="2:71" x14ac:dyDescent="0.35">
      <c r="B137" s="15" t="s">
        <v>559</v>
      </c>
      <c r="C137" s="11" t="s">
        <v>606</v>
      </c>
      <c r="D137" s="12" t="s">
        <v>530</v>
      </c>
      <c r="E137" s="45" t="s">
        <v>531</v>
      </c>
      <c r="F137" s="50">
        <v>0</v>
      </c>
      <c r="G137" s="46">
        <v>0</v>
      </c>
      <c r="H137" s="46">
        <v>0</v>
      </c>
      <c r="I137" s="51">
        <v>0</v>
      </c>
      <c r="J137" s="116">
        <f t="shared" si="40"/>
        <v>0</v>
      </c>
      <c r="K137" s="50">
        <v>0</v>
      </c>
      <c r="L137" s="46">
        <v>0</v>
      </c>
      <c r="M137" s="46">
        <v>0</v>
      </c>
      <c r="N137" s="51">
        <v>0</v>
      </c>
      <c r="O137" s="116">
        <f t="shared" si="41"/>
        <v>0</v>
      </c>
      <c r="P137" s="50">
        <v>0</v>
      </c>
      <c r="Q137" s="46">
        <v>0</v>
      </c>
      <c r="R137" s="46">
        <v>0</v>
      </c>
      <c r="S137" s="51">
        <v>0</v>
      </c>
      <c r="T137" s="116">
        <f t="shared" si="42"/>
        <v>0</v>
      </c>
      <c r="U137" s="50">
        <v>0</v>
      </c>
      <c r="V137" s="46">
        <v>0</v>
      </c>
      <c r="W137" s="46">
        <v>0</v>
      </c>
      <c r="X137" s="51">
        <v>0</v>
      </c>
      <c r="Y137" s="116">
        <f t="shared" si="43"/>
        <v>0</v>
      </c>
      <c r="Z137" s="50">
        <v>0</v>
      </c>
      <c r="AA137" s="46">
        <v>0</v>
      </c>
      <c r="AB137" s="46">
        <v>0</v>
      </c>
      <c r="AC137" s="51">
        <v>0</v>
      </c>
      <c r="AD137" s="116">
        <f t="shared" si="44"/>
        <v>0</v>
      </c>
      <c r="AE137" s="50">
        <v>0</v>
      </c>
      <c r="AF137" s="46">
        <v>19.600000000000001</v>
      </c>
      <c r="AG137" s="46">
        <v>0</v>
      </c>
      <c r="AH137" s="51">
        <v>0</v>
      </c>
      <c r="AI137" s="116">
        <f t="shared" si="45"/>
        <v>19.600000000000001</v>
      </c>
      <c r="AJ137" s="50">
        <v>0</v>
      </c>
      <c r="AK137" s="46">
        <v>16.2</v>
      </c>
      <c r="AL137" s="46">
        <v>0</v>
      </c>
      <c r="AM137" s="51">
        <v>0</v>
      </c>
      <c r="AN137" s="116">
        <f t="shared" si="46"/>
        <v>16.2</v>
      </c>
      <c r="AO137" s="50">
        <v>0</v>
      </c>
      <c r="AP137" s="46">
        <v>12.4</v>
      </c>
      <c r="AQ137" s="46">
        <v>0</v>
      </c>
      <c r="AR137" s="51">
        <v>0</v>
      </c>
      <c r="AS137" s="116">
        <f t="shared" si="47"/>
        <v>12.4</v>
      </c>
      <c r="AT137" s="52">
        <v>0</v>
      </c>
      <c r="AU137" s="53">
        <v>11</v>
      </c>
      <c r="AV137" s="53">
        <v>0</v>
      </c>
      <c r="AW137" s="54">
        <v>0</v>
      </c>
      <c r="AX137" s="116">
        <f t="shared" si="48"/>
        <v>11</v>
      </c>
      <c r="AY137" s="52">
        <v>0</v>
      </c>
      <c r="AZ137" s="53">
        <v>0</v>
      </c>
      <c r="BA137" s="53">
        <v>0</v>
      </c>
      <c r="BB137" s="54">
        <v>0</v>
      </c>
      <c r="BC137" s="116">
        <f t="shared" si="49"/>
        <v>0</v>
      </c>
      <c r="BD137" s="52">
        <v>0</v>
      </c>
      <c r="BE137" s="53">
        <v>0</v>
      </c>
      <c r="BF137" s="53">
        <v>0</v>
      </c>
      <c r="BG137" s="54">
        <v>0</v>
      </c>
      <c r="BH137" s="116">
        <f t="shared" si="50"/>
        <v>0</v>
      </c>
      <c r="BI137" s="52">
        <v>0</v>
      </c>
      <c r="BJ137" s="53">
        <v>0</v>
      </c>
      <c r="BK137" s="53">
        <v>0</v>
      </c>
      <c r="BL137" s="54">
        <v>0</v>
      </c>
      <c r="BM137" s="116">
        <f t="shared" si="51"/>
        <v>0</v>
      </c>
      <c r="BN137" s="54">
        <f t="shared" si="37"/>
        <v>0</v>
      </c>
      <c r="BO137" s="54">
        <f t="shared" si="52"/>
        <v>59.199999999999996</v>
      </c>
      <c r="BP137" s="54">
        <f t="shared" si="53"/>
        <v>0</v>
      </c>
      <c r="BQ137" s="54">
        <f t="shared" si="54"/>
        <v>0</v>
      </c>
      <c r="BR137" s="116">
        <f t="shared" si="55"/>
        <v>59.199999999999996</v>
      </c>
      <c r="BS137" s="56">
        <f t="shared" si="39"/>
        <v>3.4419092109553697E-7</v>
      </c>
    </row>
    <row r="138" spans="2:71" x14ac:dyDescent="0.35">
      <c r="B138" s="15" t="s">
        <v>627</v>
      </c>
      <c r="C138" s="11" t="s">
        <v>606</v>
      </c>
      <c r="D138" s="12" t="s">
        <v>617</v>
      </c>
      <c r="E138" s="45" t="s">
        <v>618</v>
      </c>
      <c r="F138" s="50">
        <v>0</v>
      </c>
      <c r="G138" s="46">
        <v>0</v>
      </c>
      <c r="H138" s="46">
        <v>0</v>
      </c>
      <c r="I138" s="51">
        <v>0</v>
      </c>
      <c r="J138" s="116">
        <f t="shared" si="40"/>
        <v>0</v>
      </c>
      <c r="K138" s="50">
        <v>0</v>
      </c>
      <c r="L138" s="46">
        <v>0</v>
      </c>
      <c r="M138" s="46">
        <v>0</v>
      </c>
      <c r="N138" s="51">
        <v>0</v>
      </c>
      <c r="O138" s="116">
        <f t="shared" si="41"/>
        <v>0</v>
      </c>
      <c r="P138" s="50">
        <v>0</v>
      </c>
      <c r="Q138" s="46">
        <v>0</v>
      </c>
      <c r="R138" s="46">
        <v>0</v>
      </c>
      <c r="S138" s="51">
        <v>0</v>
      </c>
      <c r="T138" s="116">
        <f t="shared" si="42"/>
        <v>0</v>
      </c>
      <c r="U138" s="50">
        <v>0</v>
      </c>
      <c r="V138" s="46">
        <v>0</v>
      </c>
      <c r="W138" s="46">
        <v>0</v>
      </c>
      <c r="X138" s="51">
        <v>0</v>
      </c>
      <c r="Y138" s="116">
        <f t="shared" si="43"/>
        <v>0</v>
      </c>
      <c r="Z138" s="50">
        <v>0</v>
      </c>
      <c r="AA138" s="46">
        <v>0</v>
      </c>
      <c r="AB138" s="46">
        <v>0</v>
      </c>
      <c r="AC138" s="51">
        <v>0</v>
      </c>
      <c r="AD138" s="116">
        <f t="shared" si="44"/>
        <v>0</v>
      </c>
      <c r="AE138" s="50">
        <v>0</v>
      </c>
      <c r="AF138" s="46">
        <v>0</v>
      </c>
      <c r="AG138" s="46">
        <v>0</v>
      </c>
      <c r="AH138" s="51">
        <v>0</v>
      </c>
      <c r="AI138" s="116">
        <f t="shared" si="45"/>
        <v>0</v>
      </c>
      <c r="AJ138" s="50">
        <v>0</v>
      </c>
      <c r="AK138" s="46">
        <v>0</v>
      </c>
      <c r="AL138" s="46">
        <v>0</v>
      </c>
      <c r="AM138" s="51">
        <v>0</v>
      </c>
      <c r="AN138" s="116">
        <f t="shared" si="46"/>
        <v>0</v>
      </c>
      <c r="AO138" s="50">
        <v>0</v>
      </c>
      <c r="AP138" s="46">
        <v>0</v>
      </c>
      <c r="AQ138" s="46">
        <v>0</v>
      </c>
      <c r="AR138" s="51">
        <v>0</v>
      </c>
      <c r="AS138" s="116">
        <f t="shared" si="47"/>
        <v>0</v>
      </c>
      <c r="AT138" s="52">
        <v>0</v>
      </c>
      <c r="AU138" s="53">
        <v>0</v>
      </c>
      <c r="AV138" s="53">
        <v>0</v>
      </c>
      <c r="AW138" s="54">
        <v>0</v>
      </c>
      <c r="AX138" s="116">
        <f t="shared" si="48"/>
        <v>0</v>
      </c>
      <c r="AY138" s="52">
        <v>0</v>
      </c>
      <c r="AZ138" s="53">
        <v>0</v>
      </c>
      <c r="BA138" s="53">
        <v>4.2</v>
      </c>
      <c r="BB138" s="54">
        <v>2.8</v>
      </c>
      <c r="BC138" s="116">
        <f t="shared" si="49"/>
        <v>7</v>
      </c>
      <c r="BD138" s="52">
        <v>0</v>
      </c>
      <c r="BE138" s="53">
        <v>0</v>
      </c>
      <c r="BF138" s="53">
        <v>13.6</v>
      </c>
      <c r="BG138" s="54">
        <v>9</v>
      </c>
      <c r="BH138" s="116">
        <f t="shared" si="50"/>
        <v>22.6</v>
      </c>
      <c r="BI138" s="52">
        <v>0</v>
      </c>
      <c r="BJ138" s="53">
        <v>0</v>
      </c>
      <c r="BK138" s="53">
        <v>10.199999999999999</v>
      </c>
      <c r="BL138" s="54">
        <v>5.3</v>
      </c>
      <c r="BM138" s="116">
        <f t="shared" si="51"/>
        <v>15.5</v>
      </c>
      <c r="BN138" s="54">
        <f t="shared" si="37"/>
        <v>0</v>
      </c>
      <c r="BO138" s="54">
        <f t="shared" si="52"/>
        <v>0</v>
      </c>
      <c r="BP138" s="54">
        <f t="shared" si="53"/>
        <v>28</v>
      </c>
      <c r="BQ138" s="54">
        <f t="shared" si="54"/>
        <v>17.100000000000001</v>
      </c>
      <c r="BR138" s="116">
        <f t="shared" si="55"/>
        <v>45.1</v>
      </c>
      <c r="BS138" s="56">
        <f t="shared" si="39"/>
        <v>2.6221301590217431E-7</v>
      </c>
    </row>
    <row r="139" spans="2:71" x14ac:dyDescent="0.35">
      <c r="B139" s="15" t="s">
        <v>555</v>
      </c>
      <c r="C139" s="11" t="s">
        <v>606</v>
      </c>
      <c r="D139" s="12" t="s">
        <v>522</v>
      </c>
      <c r="E139" s="45" t="s">
        <v>523</v>
      </c>
      <c r="F139" s="50">
        <v>0</v>
      </c>
      <c r="G139" s="46">
        <v>0</v>
      </c>
      <c r="H139" s="46">
        <v>34.35</v>
      </c>
      <c r="I139" s="51">
        <v>0</v>
      </c>
      <c r="J139" s="116">
        <f t="shared" si="40"/>
        <v>34.35</v>
      </c>
      <c r="K139" s="50">
        <v>0</v>
      </c>
      <c r="L139" s="46">
        <v>0</v>
      </c>
      <c r="M139" s="46">
        <v>0</v>
      </c>
      <c r="N139" s="51">
        <v>0</v>
      </c>
      <c r="O139" s="116">
        <f t="shared" si="41"/>
        <v>0</v>
      </c>
      <c r="P139" s="50">
        <v>0</v>
      </c>
      <c r="Q139" s="46">
        <v>0</v>
      </c>
      <c r="R139" s="46">
        <v>0</v>
      </c>
      <c r="S139" s="51">
        <v>0</v>
      </c>
      <c r="T139" s="116">
        <f t="shared" si="42"/>
        <v>0</v>
      </c>
      <c r="U139" s="50">
        <v>0</v>
      </c>
      <c r="V139" s="46">
        <v>0</v>
      </c>
      <c r="W139" s="46">
        <v>0</v>
      </c>
      <c r="X139" s="51">
        <v>0</v>
      </c>
      <c r="Y139" s="116">
        <f t="shared" si="43"/>
        <v>0</v>
      </c>
      <c r="Z139" s="50">
        <v>0</v>
      </c>
      <c r="AA139" s="46">
        <v>0</v>
      </c>
      <c r="AB139" s="46">
        <v>0</v>
      </c>
      <c r="AC139" s="51">
        <v>0</v>
      </c>
      <c r="AD139" s="116">
        <f t="shared" si="44"/>
        <v>0</v>
      </c>
      <c r="AE139" s="50">
        <v>0</v>
      </c>
      <c r="AF139" s="46">
        <v>0</v>
      </c>
      <c r="AG139" s="46">
        <v>0</v>
      </c>
      <c r="AH139" s="51">
        <v>0</v>
      </c>
      <c r="AI139" s="116">
        <f t="shared" si="45"/>
        <v>0</v>
      </c>
      <c r="AJ139" s="50">
        <v>0</v>
      </c>
      <c r="AK139" s="46">
        <v>0</v>
      </c>
      <c r="AL139" s="46">
        <v>0</v>
      </c>
      <c r="AM139" s="51">
        <v>0</v>
      </c>
      <c r="AN139" s="116">
        <f t="shared" si="46"/>
        <v>0</v>
      </c>
      <c r="AO139" s="50">
        <v>0</v>
      </c>
      <c r="AP139" s="46">
        <v>0</v>
      </c>
      <c r="AQ139" s="46">
        <v>0</v>
      </c>
      <c r="AR139" s="51">
        <v>0</v>
      </c>
      <c r="AS139" s="116">
        <f t="shared" si="47"/>
        <v>0</v>
      </c>
      <c r="AT139" s="52">
        <v>0</v>
      </c>
      <c r="AU139" s="53">
        <v>0</v>
      </c>
      <c r="AV139" s="53">
        <v>0</v>
      </c>
      <c r="AW139" s="54">
        <v>0</v>
      </c>
      <c r="AX139" s="116">
        <f t="shared" si="48"/>
        <v>0</v>
      </c>
      <c r="AY139" s="52">
        <v>0</v>
      </c>
      <c r="AZ139" s="53">
        <v>0</v>
      </c>
      <c r="BA139" s="53">
        <v>0</v>
      </c>
      <c r="BB139" s="54">
        <v>0</v>
      </c>
      <c r="BC139" s="116">
        <f t="shared" si="49"/>
        <v>0</v>
      </c>
      <c r="BD139" s="52">
        <v>0</v>
      </c>
      <c r="BE139" s="53">
        <v>0</v>
      </c>
      <c r="BF139" s="53">
        <v>0</v>
      </c>
      <c r="BG139" s="54">
        <v>0</v>
      </c>
      <c r="BH139" s="116">
        <f t="shared" si="50"/>
        <v>0</v>
      </c>
      <c r="BI139" s="52">
        <v>0</v>
      </c>
      <c r="BJ139" s="53">
        <v>0</v>
      </c>
      <c r="BK139" s="53">
        <v>0</v>
      </c>
      <c r="BL139" s="54">
        <v>0</v>
      </c>
      <c r="BM139" s="116">
        <f t="shared" si="51"/>
        <v>0</v>
      </c>
      <c r="BN139" s="54">
        <f t="shared" si="37"/>
        <v>0</v>
      </c>
      <c r="BO139" s="54">
        <f t="shared" si="52"/>
        <v>0</v>
      </c>
      <c r="BP139" s="54">
        <f t="shared" si="53"/>
        <v>34.35</v>
      </c>
      <c r="BQ139" s="54">
        <f t="shared" si="54"/>
        <v>0</v>
      </c>
      <c r="BR139" s="116">
        <f t="shared" si="55"/>
        <v>34.35</v>
      </c>
      <c r="BS139" s="56">
        <f t="shared" si="39"/>
        <v>1.997121307370219E-7</v>
      </c>
    </row>
    <row r="140" spans="2:71" x14ac:dyDescent="0.35">
      <c r="B140" s="15" t="s">
        <v>562</v>
      </c>
      <c r="C140" s="11" t="s">
        <v>606</v>
      </c>
      <c r="D140" s="12" t="s">
        <v>536</v>
      </c>
      <c r="E140" s="45" t="s">
        <v>537</v>
      </c>
      <c r="F140" s="50">
        <v>0</v>
      </c>
      <c r="G140" s="46">
        <v>0</v>
      </c>
      <c r="H140" s="46">
        <v>0</v>
      </c>
      <c r="I140" s="51">
        <v>0</v>
      </c>
      <c r="J140" s="116">
        <f t="shared" si="40"/>
        <v>0</v>
      </c>
      <c r="K140" s="50">
        <v>0</v>
      </c>
      <c r="L140" s="46">
        <v>0</v>
      </c>
      <c r="M140" s="46">
        <v>0</v>
      </c>
      <c r="N140" s="51">
        <v>0</v>
      </c>
      <c r="O140" s="116">
        <f t="shared" si="41"/>
        <v>0</v>
      </c>
      <c r="P140" s="50">
        <v>0</v>
      </c>
      <c r="Q140" s="46">
        <v>0</v>
      </c>
      <c r="R140" s="46">
        <v>0</v>
      </c>
      <c r="S140" s="51">
        <v>0</v>
      </c>
      <c r="T140" s="116">
        <f t="shared" si="42"/>
        <v>0</v>
      </c>
      <c r="U140" s="50">
        <v>0</v>
      </c>
      <c r="V140" s="46">
        <v>0</v>
      </c>
      <c r="W140" s="46">
        <v>0</v>
      </c>
      <c r="X140" s="51">
        <v>0</v>
      </c>
      <c r="Y140" s="116">
        <f t="shared" si="43"/>
        <v>0</v>
      </c>
      <c r="Z140" s="50">
        <v>0</v>
      </c>
      <c r="AA140" s="46">
        <v>0</v>
      </c>
      <c r="AB140" s="46">
        <v>0</v>
      </c>
      <c r="AC140" s="51">
        <v>0</v>
      </c>
      <c r="AD140" s="116">
        <f t="shared" si="44"/>
        <v>0</v>
      </c>
      <c r="AE140" s="50">
        <v>0</v>
      </c>
      <c r="AF140" s="46">
        <v>4</v>
      </c>
      <c r="AG140" s="46">
        <v>0</v>
      </c>
      <c r="AH140" s="51">
        <v>0</v>
      </c>
      <c r="AI140" s="116">
        <f t="shared" si="45"/>
        <v>4</v>
      </c>
      <c r="AJ140" s="50">
        <v>0</v>
      </c>
      <c r="AK140" s="46">
        <v>0</v>
      </c>
      <c r="AL140" s="46">
        <v>0</v>
      </c>
      <c r="AM140" s="51">
        <v>0</v>
      </c>
      <c r="AN140" s="116">
        <f t="shared" si="46"/>
        <v>0</v>
      </c>
      <c r="AO140" s="50">
        <v>0</v>
      </c>
      <c r="AP140" s="46">
        <v>3</v>
      </c>
      <c r="AQ140" s="46">
        <v>0</v>
      </c>
      <c r="AR140" s="51">
        <v>0</v>
      </c>
      <c r="AS140" s="116">
        <f t="shared" si="47"/>
        <v>3</v>
      </c>
      <c r="AT140" s="52">
        <v>0</v>
      </c>
      <c r="AU140" s="53">
        <v>3</v>
      </c>
      <c r="AV140" s="53">
        <v>0</v>
      </c>
      <c r="AW140" s="54">
        <v>0</v>
      </c>
      <c r="AX140" s="116">
        <f t="shared" si="48"/>
        <v>3</v>
      </c>
      <c r="AY140" s="52">
        <v>0</v>
      </c>
      <c r="AZ140" s="53">
        <v>3</v>
      </c>
      <c r="BA140" s="53">
        <v>0</v>
      </c>
      <c r="BB140" s="54">
        <v>0</v>
      </c>
      <c r="BC140" s="116">
        <f t="shared" si="49"/>
        <v>3</v>
      </c>
      <c r="BD140" s="52">
        <v>0</v>
      </c>
      <c r="BE140" s="53">
        <v>0.2</v>
      </c>
      <c r="BF140" s="53">
        <v>0</v>
      </c>
      <c r="BG140" s="54">
        <v>0</v>
      </c>
      <c r="BH140" s="116">
        <f t="shared" si="50"/>
        <v>0.2</v>
      </c>
      <c r="BI140" s="52">
        <v>0</v>
      </c>
      <c r="BJ140" s="53">
        <v>0</v>
      </c>
      <c r="BK140" s="53">
        <v>0</v>
      </c>
      <c r="BL140" s="54">
        <v>0</v>
      </c>
      <c r="BM140" s="116">
        <f t="shared" si="51"/>
        <v>0</v>
      </c>
      <c r="BN140" s="54">
        <f t="shared" si="37"/>
        <v>0</v>
      </c>
      <c r="BO140" s="54">
        <f t="shared" si="52"/>
        <v>13.2</v>
      </c>
      <c r="BP140" s="54">
        <f t="shared" si="53"/>
        <v>0</v>
      </c>
      <c r="BQ140" s="54">
        <f t="shared" si="54"/>
        <v>0</v>
      </c>
      <c r="BR140" s="116">
        <f t="shared" si="55"/>
        <v>13.2</v>
      </c>
      <c r="BS140" s="56">
        <f t="shared" si="39"/>
        <v>7.6745272946977843E-8</v>
      </c>
    </row>
    <row r="141" spans="2:71" x14ac:dyDescent="0.35">
      <c r="B141" s="15"/>
      <c r="C141" s="11"/>
      <c r="D141" s="12" t="s">
        <v>645</v>
      </c>
      <c r="E141" s="45" t="s">
        <v>646</v>
      </c>
      <c r="F141" s="50">
        <v>0</v>
      </c>
      <c r="G141" s="46">
        <v>0</v>
      </c>
      <c r="H141" s="46">
        <v>0</v>
      </c>
      <c r="I141" s="51">
        <v>0</v>
      </c>
      <c r="J141" s="116">
        <f t="shared" si="40"/>
        <v>0</v>
      </c>
      <c r="K141" s="50">
        <v>0</v>
      </c>
      <c r="L141" s="46">
        <v>0</v>
      </c>
      <c r="M141" s="46">
        <v>0</v>
      </c>
      <c r="N141" s="51">
        <v>0</v>
      </c>
      <c r="O141" s="116">
        <f t="shared" si="41"/>
        <v>0</v>
      </c>
      <c r="P141" s="50">
        <v>0</v>
      </c>
      <c r="Q141" s="46">
        <v>0</v>
      </c>
      <c r="R141" s="46">
        <v>0</v>
      </c>
      <c r="S141" s="51">
        <v>0</v>
      </c>
      <c r="T141" s="116">
        <f t="shared" si="42"/>
        <v>0</v>
      </c>
      <c r="U141" s="50">
        <v>0</v>
      </c>
      <c r="V141" s="46">
        <v>0</v>
      </c>
      <c r="W141" s="46">
        <v>0</v>
      </c>
      <c r="X141" s="51">
        <v>0</v>
      </c>
      <c r="Y141" s="116">
        <f t="shared" si="43"/>
        <v>0</v>
      </c>
      <c r="Z141" s="50">
        <v>0</v>
      </c>
      <c r="AA141" s="46">
        <v>0</v>
      </c>
      <c r="AB141" s="46">
        <v>0</v>
      </c>
      <c r="AC141" s="51">
        <v>0</v>
      </c>
      <c r="AD141" s="116">
        <f t="shared" si="44"/>
        <v>0</v>
      </c>
      <c r="AE141" s="50">
        <v>0</v>
      </c>
      <c r="AF141" s="46">
        <v>0</v>
      </c>
      <c r="AG141" s="46">
        <v>0</v>
      </c>
      <c r="AH141" s="51">
        <v>0</v>
      </c>
      <c r="AI141" s="116">
        <f t="shared" si="45"/>
        <v>0</v>
      </c>
      <c r="AJ141" s="50">
        <v>0</v>
      </c>
      <c r="AK141" s="46">
        <v>0</v>
      </c>
      <c r="AL141" s="46">
        <v>0</v>
      </c>
      <c r="AM141" s="51">
        <v>0</v>
      </c>
      <c r="AN141" s="116">
        <f t="shared" si="46"/>
        <v>0</v>
      </c>
      <c r="AO141" s="50">
        <v>0</v>
      </c>
      <c r="AP141" s="46">
        <v>0</v>
      </c>
      <c r="AQ141" s="46">
        <v>0</v>
      </c>
      <c r="AR141" s="51">
        <v>0</v>
      </c>
      <c r="AS141" s="116">
        <f t="shared" si="47"/>
        <v>0</v>
      </c>
      <c r="AT141" s="52">
        <v>0</v>
      </c>
      <c r="AU141" s="53">
        <v>0</v>
      </c>
      <c r="AV141" s="53">
        <v>0</v>
      </c>
      <c r="AW141" s="54">
        <v>0</v>
      </c>
      <c r="AX141" s="116">
        <f t="shared" si="48"/>
        <v>0</v>
      </c>
      <c r="AY141" s="52">
        <v>0</v>
      </c>
      <c r="AZ141" s="53">
        <v>0</v>
      </c>
      <c r="BA141" s="53">
        <v>0</v>
      </c>
      <c r="BB141" s="54">
        <v>0</v>
      </c>
      <c r="BC141" s="116">
        <f t="shared" si="49"/>
        <v>0</v>
      </c>
      <c r="BD141" s="52">
        <v>0</v>
      </c>
      <c r="BE141" s="53">
        <v>0</v>
      </c>
      <c r="BF141" s="53">
        <v>0</v>
      </c>
      <c r="BG141" s="54">
        <v>0</v>
      </c>
      <c r="BH141" s="116">
        <f t="shared" si="50"/>
        <v>0</v>
      </c>
      <c r="BI141" s="52">
        <v>0</v>
      </c>
      <c r="BJ141" s="53">
        <v>0</v>
      </c>
      <c r="BK141" s="53">
        <v>7.75</v>
      </c>
      <c r="BL141" s="54">
        <v>0</v>
      </c>
      <c r="BM141" s="116">
        <f t="shared" si="51"/>
        <v>7.75</v>
      </c>
      <c r="BN141" s="54">
        <f t="shared" si="37"/>
        <v>0</v>
      </c>
      <c r="BO141" s="54">
        <f t="shared" si="52"/>
        <v>0</v>
      </c>
      <c r="BP141" s="54">
        <f t="shared" si="53"/>
        <v>7.75</v>
      </c>
      <c r="BQ141" s="54">
        <f t="shared" si="54"/>
        <v>0</v>
      </c>
      <c r="BR141" s="116">
        <f t="shared" si="55"/>
        <v>7.75</v>
      </c>
      <c r="BS141" s="56">
        <f t="shared" si="39"/>
        <v>4.5058777677202899E-8</v>
      </c>
    </row>
    <row r="142" spans="2:71" x14ac:dyDescent="0.35">
      <c r="B142" s="15" t="s">
        <v>349</v>
      </c>
      <c r="C142" s="11" t="s">
        <v>606</v>
      </c>
      <c r="D142" s="12" t="s">
        <v>360</v>
      </c>
      <c r="E142" s="45" t="s">
        <v>361</v>
      </c>
      <c r="F142" s="50">
        <v>6</v>
      </c>
      <c r="G142" s="46">
        <v>0</v>
      </c>
      <c r="H142" s="46">
        <v>0</v>
      </c>
      <c r="I142" s="51">
        <v>0</v>
      </c>
      <c r="J142" s="116">
        <f t="shared" si="40"/>
        <v>6</v>
      </c>
      <c r="K142" s="50">
        <v>0</v>
      </c>
      <c r="L142" s="46">
        <v>0</v>
      </c>
      <c r="M142" s="46">
        <v>0</v>
      </c>
      <c r="N142" s="51">
        <v>0</v>
      </c>
      <c r="O142" s="116">
        <f t="shared" si="41"/>
        <v>0</v>
      </c>
      <c r="P142" s="50">
        <v>0</v>
      </c>
      <c r="Q142" s="46">
        <v>0</v>
      </c>
      <c r="R142" s="46">
        <v>0</v>
      </c>
      <c r="S142" s="51">
        <v>0</v>
      </c>
      <c r="T142" s="116">
        <f t="shared" si="42"/>
        <v>0</v>
      </c>
      <c r="U142" s="50">
        <v>0</v>
      </c>
      <c r="V142" s="46">
        <v>0</v>
      </c>
      <c r="W142" s="46">
        <v>0</v>
      </c>
      <c r="X142" s="51">
        <v>0</v>
      </c>
      <c r="Y142" s="116">
        <f t="shared" si="43"/>
        <v>0</v>
      </c>
      <c r="Z142" s="50">
        <v>0</v>
      </c>
      <c r="AA142" s="46">
        <v>0</v>
      </c>
      <c r="AB142" s="46">
        <v>0</v>
      </c>
      <c r="AC142" s="51">
        <v>0</v>
      </c>
      <c r="AD142" s="116">
        <f t="shared" si="44"/>
        <v>0</v>
      </c>
      <c r="AE142" s="50">
        <v>0</v>
      </c>
      <c r="AF142" s="46">
        <v>0</v>
      </c>
      <c r="AG142" s="46">
        <v>0</v>
      </c>
      <c r="AH142" s="51">
        <v>0</v>
      </c>
      <c r="AI142" s="116">
        <f t="shared" si="45"/>
        <v>0</v>
      </c>
      <c r="AJ142" s="50">
        <v>0</v>
      </c>
      <c r="AK142" s="46">
        <v>0</v>
      </c>
      <c r="AL142" s="46">
        <v>0</v>
      </c>
      <c r="AM142" s="51">
        <v>0</v>
      </c>
      <c r="AN142" s="116">
        <f t="shared" si="46"/>
        <v>0</v>
      </c>
      <c r="AO142" s="50">
        <v>0</v>
      </c>
      <c r="AP142" s="46">
        <v>0</v>
      </c>
      <c r="AQ142" s="46">
        <v>0</v>
      </c>
      <c r="AR142" s="51">
        <v>0</v>
      </c>
      <c r="AS142" s="116">
        <f t="shared" si="47"/>
        <v>0</v>
      </c>
      <c r="AT142" s="52">
        <v>0</v>
      </c>
      <c r="AU142" s="53">
        <v>0</v>
      </c>
      <c r="AV142" s="53">
        <v>0</v>
      </c>
      <c r="AW142" s="54">
        <v>0</v>
      </c>
      <c r="AX142" s="116">
        <f t="shared" si="48"/>
        <v>0</v>
      </c>
      <c r="AY142" s="52">
        <v>0</v>
      </c>
      <c r="AZ142" s="53">
        <v>0</v>
      </c>
      <c r="BA142" s="53">
        <v>0</v>
      </c>
      <c r="BB142" s="54">
        <v>0</v>
      </c>
      <c r="BC142" s="116">
        <f t="shared" si="49"/>
        <v>0</v>
      </c>
      <c r="BD142" s="52">
        <v>0</v>
      </c>
      <c r="BE142" s="53">
        <v>0</v>
      </c>
      <c r="BF142" s="53">
        <v>0</v>
      </c>
      <c r="BG142" s="54">
        <v>0</v>
      </c>
      <c r="BH142" s="116">
        <f t="shared" si="50"/>
        <v>0</v>
      </c>
      <c r="BI142" s="52">
        <v>0</v>
      </c>
      <c r="BJ142" s="53">
        <v>0</v>
      </c>
      <c r="BK142" s="53">
        <v>0</v>
      </c>
      <c r="BL142" s="54">
        <v>0</v>
      </c>
      <c r="BM142" s="116">
        <f t="shared" si="51"/>
        <v>0</v>
      </c>
      <c r="BN142" s="54">
        <f t="shared" si="37"/>
        <v>6</v>
      </c>
      <c r="BO142" s="54">
        <f t="shared" si="52"/>
        <v>0</v>
      </c>
      <c r="BP142" s="54">
        <f t="shared" si="53"/>
        <v>0</v>
      </c>
      <c r="BQ142" s="54">
        <f t="shared" si="54"/>
        <v>0</v>
      </c>
      <c r="BR142" s="116">
        <f t="shared" si="55"/>
        <v>6</v>
      </c>
      <c r="BS142" s="56">
        <f t="shared" si="39"/>
        <v>3.4884214975899023E-8</v>
      </c>
    </row>
    <row r="143" spans="2:71" x14ac:dyDescent="0.35">
      <c r="B143" s="15"/>
      <c r="C143" s="11"/>
      <c r="D143" s="12"/>
      <c r="E143" s="45"/>
      <c r="F143" s="50">
        <v>0</v>
      </c>
      <c r="G143" s="46">
        <v>0</v>
      </c>
      <c r="H143" s="46">
        <v>0</v>
      </c>
      <c r="I143" s="51">
        <v>0</v>
      </c>
      <c r="J143" s="116">
        <f t="shared" si="40"/>
        <v>0</v>
      </c>
      <c r="K143" s="50">
        <v>0</v>
      </c>
      <c r="L143" s="46">
        <v>0</v>
      </c>
      <c r="M143" s="46">
        <v>0</v>
      </c>
      <c r="N143" s="51">
        <v>0</v>
      </c>
      <c r="O143" s="116">
        <f t="shared" si="41"/>
        <v>0</v>
      </c>
      <c r="P143" s="50">
        <v>0</v>
      </c>
      <c r="Q143" s="46">
        <v>0</v>
      </c>
      <c r="R143" s="46">
        <v>0</v>
      </c>
      <c r="S143" s="51">
        <v>0</v>
      </c>
      <c r="T143" s="116">
        <f t="shared" si="42"/>
        <v>0</v>
      </c>
      <c r="U143" s="50">
        <v>0</v>
      </c>
      <c r="V143" s="46">
        <v>0</v>
      </c>
      <c r="W143" s="46">
        <v>0</v>
      </c>
      <c r="X143" s="51">
        <v>0</v>
      </c>
      <c r="Y143" s="116">
        <f t="shared" si="43"/>
        <v>0</v>
      </c>
      <c r="Z143" s="50">
        <v>0</v>
      </c>
      <c r="AA143" s="46">
        <v>0</v>
      </c>
      <c r="AB143" s="46">
        <v>0</v>
      </c>
      <c r="AC143" s="51">
        <v>0</v>
      </c>
      <c r="AD143" s="116">
        <f t="shared" si="44"/>
        <v>0</v>
      </c>
      <c r="AE143" s="50">
        <v>0</v>
      </c>
      <c r="AF143" s="46">
        <v>0</v>
      </c>
      <c r="AG143" s="46">
        <v>0</v>
      </c>
      <c r="AH143" s="51">
        <v>0</v>
      </c>
      <c r="AI143" s="116">
        <f t="shared" si="45"/>
        <v>0</v>
      </c>
      <c r="AJ143" s="50">
        <v>0</v>
      </c>
      <c r="AK143" s="46">
        <v>0</v>
      </c>
      <c r="AL143" s="46">
        <v>0</v>
      </c>
      <c r="AM143" s="51">
        <v>0</v>
      </c>
      <c r="AN143" s="116">
        <f t="shared" si="46"/>
        <v>0</v>
      </c>
      <c r="AO143" s="50">
        <v>0</v>
      </c>
      <c r="AP143" s="46">
        <v>0</v>
      </c>
      <c r="AQ143" s="46">
        <v>0</v>
      </c>
      <c r="AR143" s="51">
        <v>0</v>
      </c>
      <c r="AS143" s="116">
        <f t="shared" si="47"/>
        <v>0</v>
      </c>
      <c r="AT143" s="52">
        <v>0</v>
      </c>
      <c r="AU143" s="53">
        <v>0</v>
      </c>
      <c r="AV143" s="53">
        <v>0</v>
      </c>
      <c r="AW143" s="54">
        <v>0</v>
      </c>
      <c r="AX143" s="116">
        <f t="shared" si="48"/>
        <v>0</v>
      </c>
      <c r="AY143" s="52">
        <v>0</v>
      </c>
      <c r="AZ143" s="53">
        <v>0</v>
      </c>
      <c r="BA143" s="53">
        <v>0</v>
      </c>
      <c r="BB143" s="54">
        <v>0</v>
      </c>
      <c r="BC143" s="116">
        <f t="shared" si="49"/>
        <v>0</v>
      </c>
      <c r="BD143" s="52">
        <v>0</v>
      </c>
      <c r="BE143" s="53">
        <v>0</v>
      </c>
      <c r="BF143" s="53">
        <v>0</v>
      </c>
      <c r="BG143" s="54">
        <v>0</v>
      </c>
      <c r="BH143" s="116">
        <f t="shared" si="50"/>
        <v>0</v>
      </c>
      <c r="BI143" s="52">
        <v>0</v>
      </c>
      <c r="BJ143" s="53">
        <v>0</v>
      </c>
      <c r="BK143" s="53">
        <v>0</v>
      </c>
      <c r="BL143" s="54">
        <v>0</v>
      </c>
      <c r="BM143" s="116">
        <f t="shared" si="51"/>
        <v>0</v>
      </c>
      <c r="BN143" s="54">
        <f t="shared" si="37"/>
        <v>0</v>
      </c>
      <c r="BO143" s="54">
        <f t="shared" si="52"/>
        <v>0</v>
      </c>
      <c r="BP143" s="54">
        <f t="shared" si="53"/>
        <v>0</v>
      </c>
      <c r="BQ143" s="54">
        <f t="shared" si="54"/>
        <v>0</v>
      </c>
      <c r="BR143" s="116">
        <f t="shared" si="55"/>
        <v>0</v>
      </c>
      <c r="BS143" s="56">
        <f t="shared" si="39"/>
        <v>0</v>
      </c>
    </row>
    <row r="144" spans="2:71" x14ac:dyDescent="0.35">
      <c r="B144" s="15"/>
      <c r="C144" s="11"/>
      <c r="D144" s="12"/>
      <c r="E144" s="45"/>
      <c r="F144" s="50">
        <v>0</v>
      </c>
      <c r="G144" s="46">
        <v>0</v>
      </c>
      <c r="H144" s="46">
        <v>0</v>
      </c>
      <c r="I144" s="51">
        <v>0</v>
      </c>
      <c r="J144" s="116">
        <f t="shared" si="40"/>
        <v>0</v>
      </c>
      <c r="K144" s="50">
        <v>0</v>
      </c>
      <c r="L144" s="46">
        <v>0</v>
      </c>
      <c r="M144" s="46">
        <v>0</v>
      </c>
      <c r="N144" s="51">
        <v>0</v>
      </c>
      <c r="O144" s="116">
        <f t="shared" si="41"/>
        <v>0</v>
      </c>
      <c r="P144" s="50">
        <v>0</v>
      </c>
      <c r="Q144" s="46">
        <v>0</v>
      </c>
      <c r="R144" s="46">
        <v>0</v>
      </c>
      <c r="S144" s="51">
        <v>0</v>
      </c>
      <c r="T144" s="116">
        <f t="shared" si="42"/>
        <v>0</v>
      </c>
      <c r="U144" s="50">
        <v>0</v>
      </c>
      <c r="V144" s="46">
        <v>0</v>
      </c>
      <c r="W144" s="46">
        <v>0</v>
      </c>
      <c r="X144" s="51">
        <v>0</v>
      </c>
      <c r="Y144" s="116">
        <f t="shared" si="43"/>
        <v>0</v>
      </c>
      <c r="Z144" s="50">
        <v>0</v>
      </c>
      <c r="AA144" s="46">
        <v>0</v>
      </c>
      <c r="AB144" s="46">
        <v>0</v>
      </c>
      <c r="AC144" s="51">
        <v>0</v>
      </c>
      <c r="AD144" s="116">
        <f t="shared" si="44"/>
        <v>0</v>
      </c>
      <c r="AE144" s="50">
        <v>0</v>
      </c>
      <c r="AF144" s="46">
        <v>0</v>
      </c>
      <c r="AG144" s="46">
        <v>0</v>
      </c>
      <c r="AH144" s="51">
        <v>0</v>
      </c>
      <c r="AI144" s="116">
        <f t="shared" si="45"/>
        <v>0</v>
      </c>
      <c r="AJ144" s="50">
        <v>0</v>
      </c>
      <c r="AK144" s="46">
        <v>0</v>
      </c>
      <c r="AL144" s="46">
        <v>0</v>
      </c>
      <c r="AM144" s="51">
        <v>0</v>
      </c>
      <c r="AN144" s="116">
        <f t="shared" si="46"/>
        <v>0</v>
      </c>
      <c r="AO144" s="50">
        <v>0</v>
      </c>
      <c r="AP144" s="46">
        <v>0</v>
      </c>
      <c r="AQ144" s="46">
        <v>0</v>
      </c>
      <c r="AR144" s="51">
        <v>0</v>
      </c>
      <c r="AS144" s="116">
        <f t="shared" si="47"/>
        <v>0</v>
      </c>
      <c r="AT144" s="52">
        <v>0</v>
      </c>
      <c r="AU144" s="53">
        <v>0</v>
      </c>
      <c r="AV144" s="53">
        <v>0</v>
      </c>
      <c r="AW144" s="54">
        <v>0</v>
      </c>
      <c r="AX144" s="116">
        <f t="shared" si="48"/>
        <v>0</v>
      </c>
      <c r="AY144" s="52">
        <v>0</v>
      </c>
      <c r="AZ144" s="53">
        <v>0</v>
      </c>
      <c r="BA144" s="53">
        <v>0</v>
      </c>
      <c r="BB144" s="54">
        <v>0</v>
      </c>
      <c r="BC144" s="116">
        <f t="shared" si="49"/>
        <v>0</v>
      </c>
      <c r="BD144" s="52">
        <v>0</v>
      </c>
      <c r="BE144" s="53">
        <v>0</v>
      </c>
      <c r="BF144" s="53">
        <v>0</v>
      </c>
      <c r="BG144" s="54">
        <v>0</v>
      </c>
      <c r="BH144" s="116">
        <f t="shared" si="50"/>
        <v>0</v>
      </c>
      <c r="BI144" s="52">
        <v>0</v>
      </c>
      <c r="BJ144" s="53">
        <v>0</v>
      </c>
      <c r="BK144" s="53">
        <v>0</v>
      </c>
      <c r="BL144" s="54">
        <v>0</v>
      </c>
      <c r="BM144" s="116">
        <f t="shared" si="51"/>
        <v>0</v>
      </c>
      <c r="BN144" s="54">
        <f t="shared" si="37"/>
        <v>0</v>
      </c>
      <c r="BO144" s="54">
        <f t="shared" si="52"/>
        <v>0</v>
      </c>
      <c r="BP144" s="54">
        <f t="shared" si="53"/>
        <v>0</v>
      </c>
      <c r="BQ144" s="54">
        <f t="shared" si="54"/>
        <v>0</v>
      </c>
      <c r="BR144" s="116">
        <f t="shared" si="55"/>
        <v>0</v>
      </c>
      <c r="BS144" s="56">
        <f t="shared" si="39"/>
        <v>0</v>
      </c>
    </row>
    <row r="145" spans="2:71" x14ac:dyDescent="0.35">
      <c r="B145" s="15"/>
      <c r="C145" s="11"/>
      <c r="D145" s="12"/>
      <c r="E145" s="45"/>
      <c r="F145" s="50">
        <v>0</v>
      </c>
      <c r="G145" s="46">
        <v>0</v>
      </c>
      <c r="H145" s="46">
        <v>0</v>
      </c>
      <c r="I145" s="51">
        <v>0</v>
      </c>
      <c r="J145" s="116">
        <f t="shared" si="40"/>
        <v>0</v>
      </c>
      <c r="K145" s="50">
        <v>0</v>
      </c>
      <c r="L145" s="46">
        <v>0</v>
      </c>
      <c r="M145" s="46">
        <v>0</v>
      </c>
      <c r="N145" s="51">
        <v>0</v>
      </c>
      <c r="O145" s="116">
        <f t="shared" si="41"/>
        <v>0</v>
      </c>
      <c r="P145" s="50">
        <v>0</v>
      </c>
      <c r="Q145" s="46">
        <v>0</v>
      </c>
      <c r="R145" s="46">
        <v>0</v>
      </c>
      <c r="S145" s="51">
        <v>0</v>
      </c>
      <c r="T145" s="116">
        <f t="shared" si="42"/>
        <v>0</v>
      </c>
      <c r="U145" s="50">
        <v>0</v>
      </c>
      <c r="V145" s="46">
        <v>0</v>
      </c>
      <c r="W145" s="46">
        <v>0</v>
      </c>
      <c r="X145" s="51">
        <v>0</v>
      </c>
      <c r="Y145" s="116">
        <f t="shared" si="43"/>
        <v>0</v>
      </c>
      <c r="Z145" s="50">
        <v>0</v>
      </c>
      <c r="AA145" s="46">
        <v>0</v>
      </c>
      <c r="AB145" s="46">
        <v>0</v>
      </c>
      <c r="AC145" s="51">
        <v>0</v>
      </c>
      <c r="AD145" s="116">
        <f t="shared" si="44"/>
        <v>0</v>
      </c>
      <c r="AE145" s="50">
        <v>0</v>
      </c>
      <c r="AF145" s="46">
        <v>0</v>
      </c>
      <c r="AG145" s="46">
        <v>0</v>
      </c>
      <c r="AH145" s="51">
        <v>0</v>
      </c>
      <c r="AI145" s="116">
        <f t="shared" si="45"/>
        <v>0</v>
      </c>
      <c r="AJ145" s="50">
        <v>0</v>
      </c>
      <c r="AK145" s="46">
        <v>0</v>
      </c>
      <c r="AL145" s="46">
        <v>0</v>
      </c>
      <c r="AM145" s="51">
        <v>0</v>
      </c>
      <c r="AN145" s="116">
        <f t="shared" si="46"/>
        <v>0</v>
      </c>
      <c r="AO145" s="50">
        <v>0</v>
      </c>
      <c r="AP145" s="46">
        <v>0</v>
      </c>
      <c r="AQ145" s="46">
        <v>0</v>
      </c>
      <c r="AR145" s="51">
        <v>0</v>
      </c>
      <c r="AS145" s="116">
        <f t="shared" si="47"/>
        <v>0</v>
      </c>
      <c r="AT145" s="52">
        <v>0</v>
      </c>
      <c r="AU145" s="53">
        <v>0</v>
      </c>
      <c r="AV145" s="53">
        <v>0</v>
      </c>
      <c r="AW145" s="54">
        <v>0</v>
      </c>
      <c r="AX145" s="116">
        <f t="shared" si="48"/>
        <v>0</v>
      </c>
      <c r="AY145" s="52">
        <v>0</v>
      </c>
      <c r="AZ145" s="53">
        <v>0</v>
      </c>
      <c r="BA145" s="53">
        <v>0</v>
      </c>
      <c r="BB145" s="54">
        <v>0</v>
      </c>
      <c r="BC145" s="116">
        <f t="shared" si="49"/>
        <v>0</v>
      </c>
      <c r="BD145" s="52">
        <v>0</v>
      </c>
      <c r="BE145" s="53">
        <v>0</v>
      </c>
      <c r="BF145" s="53">
        <v>0</v>
      </c>
      <c r="BG145" s="54">
        <v>0</v>
      </c>
      <c r="BH145" s="116">
        <f t="shared" si="50"/>
        <v>0</v>
      </c>
      <c r="BI145" s="52">
        <v>0</v>
      </c>
      <c r="BJ145" s="53">
        <v>0</v>
      </c>
      <c r="BK145" s="53">
        <v>0</v>
      </c>
      <c r="BL145" s="54">
        <v>0</v>
      </c>
      <c r="BM145" s="116">
        <f t="shared" si="51"/>
        <v>0</v>
      </c>
      <c r="BN145" s="54">
        <f t="shared" si="37"/>
        <v>0</v>
      </c>
      <c r="BO145" s="54">
        <f t="shared" si="52"/>
        <v>0</v>
      </c>
      <c r="BP145" s="54">
        <f t="shared" si="53"/>
        <v>0</v>
      </c>
      <c r="BQ145" s="54">
        <f t="shared" si="54"/>
        <v>0</v>
      </c>
      <c r="BR145" s="116">
        <f t="shared" si="55"/>
        <v>0</v>
      </c>
      <c r="BS145" s="56">
        <f t="shared" si="39"/>
        <v>0</v>
      </c>
    </row>
    <row r="146" spans="2:71" x14ac:dyDescent="0.35">
      <c r="B146" s="15"/>
      <c r="C146" s="11"/>
      <c r="D146" s="12"/>
      <c r="E146" s="45"/>
      <c r="F146" s="50">
        <v>0</v>
      </c>
      <c r="G146" s="46">
        <v>0</v>
      </c>
      <c r="H146" s="46">
        <v>0</v>
      </c>
      <c r="I146" s="51">
        <v>0</v>
      </c>
      <c r="J146" s="116">
        <f t="shared" si="40"/>
        <v>0</v>
      </c>
      <c r="K146" s="50">
        <v>0</v>
      </c>
      <c r="L146" s="46">
        <v>0</v>
      </c>
      <c r="M146" s="46">
        <v>0</v>
      </c>
      <c r="N146" s="51">
        <v>0</v>
      </c>
      <c r="O146" s="116">
        <f t="shared" si="41"/>
        <v>0</v>
      </c>
      <c r="P146" s="50">
        <v>0</v>
      </c>
      <c r="Q146" s="46">
        <v>0</v>
      </c>
      <c r="R146" s="46">
        <v>0</v>
      </c>
      <c r="S146" s="51">
        <v>0</v>
      </c>
      <c r="T146" s="116">
        <f t="shared" si="42"/>
        <v>0</v>
      </c>
      <c r="U146" s="50">
        <v>0</v>
      </c>
      <c r="V146" s="46">
        <v>0</v>
      </c>
      <c r="W146" s="46">
        <v>0</v>
      </c>
      <c r="X146" s="51">
        <v>0</v>
      </c>
      <c r="Y146" s="116">
        <f t="shared" si="43"/>
        <v>0</v>
      </c>
      <c r="Z146" s="50">
        <v>0</v>
      </c>
      <c r="AA146" s="46">
        <v>0</v>
      </c>
      <c r="AB146" s="46">
        <v>0</v>
      </c>
      <c r="AC146" s="51">
        <v>0</v>
      </c>
      <c r="AD146" s="116">
        <f t="shared" si="44"/>
        <v>0</v>
      </c>
      <c r="AE146" s="50">
        <v>0</v>
      </c>
      <c r="AF146" s="46">
        <v>0</v>
      </c>
      <c r="AG146" s="46">
        <v>0</v>
      </c>
      <c r="AH146" s="51">
        <v>0</v>
      </c>
      <c r="AI146" s="116">
        <f t="shared" si="45"/>
        <v>0</v>
      </c>
      <c r="AJ146" s="50">
        <v>0</v>
      </c>
      <c r="AK146" s="46">
        <v>0</v>
      </c>
      <c r="AL146" s="46">
        <v>0</v>
      </c>
      <c r="AM146" s="51">
        <v>0</v>
      </c>
      <c r="AN146" s="116">
        <f t="shared" si="46"/>
        <v>0</v>
      </c>
      <c r="AO146" s="50">
        <v>0</v>
      </c>
      <c r="AP146" s="46">
        <v>0</v>
      </c>
      <c r="AQ146" s="46">
        <v>0</v>
      </c>
      <c r="AR146" s="51">
        <v>0</v>
      </c>
      <c r="AS146" s="116">
        <f t="shared" si="47"/>
        <v>0</v>
      </c>
      <c r="AT146" s="52">
        <v>0</v>
      </c>
      <c r="AU146" s="53">
        <v>0</v>
      </c>
      <c r="AV146" s="53">
        <v>0</v>
      </c>
      <c r="AW146" s="54">
        <v>0</v>
      </c>
      <c r="AX146" s="116">
        <f t="shared" si="48"/>
        <v>0</v>
      </c>
      <c r="AY146" s="52">
        <v>0</v>
      </c>
      <c r="AZ146" s="53">
        <v>0</v>
      </c>
      <c r="BA146" s="53">
        <v>0</v>
      </c>
      <c r="BB146" s="54">
        <v>0</v>
      </c>
      <c r="BC146" s="116">
        <f t="shared" si="49"/>
        <v>0</v>
      </c>
      <c r="BD146" s="52">
        <v>0</v>
      </c>
      <c r="BE146" s="53">
        <v>0</v>
      </c>
      <c r="BF146" s="53">
        <v>0</v>
      </c>
      <c r="BG146" s="54">
        <v>0</v>
      </c>
      <c r="BH146" s="116">
        <f t="shared" si="50"/>
        <v>0</v>
      </c>
      <c r="BI146" s="52">
        <v>0</v>
      </c>
      <c r="BJ146" s="53">
        <v>0</v>
      </c>
      <c r="BK146" s="53">
        <v>0</v>
      </c>
      <c r="BL146" s="54">
        <v>0</v>
      </c>
      <c r="BM146" s="116">
        <f t="shared" si="51"/>
        <v>0</v>
      </c>
      <c r="BN146" s="54">
        <f t="shared" si="37"/>
        <v>0</v>
      </c>
      <c r="BO146" s="54">
        <f t="shared" si="52"/>
        <v>0</v>
      </c>
      <c r="BP146" s="54">
        <f t="shared" si="53"/>
        <v>0</v>
      </c>
      <c r="BQ146" s="54">
        <f t="shared" si="54"/>
        <v>0</v>
      </c>
      <c r="BR146" s="116">
        <f t="shared" si="55"/>
        <v>0</v>
      </c>
      <c r="BS146" s="56">
        <f t="shared" si="39"/>
        <v>0</v>
      </c>
    </row>
    <row r="147" spans="2:71" x14ac:dyDescent="0.35">
      <c r="B147" s="15"/>
      <c r="C147" s="11"/>
      <c r="D147" s="12"/>
      <c r="E147" s="45"/>
      <c r="F147" s="50">
        <v>0</v>
      </c>
      <c r="G147" s="46">
        <v>0</v>
      </c>
      <c r="H147" s="46">
        <v>0</v>
      </c>
      <c r="I147" s="51">
        <v>0</v>
      </c>
      <c r="J147" s="116">
        <f t="shared" si="40"/>
        <v>0</v>
      </c>
      <c r="K147" s="50">
        <v>0</v>
      </c>
      <c r="L147" s="46">
        <v>0</v>
      </c>
      <c r="M147" s="46">
        <v>0</v>
      </c>
      <c r="N147" s="51">
        <v>0</v>
      </c>
      <c r="O147" s="116">
        <f t="shared" si="41"/>
        <v>0</v>
      </c>
      <c r="P147" s="50">
        <v>0</v>
      </c>
      <c r="Q147" s="46">
        <v>0</v>
      </c>
      <c r="R147" s="46">
        <v>0</v>
      </c>
      <c r="S147" s="51">
        <v>0</v>
      </c>
      <c r="T147" s="116">
        <f t="shared" si="42"/>
        <v>0</v>
      </c>
      <c r="U147" s="50">
        <v>0</v>
      </c>
      <c r="V147" s="46">
        <v>0</v>
      </c>
      <c r="W147" s="46">
        <v>0</v>
      </c>
      <c r="X147" s="51">
        <v>0</v>
      </c>
      <c r="Y147" s="116">
        <f t="shared" si="43"/>
        <v>0</v>
      </c>
      <c r="Z147" s="50">
        <v>0</v>
      </c>
      <c r="AA147" s="46">
        <v>0</v>
      </c>
      <c r="AB147" s="46">
        <v>0</v>
      </c>
      <c r="AC147" s="51">
        <v>0</v>
      </c>
      <c r="AD147" s="116">
        <f t="shared" si="44"/>
        <v>0</v>
      </c>
      <c r="AE147" s="50">
        <v>0</v>
      </c>
      <c r="AF147" s="46">
        <v>0</v>
      </c>
      <c r="AG147" s="46">
        <v>0</v>
      </c>
      <c r="AH147" s="51">
        <v>0</v>
      </c>
      <c r="AI147" s="116">
        <f t="shared" si="45"/>
        <v>0</v>
      </c>
      <c r="AJ147" s="50">
        <v>0</v>
      </c>
      <c r="AK147" s="46">
        <v>0</v>
      </c>
      <c r="AL147" s="46">
        <v>0</v>
      </c>
      <c r="AM147" s="51">
        <v>0</v>
      </c>
      <c r="AN147" s="116">
        <f t="shared" si="46"/>
        <v>0</v>
      </c>
      <c r="AO147" s="50">
        <v>0</v>
      </c>
      <c r="AP147" s="46">
        <v>0</v>
      </c>
      <c r="AQ147" s="46">
        <v>0</v>
      </c>
      <c r="AR147" s="51">
        <v>0</v>
      </c>
      <c r="AS147" s="116">
        <f t="shared" si="47"/>
        <v>0</v>
      </c>
      <c r="AT147" s="52">
        <v>0</v>
      </c>
      <c r="AU147" s="53">
        <v>0</v>
      </c>
      <c r="AV147" s="53">
        <v>0</v>
      </c>
      <c r="AW147" s="54">
        <v>0</v>
      </c>
      <c r="AX147" s="116">
        <f t="shared" si="48"/>
        <v>0</v>
      </c>
      <c r="AY147" s="52">
        <v>0</v>
      </c>
      <c r="AZ147" s="53">
        <v>0</v>
      </c>
      <c r="BA147" s="53">
        <v>0</v>
      </c>
      <c r="BB147" s="54">
        <v>0</v>
      </c>
      <c r="BC147" s="116">
        <f t="shared" si="49"/>
        <v>0</v>
      </c>
      <c r="BD147" s="52">
        <v>0</v>
      </c>
      <c r="BE147" s="53">
        <v>0</v>
      </c>
      <c r="BF147" s="53">
        <v>0</v>
      </c>
      <c r="BG147" s="54">
        <v>0</v>
      </c>
      <c r="BH147" s="116">
        <f t="shared" si="50"/>
        <v>0</v>
      </c>
      <c r="BI147" s="52">
        <v>0</v>
      </c>
      <c r="BJ147" s="53">
        <v>0</v>
      </c>
      <c r="BK147" s="53">
        <v>0</v>
      </c>
      <c r="BL147" s="54">
        <v>0</v>
      </c>
      <c r="BM147" s="116">
        <f t="shared" si="51"/>
        <v>0</v>
      </c>
      <c r="BN147" s="54">
        <f t="shared" si="37"/>
        <v>0</v>
      </c>
      <c r="BO147" s="54">
        <f t="shared" si="52"/>
        <v>0</v>
      </c>
      <c r="BP147" s="54">
        <f t="shared" si="53"/>
        <v>0</v>
      </c>
      <c r="BQ147" s="54">
        <f t="shared" si="54"/>
        <v>0</v>
      </c>
      <c r="BR147" s="116">
        <f t="shared" si="55"/>
        <v>0</v>
      </c>
      <c r="BS147" s="56">
        <f t="shared" si="39"/>
        <v>0</v>
      </c>
    </row>
    <row r="148" spans="2:71" x14ac:dyDescent="0.35">
      <c r="B148" s="15"/>
      <c r="C148" s="11"/>
      <c r="D148" s="12"/>
      <c r="E148" s="45"/>
      <c r="F148" s="50">
        <v>0</v>
      </c>
      <c r="G148" s="46">
        <v>0</v>
      </c>
      <c r="H148" s="46">
        <v>0</v>
      </c>
      <c r="I148" s="51">
        <v>0</v>
      </c>
      <c r="J148" s="116">
        <f t="shared" si="40"/>
        <v>0</v>
      </c>
      <c r="K148" s="50">
        <v>0</v>
      </c>
      <c r="L148" s="46">
        <v>0</v>
      </c>
      <c r="M148" s="46">
        <v>0</v>
      </c>
      <c r="N148" s="51">
        <v>0</v>
      </c>
      <c r="O148" s="116">
        <f t="shared" si="41"/>
        <v>0</v>
      </c>
      <c r="P148" s="50">
        <v>0</v>
      </c>
      <c r="Q148" s="46">
        <v>0</v>
      </c>
      <c r="R148" s="46">
        <v>0</v>
      </c>
      <c r="S148" s="51">
        <v>0</v>
      </c>
      <c r="T148" s="116">
        <f t="shared" si="42"/>
        <v>0</v>
      </c>
      <c r="U148" s="50">
        <v>0</v>
      </c>
      <c r="V148" s="46">
        <v>0</v>
      </c>
      <c r="W148" s="46">
        <v>0</v>
      </c>
      <c r="X148" s="51">
        <v>0</v>
      </c>
      <c r="Y148" s="116">
        <f t="shared" si="43"/>
        <v>0</v>
      </c>
      <c r="Z148" s="50">
        <v>0</v>
      </c>
      <c r="AA148" s="46">
        <v>0</v>
      </c>
      <c r="AB148" s="46">
        <v>0</v>
      </c>
      <c r="AC148" s="51">
        <v>0</v>
      </c>
      <c r="AD148" s="116">
        <f t="shared" si="44"/>
        <v>0</v>
      </c>
      <c r="AE148" s="50">
        <v>0</v>
      </c>
      <c r="AF148" s="46">
        <v>0</v>
      </c>
      <c r="AG148" s="46">
        <v>0</v>
      </c>
      <c r="AH148" s="51">
        <v>0</v>
      </c>
      <c r="AI148" s="116">
        <f t="shared" si="45"/>
        <v>0</v>
      </c>
      <c r="AJ148" s="50">
        <v>0</v>
      </c>
      <c r="AK148" s="46">
        <v>0</v>
      </c>
      <c r="AL148" s="46">
        <v>0</v>
      </c>
      <c r="AM148" s="51">
        <v>0</v>
      </c>
      <c r="AN148" s="116">
        <f t="shared" si="46"/>
        <v>0</v>
      </c>
      <c r="AO148" s="50">
        <v>0</v>
      </c>
      <c r="AP148" s="46">
        <v>0</v>
      </c>
      <c r="AQ148" s="46">
        <v>0</v>
      </c>
      <c r="AR148" s="51">
        <v>0</v>
      </c>
      <c r="AS148" s="116">
        <f t="shared" si="47"/>
        <v>0</v>
      </c>
      <c r="AT148" s="52">
        <v>0</v>
      </c>
      <c r="AU148" s="53">
        <v>0</v>
      </c>
      <c r="AV148" s="53">
        <v>0</v>
      </c>
      <c r="AW148" s="54">
        <v>0</v>
      </c>
      <c r="AX148" s="116">
        <f t="shared" si="48"/>
        <v>0</v>
      </c>
      <c r="AY148" s="52">
        <v>0</v>
      </c>
      <c r="AZ148" s="53">
        <v>0</v>
      </c>
      <c r="BA148" s="53">
        <v>0</v>
      </c>
      <c r="BB148" s="54">
        <v>0</v>
      </c>
      <c r="BC148" s="116">
        <f t="shared" si="49"/>
        <v>0</v>
      </c>
      <c r="BD148" s="52">
        <v>0</v>
      </c>
      <c r="BE148" s="53">
        <v>0</v>
      </c>
      <c r="BF148" s="53">
        <v>0</v>
      </c>
      <c r="BG148" s="54">
        <v>0</v>
      </c>
      <c r="BH148" s="116">
        <f t="shared" si="50"/>
        <v>0</v>
      </c>
      <c r="BI148" s="52">
        <v>0</v>
      </c>
      <c r="BJ148" s="53">
        <v>0</v>
      </c>
      <c r="BK148" s="53">
        <v>0</v>
      </c>
      <c r="BL148" s="54">
        <v>0</v>
      </c>
      <c r="BM148" s="116">
        <f t="shared" si="51"/>
        <v>0</v>
      </c>
      <c r="BN148" s="54">
        <f t="shared" si="37"/>
        <v>0</v>
      </c>
      <c r="BO148" s="54">
        <f t="shared" si="52"/>
        <v>0</v>
      </c>
      <c r="BP148" s="54">
        <f t="shared" si="53"/>
        <v>0</v>
      </c>
      <c r="BQ148" s="54">
        <f t="shared" si="54"/>
        <v>0</v>
      </c>
      <c r="BR148" s="116">
        <f t="shared" si="55"/>
        <v>0</v>
      </c>
      <c r="BS148" s="56">
        <f t="shared" si="39"/>
        <v>0</v>
      </c>
    </row>
    <row r="149" spans="2:71" x14ac:dyDescent="0.35">
      <c r="B149" s="15"/>
      <c r="C149" s="11"/>
      <c r="D149" s="12"/>
      <c r="E149" s="45"/>
      <c r="F149" s="50">
        <v>0</v>
      </c>
      <c r="G149" s="46">
        <v>0</v>
      </c>
      <c r="H149" s="46">
        <v>0</v>
      </c>
      <c r="I149" s="51">
        <v>0</v>
      </c>
      <c r="J149" s="116">
        <f t="shared" si="40"/>
        <v>0</v>
      </c>
      <c r="K149" s="50">
        <v>0</v>
      </c>
      <c r="L149" s="46">
        <v>0</v>
      </c>
      <c r="M149" s="46">
        <v>0</v>
      </c>
      <c r="N149" s="51">
        <v>0</v>
      </c>
      <c r="O149" s="116">
        <f t="shared" si="41"/>
        <v>0</v>
      </c>
      <c r="P149" s="50">
        <v>0</v>
      </c>
      <c r="Q149" s="46">
        <v>0</v>
      </c>
      <c r="R149" s="46">
        <v>0</v>
      </c>
      <c r="S149" s="51">
        <v>0</v>
      </c>
      <c r="T149" s="116">
        <f t="shared" si="42"/>
        <v>0</v>
      </c>
      <c r="U149" s="50">
        <v>0</v>
      </c>
      <c r="V149" s="46">
        <v>0</v>
      </c>
      <c r="W149" s="46">
        <v>0</v>
      </c>
      <c r="X149" s="51">
        <v>0</v>
      </c>
      <c r="Y149" s="116">
        <f t="shared" si="43"/>
        <v>0</v>
      </c>
      <c r="Z149" s="50">
        <v>0</v>
      </c>
      <c r="AA149" s="46">
        <v>0</v>
      </c>
      <c r="AB149" s="46">
        <v>0</v>
      </c>
      <c r="AC149" s="51">
        <v>0</v>
      </c>
      <c r="AD149" s="116">
        <f t="shared" si="44"/>
        <v>0</v>
      </c>
      <c r="AE149" s="50">
        <v>0</v>
      </c>
      <c r="AF149" s="46">
        <v>0</v>
      </c>
      <c r="AG149" s="46">
        <v>0</v>
      </c>
      <c r="AH149" s="51">
        <v>0</v>
      </c>
      <c r="AI149" s="116">
        <f t="shared" si="45"/>
        <v>0</v>
      </c>
      <c r="AJ149" s="50">
        <v>0</v>
      </c>
      <c r="AK149" s="46">
        <v>0</v>
      </c>
      <c r="AL149" s="46">
        <v>0</v>
      </c>
      <c r="AM149" s="51">
        <v>0</v>
      </c>
      <c r="AN149" s="116">
        <f t="shared" si="46"/>
        <v>0</v>
      </c>
      <c r="AO149" s="50">
        <v>0</v>
      </c>
      <c r="AP149" s="46">
        <v>0</v>
      </c>
      <c r="AQ149" s="46">
        <v>0</v>
      </c>
      <c r="AR149" s="51">
        <v>0</v>
      </c>
      <c r="AS149" s="116">
        <f t="shared" si="47"/>
        <v>0</v>
      </c>
      <c r="AT149" s="52">
        <v>0</v>
      </c>
      <c r="AU149" s="53">
        <v>0</v>
      </c>
      <c r="AV149" s="53">
        <v>0</v>
      </c>
      <c r="AW149" s="54">
        <v>0</v>
      </c>
      <c r="AX149" s="116">
        <f t="shared" si="48"/>
        <v>0</v>
      </c>
      <c r="AY149" s="52">
        <v>0</v>
      </c>
      <c r="AZ149" s="53">
        <v>0</v>
      </c>
      <c r="BA149" s="53">
        <v>0</v>
      </c>
      <c r="BB149" s="54">
        <v>0</v>
      </c>
      <c r="BC149" s="116">
        <f t="shared" si="49"/>
        <v>0</v>
      </c>
      <c r="BD149" s="52">
        <v>0</v>
      </c>
      <c r="BE149" s="53">
        <v>0</v>
      </c>
      <c r="BF149" s="53">
        <v>0</v>
      </c>
      <c r="BG149" s="54">
        <v>0</v>
      </c>
      <c r="BH149" s="116">
        <f t="shared" si="50"/>
        <v>0</v>
      </c>
      <c r="BI149" s="52">
        <v>0</v>
      </c>
      <c r="BJ149" s="53">
        <v>0</v>
      </c>
      <c r="BK149" s="53">
        <v>0</v>
      </c>
      <c r="BL149" s="54">
        <v>0</v>
      </c>
      <c r="BM149" s="116">
        <f t="shared" si="51"/>
        <v>0</v>
      </c>
      <c r="BN149" s="54">
        <f t="shared" ref="BN149:BN153" si="56">F149+K149+P149+U149+Z149+AE149+AJ149+AO149+AT149+AY149+BD149+BI149</f>
        <v>0</v>
      </c>
      <c r="BO149" s="54">
        <f t="shared" si="52"/>
        <v>0</v>
      </c>
      <c r="BP149" s="54">
        <f t="shared" si="53"/>
        <v>0</v>
      </c>
      <c r="BQ149" s="54">
        <f t="shared" si="54"/>
        <v>0</v>
      </c>
      <c r="BR149" s="116">
        <f t="shared" si="55"/>
        <v>0</v>
      </c>
      <c r="BS149" s="56">
        <f t="shared" si="39"/>
        <v>0</v>
      </c>
    </row>
    <row r="150" spans="2:71" x14ac:dyDescent="0.35">
      <c r="B150" s="15" t="s">
        <v>630</v>
      </c>
      <c r="C150" s="11"/>
      <c r="D150" s="12"/>
      <c r="E150" s="45"/>
      <c r="F150" s="50">
        <v>0</v>
      </c>
      <c r="G150" s="46">
        <v>0</v>
      </c>
      <c r="H150" s="46">
        <v>0</v>
      </c>
      <c r="I150" s="51">
        <v>0</v>
      </c>
      <c r="J150" s="116">
        <f t="shared" si="40"/>
        <v>0</v>
      </c>
      <c r="K150" s="50">
        <v>0</v>
      </c>
      <c r="L150" s="46">
        <v>0</v>
      </c>
      <c r="M150" s="46">
        <v>0</v>
      </c>
      <c r="N150" s="51">
        <v>0</v>
      </c>
      <c r="O150" s="116">
        <f t="shared" si="41"/>
        <v>0</v>
      </c>
      <c r="P150" s="50">
        <v>0</v>
      </c>
      <c r="Q150" s="46">
        <v>0</v>
      </c>
      <c r="R150" s="46">
        <v>0</v>
      </c>
      <c r="S150" s="51">
        <v>0</v>
      </c>
      <c r="T150" s="116">
        <f t="shared" si="42"/>
        <v>0</v>
      </c>
      <c r="U150" s="50">
        <v>0</v>
      </c>
      <c r="V150" s="46">
        <v>0</v>
      </c>
      <c r="W150" s="46">
        <v>0</v>
      </c>
      <c r="X150" s="51">
        <v>0</v>
      </c>
      <c r="Y150" s="116">
        <f t="shared" si="43"/>
        <v>0</v>
      </c>
      <c r="Z150" s="50">
        <v>0</v>
      </c>
      <c r="AA150" s="46">
        <v>0</v>
      </c>
      <c r="AB150" s="46">
        <v>0</v>
      </c>
      <c r="AC150" s="51">
        <v>0</v>
      </c>
      <c r="AD150" s="116">
        <f t="shared" si="44"/>
        <v>0</v>
      </c>
      <c r="AE150" s="50">
        <v>0</v>
      </c>
      <c r="AF150" s="46">
        <v>0</v>
      </c>
      <c r="AG150" s="46">
        <v>0</v>
      </c>
      <c r="AH150" s="51">
        <v>0</v>
      </c>
      <c r="AI150" s="116">
        <f t="shared" si="45"/>
        <v>0</v>
      </c>
      <c r="AJ150" s="50">
        <v>0</v>
      </c>
      <c r="AK150" s="46">
        <v>0</v>
      </c>
      <c r="AL150" s="46">
        <v>0</v>
      </c>
      <c r="AM150" s="51">
        <v>0</v>
      </c>
      <c r="AN150" s="116">
        <f t="shared" si="46"/>
        <v>0</v>
      </c>
      <c r="AO150" s="50">
        <v>0</v>
      </c>
      <c r="AP150" s="46">
        <v>0</v>
      </c>
      <c r="AQ150" s="46">
        <v>0</v>
      </c>
      <c r="AR150" s="51">
        <v>0</v>
      </c>
      <c r="AS150" s="116">
        <f t="shared" si="47"/>
        <v>0</v>
      </c>
      <c r="AT150" s="52">
        <v>0</v>
      </c>
      <c r="AU150" s="53">
        <v>0</v>
      </c>
      <c r="AV150" s="53">
        <v>0</v>
      </c>
      <c r="AW150" s="54">
        <v>0</v>
      </c>
      <c r="AX150" s="116">
        <f t="shared" si="48"/>
        <v>0</v>
      </c>
      <c r="AY150" s="52">
        <v>0</v>
      </c>
      <c r="AZ150" s="53">
        <v>0</v>
      </c>
      <c r="BA150" s="53">
        <v>0</v>
      </c>
      <c r="BB150" s="54">
        <v>0</v>
      </c>
      <c r="BC150" s="116">
        <f t="shared" si="49"/>
        <v>0</v>
      </c>
      <c r="BD150" s="52">
        <v>0</v>
      </c>
      <c r="BE150" s="53">
        <v>0</v>
      </c>
      <c r="BF150" s="53">
        <v>0</v>
      </c>
      <c r="BG150" s="54">
        <v>0</v>
      </c>
      <c r="BH150" s="116">
        <f t="shared" si="50"/>
        <v>0</v>
      </c>
      <c r="BI150" s="52">
        <v>0</v>
      </c>
      <c r="BJ150" s="53">
        <v>0</v>
      </c>
      <c r="BK150" s="53">
        <v>0</v>
      </c>
      <c r="BL150" s="54">
        <v>0</v>
      </c>
      <c r="BM150" s="116">
        <f t="shared" si="51"/>
        <v>0</v>
      </c>
      <c r="BN150" s="54">
        <f t="shared" si="56"/>
        <v>0</v>
      </c>
      <c r="BO150" s="54">
        <f t="shared" si="52"/>
        <v>0</v>
      </c>
      <c r="BP150" s="54">
        <f t="shared" si="53"/>
        <v>0</v>
      </c>
      <c r="BQ150" s="54">
        <f t="shared" si="54"/>
        <v>0</v>
      </c>
      <c r="BR150" s="116">
        <f t="shared" si="55"/>
        <v>0</v>
      </c>
      <c r="BS150" s="56">
        <f t="shared" si="39"/>
        <v>0</v>
      </c>
    </row>
    <row r="151" spans="2:71" x14ac:dyDescent="0.35">
      <c r="B151" s="15" t="s">
        <v>631</v>
      </c>
      <c r="C151" s="11"/>
      <c r="D151" s="12"/>
      <c r="E151" s="45"/>
      <c r="F151" s="50">
        <v>0</v>
      </c>
      <c r="G151" s="46">
        <v>0</v>
      </c>
      <c r="H151" s="46">
        <v>0</v>
      </c>
      <c r="I151" s="51">
        <v>0</v>
      </c>
      <c r="J151" s="116">
        <f t="shared" si="40"/>
        <v>0</v>
      </c>
      <c r="K151" s="50">
        <v>0</v>
      </c>
      <c r="L151" s="46">
        <v>0</v>
      </c>
      <c r="M151" s="46">
        <v>0</v>
      </c>
      <c r="N151" s="51">
        <v>0</v>
      </c>
      <c r="O151" s="116">
        <f t="shared" si="41"/>
        <v>0</v>
      </c>
      <c r="P151" s="50">
        <v>0</v>
      </c>
      <c r="Q151" s="46">
        <v>0</v>
      </c>
      <c r="R151" s="46">
        <v>0</v>
      </c>
      <c r="S151" s="51">
        <v>0</v>
      </c>
      <c r="T151" s="116">
        <f t="shared" si="42"/>
        <v>0</v>
      </c>
      <c r="U151" s="50">
        <v>0</v>
      </c>
      <c r="V151" s="46">
        <v>0</v>
      </c>
      <c r="W151" s="46">
        <v>0</v>
      </c>
      <c r="X151" s="51">
        <v>0</v>
      </c>
      <c r="Y151" s="116">
        <f t="shared" si="43"/>
        <v>0</v>
      </c>
      <c r="Z151" s="50">
        <v>0</v>
      </c>
      <c r="AA151" s="46">
        <v>0</v>
      </c>
      <c r="AB151" s="46">
        <v>0</v>
      </c>
      <c r="AC151" s="51">
        <v>0</v>
      </c>
      <c r="AD151" s="116">
        <f t="shared" si="44"/>
        <v>0</v>
      </c>
      <c r="AE151" s="50">
        <v>0</v>
      </c>
      <c r="AF151" s="46">
        <v>0</v>
      </c>
      <c r="AG151" s="46">
        <v>0</v>
      </c>
      <c r="AH151" s="51">
        <v>0</v>
      </c>
      <c r="AI151" s="116">
        <f t="shared" si="45"/>
        <v>0</v>
      </c>
      <c r="AJ151" s="50">
        <v>0</v>
      </c>
      <c r="AK151" s="46">
        <v>0</v>
      </c>
      <c r="AL151" s="46">
        <v>0</v>
      </c>
      <c r="AM151" s="51">
        <v>0</v>
      </c>
      <c r="AN151" s="116">
        <f t="shared" si="46"/>
        <v>0</v>
      </c>
      <c r="AO151" s="50">
        <v>0</v>
      </c>
      <c r="AP151" s="46">
        <v>0</v>
      </c>
      <c r="AQ151" s="46">
        <v>0</v>
      </c>
      <c r="AR151" s="51">
        <v>0</v>
      </c>
      <c r="AS151" s="116">
        <f t="shared" si="47"/>
        <v>0</v>
      </c>
      <c r="AT151" s="52">
        <v>0</v>
      </c>
      <c r="AU151" s="53">
        <v>0</v>
      </c>
      <c r="AV151" s="53">
        <v>0</v>
      </c>
      <c r="AW151" s="54">
        <v>0</v>
      </c>
      <c r="AX151" s="116">
        <f t="shared" si="48"/>
        <v>0</v>
      </c>
      <c r="AY151" s="52">
        <v>0</v>
      </c>
      <c r="AZ151" s="53">
        <v>0</v>
      </c>
      <c r="BA151" s="53">
        <v>0</v>
      </c>
      <c r="BB151" s="54">
        <v>0</v>
      </c>
      <c r="BC151" s="116">
        <f t="shared" si="49"/>
        <v>0</v>
      </c>
      <c r="BD151" s="52">
        <v>0</v>
      </c>
      <c r="BE151" s="53">
        <v>0</v>
      </c>
      <c r="BF151" s="53">
        <v>0</v>
      </c>
      <c r="BG151" s="54">
        <v>0</v>
      </c>
      <c r="BH151" s="116">
        <f t="shared" si="50"/>
        <v>0</v>
      </c>
      <c r="BI151" s="52">
        <v>0</v>
      </c>
      <c r="BJ151" s="53">
        <v>0</v>
      </c>
      <c r="BK151" s="53">
        <v>0</v>
      </c>
      <c r="BL151" s="54">
        <v>0</v>
      </c>
      <c r="BM151" s="116">
        <f t="shared" si="51"/>
        <v>0</v>
      </c>
      <c r="BN151" s="54">
        <f t="shared" si="56"/>
        <v>0</v>
      </c>
      <c r="BO151" s="54">
        <f t="shared" si="52"/>
        <v>0</v>
      </c>
      <c r="BP151" s="54">
        <f t="shared" si="53"/>
        <v>0</v>
      </c>
      <c r="BQ151" s="54">
        <f t="shared" si="54"/>
        <v>0</v>
      </c>
      <c r="BR151" s="116">
        <f t="shared" si="55"/>
        <v>0</v>
      </c>
      <c r="BS151" s="56">
        <f t="shared" si="39"/>
        <v>0</v>
      </c>
    </row>
    <row r="152" spans="2:71" x14ac:dyDescent="0.35">
      <c r="B152" s="15" t="s">
        <v>632</v>
      </c>
      <c r="C152" s="11"/>
      <c r="D152" s="12"/>
      <c r="E152" s="45"/>
      <c r="F152" s="50">
        <v>0</v>
      </c>
      <c r="G152" s="46">
        <v>0</v>
      </c>
      <c r="H152" s="46">
        <v>0</v>
      </c>
      <c r="I152" s="51">
        <v>0</v>
      </c>
      <c r="J152" s="116">
        <f t="shared" si="40"/>
        <v>0</v>
      </c>
      <c r="K152" s="50">
        <v>0</v>
      </c>
      <c r="L152" s="46">
        <v>0</v>
      </c>
      <c r="M152" s="46">
        <v>0</v>
      </c>
      <c r="N152" s="51">
        <v>0</v>
      </c>
      <c r="O152" s="116">
        <f t="shared" si="41"/>
        <v>0</v>
      </c>
      <c r="P152" s="50">
        <v>0</v>
      </c>
      <c r="Q152" s="46">
        <v>0</v>
      </c>
      <c r="R152" s="46">
        <v>0</v>
      </c>
      <c r="S152" s="51">
        <v>0</v>
      </c>
      <c r="T152" s="116">
        <f t="shared" si="42"/>
        <v>0</v>
      </c>
      <c r="U152" s="50">
        <v>0</v>
      </c>
      <c r="V152" s="46">
        <v>0</v>
      </c>
      <c r="W152" s="46">
        <v>0</v>
      </c>
      <c r="X152" s="51">
        <v>0</v>
      </c>
      <c r="Y152" s="116">
        <f t="shared" si="43"/>
        <v>0</v>
      </c>
      <c r="Z152" s="50">
        <v>0</v>
      </c>
      <c r="AA152" s="46">
        <v>0</v>
      </c>
      <c r="AB152" s="46">
        <v>0</v>
      </c>
      <c r="AC152" s="51">
        <v>0</v>
      </c>
      <c r="AD152" s="116">
        <f t="shared" si="44"/>
        <v>0</v>
      </c>
      <c r="AE152" s="50">
        <v>0</v>
      </c>
      <c r="AF152" s="46">
        <v>0</v>
      </c>
      <c r="AG152" s="46">
        <v>0</v>
      </c>
      <c r="AH152" s="51">
        <v>0</v>
      </c>
      <c r="AI152" s="116">
        <f t="shared" si="45"/>
        <v>0</v>
      </c>
      <c r="AJ152" s="50">
        <v>0</v>
      </c>
      <c r="AK152" s="46">
        <v>0</v>
      </c>
      <c r="AL152" s="46">
        <v>0</v>
      </c>
      <c r="AM152" s="51">
        <v>0</v>
      </c>
      <c r="AN152" s="116">
        <f t="shared" si="46"/>
        <v>0</v>
      </c>
      <c r="AO152" s="50">
        <v>0</v>
      </c>
      <c r="AP152" s="46">
        <v>0</v>
      </c>
      <c r="AQ152" s="46">
        <v>0</v>
      </c>
      <c r="AR152" s="51">
        <v>0</v>
      </c>
      <c r="AS152" s="116">
        <f t="shared" si="47"/>
        <v>0</v>
      </c>
      <c r="AT152" s="52">
        <v>0</v>
      </c>
      <c r="AU152" s="53">
        <v>0</v>
      </c>
      <c r="AV152" s="53">
        <v>0</v>
      </c>
      <c r="AW152" s="54">
        <v>0</v>
      </c>
      <c r="AX152" s="116">
        <f t="shared" si="48"/>
        <v>0</v>
      </c>
      <c r="AY152" s="52">
        <v>0</v>
      </c>
      <c r="AZ152" s="53">
        <v>0</v>
      </c>
      <c r="BA152" s="53">
        <v>0</v>
      </c>
      <c r="BB152" s="54">
        <v>0</v>
      </c>
      <c r="BC152" s="116">
        <f t="shared" si="49"/>
        <v>0</v>
      </c>
      <c r="BD152" s="52">
        <v>0</v>
      </c>
      <c r="BE152" s="53">
        <v>0</v>
      </c>
      <c r="BF152" s="53">
        <v>0</v>
      </c>
      <c r="BG152" s="54">
        <v>0</v>
      </c>
      <c r="BH152" s="116">
        <f t="shared" si="50"/>
        <v>0</v>
      </c>
      <c r="BI152" s="52">
        <v>0</v>
      </c>
      <c r="BJ152" s="53">
        <v>0</v>
      </c>
      <c r="BK152" s="53">
        <v>0</v>
      </c>
      <c r="BL152" s="54">
        <v>0</v>
      </c>
      <c r="BM152" s="116">
        <f t="shared" si="51"/>
        <v>0</v>
      </c>
      <c r="BN152" s="54">
        <f t="shared" si="56"/>
        <v>0</v>
      </c>
      <c r="BO152" s="54">
        <f t="shared" si="52"/>
        <v>0</v>
      </c>
      <c r="BP152" s="54">
        <f t="shared" si="53"/>
        <v>0</v>
      </c>
      <c r="BQ152" s="54">
        <f t="shared" si="54"/>
        <v>0</v>
      </c>
      <c r="BR152" s="116">
        <f t="shared" si="55"/>
        <v>0</v>
      </c>
      <c r="BS152" s="56">
        <f t="shared" si="39"/>
        <v>0</v>
      </c>
    </row>
    <row r="153" spans="2:71" ht="15" thickBot="1" x14ac:dyDescent="0.4">
      <c r="B153" s="15" t="s">
        <v>633</v>
      </c>
      <c r="C153" s="11"/>
      <c r="D153" s="12"/>
      <c r="E153" s="45"/>
      <c r="F153" s="50">
        <v>0</v>
      </c>
      <c r="G153" s="46">
        <v>0</v>
      </c>
      <c r="H153" s="46">
        <v>0</v>
      </c>
      <c r="I153" s="51">
        <v>0</v>
      </c>
      <c r="J153" s="116">
        <f t="shared" si="40"/>
        <v>0</v>
      </c>
      <c r="K153" s="50">
        <v>0</v>
      </c>
      <c r="L153" s="46">
        <v>0</v>
      </c>
      <c r="M153" s="46">
        <v>0</v>
      </c>
      <c r="N153" s="51">
        <v>0</v>
      </c>
      <c r="O153" s="116">
        <f t="shared" si="41"/>
        <v>0</v>
      </c>
      <c r="P153" s="50">
        <v>0</v>
      </c>
      <c r="Q153" s="46">
        <v>0</v>
      </c>
      <c r="R153" s="46">
        <v>0</v>
      </c>
      <c r="S153" s="51">
        <v>0</v>
      </c>
      <c r="T153" s="116">
        <f t="shared" si="42"/>
        <v>0</v>
      </c>
      <c r="U153" s="50">
        <v>0</v>
      </c>
      <c r="V153" s="46">
        <v>0</v>
      </c>
      <c r="W153" s="46">
        <v>0</v>
      </c>
      <c r="X153" s="51">
        <v>0</v>
      </c>
      <c r="Y153" s="116">
        <f t="shared" si="43"/>
        <v>0</v>
      </c>
      <c r="Z153" s="50">
        <v>0</v>
      </c>
      <c r="AA153" s="46">
        <v>0</v>
      </c>
      <c r="AB153" s="46">
        <v>0</v>
      </c>
      <c r="AC153" s="51">
        <v>0</v>
      </c>
      <c r="AD153" s="116">
        <f t="shared" si="44"/>
        <v>0</v>
      </c>
      <c r="AE153" s="50">
        <v>0</v>
      </c>
      <c r="AF153" s="46">
        <v>0</v>
      </c>
      <c r="AG153" s="46">
        <v>0</v>
      </c>
      <c r="AH153" s="51">
        <v>0</v>
      </c>
      <c r="AI153" s="116">
        <f t="shared" si="45"/>
        <v>0</v>
      </c>
      <c r="AJ153" s="50">
        <v>0</v>
      </c>
      <c r="AK153" s="46">
        <v>0</v>
      </c>
      <c r="AL153" s="46">
        <v>0</v>
      </c>
      <c r="AM153" s="51">
        <v>0</v>
      </c>
      <c r="AN153" s="116">
        <f t="shared" si="46"/>
        <v>0</v>
      </c>
      <c r="AO153" s="50">
        <v>0</v>
      </c>
      <c r="AP153" s="46">
        <v>0</v>
      </c>
      <c r="AQ153" s="46">
        <v>0</v>
      </c>
      <c r="AR153" s="51">
        <v>0</v>
      </c>
      <c r="AS153" s="116">
        <f t="shared" si="47"/>
        <v>0</v>
      </c>
      <c r="AT153" s="52">
        <v>0</v>
      </c>
      <c r="AU153" s="53">
        <v>0</v>
      </c>
      <c r="AV153" s="53">
        <v>0</v>
      </c>
      <c r="AW153" s="54">
        <v>0</v>
      </c>
      <c r="AX153" s="116">
        <f t="shared" si="48"/>
        <v>0</v>
      </c>
      <c r="AY153" s="52">
        <v>0</v>
      </c>
      <c r="AZ153" s="53">
        <v>0</v>
      </c>
      <c r="BA153" s="53">
        <v>0</v>
      </c>
      <c r="BB153" s="54">
        <v>0</v>
      </c>
      <c r="BC153" s="116">
        <f t="shared" si="49"/>
        <v>0</v>
      </c>
      <c r="BD153" s="52">
        <v>0</v>
      </c>
      <c r="BE153" s="53">
        <v>0</v>
      </c>
      <c r="BF153" s="53">
        <v>0</v>
      </c>
      <c r="BG153" s="54">
        <v>0</v>
      </c>
      <c r="BH153" s="116">
        <f t="shared" si="50"/>
        <v>0</v>
      </c>
      <c r="BI153" s="52">
        <v>0</v>
      </c>
      <c r="BJ153" s="53">
        <v>0</v>
      </c>
      <c r="BK153" s="53">
        <v>0</v>
      </c>
      <c r="BL153" s="54">
        <v>0</v>
      </c>
      <c r="BM153" s="116">
        <f t="shared" si="51"/>
        <v>0</v>
      </c>
      <c r="BN153" s="54">
        <f t="shared" si="56"/>
        <v>0</v>
      </c>
      <c r="BO153" s="54">
        <f t="shared" si="52"/>
        <v>0</v>
      </c>
      <c r="BP153" s="54">
        <f t="shared" si="53"/>
        <v>0</v>
      </c>
      <c r="BQ153" s="54">
        <f t="shared" si="54"/>
        <v>0</v>
      </c>
      <c r="BR153" s="116">
        <f t="shared" si="55"/>
        <v>0</v>
      </c>
      <c r="BS153" s="56">
        <f t="shared" si="39"/>
        <v>0</v>
      </c>
    </row>
    <row r="154" spans="2:71" ht="15" thickBot="1" x14ac:dyDescent="0.4">
      <c r="B154" s="105"/>
      <c r="C154" s="106"/>
      <c r="D154" s="106" t="s">
        <v>372</v>
      </c>
      <c r="E154" s="106"/>
      <c r="F154" s="29">
        <f t="shared" ref="F154:BQ154" si="57">SUM(F5:F153)</f>
        <v>7735000.0000000009</v>
      </c>
      <c r="G154" s="29">
        <f t="shared" si="57"/>
        <v>492000</v>
      </c>
      <c r="H154" s="29">
        <f t="shared" si="57"/>
        <v>1980000.0000000005</v>
      </c>
      <c r="I154" s="29">
        <f t="shared" si="57"/>
        <v>1859500.0000000005</v>
      </c>
      <c r="J154" s="117">
        <f t="shared" si="57"/>
        <v>12066499.999999996</v>
      </c>
      <c r="K154" s="29">
        <f t="shared" si="57"/>
        <v>7521000</v>
      </c>
      <c r="L154" s="29">
        <f t="shared" si="57"/>
        <v>315999.99999999983</v>
      </c>
      <c r="M154" s="29">
        <f t="shared" si="57"/>
        <v>2112000.0000000009</v>
      </c>
      <c r="N154" s="29">
        <f t="shared" si="57"/>
        <v>1445500.0000000005</v>
      </c>
      <c r="O154" s="117">
        <f t="shared" si="57"/>
        <v>11394499.999999998</v>
      </c>
      <c r="P154" s="29">
        <f t="shared" si="57"/>
        <v>7669899.9999999963</v>
      </c>
      <c r="Q154" s="29">
        <f t="shared" si="57"/>
        <v>260000.00000000003</v>
      </c>
      <c r="R154" s="29">
        <f t="shared" si="57"/>
        <v>2983999.9999999995</v>
      </c>
      <c r="S154" s="29">
        <f t="shared" si="57"/>
        <v>1583000</v>
      </c>
      <c r="T154" s="117">
        <f t="shared" si="57"/>
        <v>12496899.999999998</v>
      </c>
      <c r="U154" s="29">
        <f t="shared" si="57"/>
        <v>8413749.9999999963</v>
      </c>
      <c r="V154" s="29">
        <f t="shared" si="57"/>
        <v>257000</v>
      </c>
      <c r="W154" s="29">
        <f t="shared" si="57"/>
        <v>8413749.9999999963</v>
      </c>
      <c r="X154" s="29">
        <f t="shared" si="57"/>
        <v>1232000</v>
      </c>
      <c r="Y154" s="117">
        <f t="shared" si="57"/>
        <v>18316500</v>
      </c>
      <c r="Z154" s="29">
        <f t="shared" si="57"/>
        <v>10219500</v>
      </c>
      <c r="AA154" s="29">
        <f t="shared" si="57"/>
        <v>261999.99999999997</v>
      </c>
      <c r="AB154" s="29">
        <f t="shared" si="57"/>
        <v>2179000.0000000005</v>
      </c>
      <c r="AC154" s="29">
        <f t="shared" si="57"/>
        <v>1165500</v>
      </c>
      <c r="AD154" s="117">
        <f t="shared" si="57"/>
        <v>13826000.000000002</v>
      </c>
      <c r="AE154" s="29">
        <f t="shared" si="57"/>
        <v>9789150.0000000019</v>
      </c>
      <c r="AF154" s="29">
        <f t="shared" si="57"/>
        <v>312999.99999999983</v>
      </c>
      <c r="AG154" s="29">
        <f t="shared" si="57"/>
        <v>1776000.0000000002</v>
      </c>
      <c r="AH154" s="29">
        <f t="shared" si="57"/>
        <v>651000.00000000012</v>
      </c>
      <c r="AI154" s="117">
        <f t="shared" si="57"/>
        <v>12529149.999999996</v>
      </c>
      <c r="AJ154" s="29">
        <f t="shared" si="57"/>
        <v>11587899.999999994</v>
      </c>
      <c r="AK154" s="29">
        <f t="shared" si="57"/>
        <v>412000.00000000012</v>
      </c>
      <c r="AL154" s="29">
        <f t="shared" si="57"/>
        <v>1508999.9999999998</v>
      </c>
      <c r="AM154" s="29">
        <f t="shared" si="57"/>
        <v>759500</v>
      </c>
      <c r="AN154" s="117">
        <f t="shared" si="57"/>
        <v>14268399.999999998</v>
      </c>
      <c r="AO154" s="29">
        <f t="shared" si="57"/>
        <v>11858350</v>
      </c>
      <c r="AP154" s="29">
        <f t="shared" si="57"/>
        <v>408000.00000000012</v>
      </c>
      <c r="AQ154" s="29">
        <f t="shared" si="57"/>
        <v>2013999.9999999993</v>
      </c>
      <c r="AR154" s="29">
        <f t="shared" si="57"/>
        <v>827999.99999999977</v>
      </c>
      <c r="AS154" s="117">
        <f t="shared" si="57"/>
        <v>15108350.000000004</v>
      </c>
      <c r="AT154" s="29">
        <f t="shared" si="57"/>
        <v>12486700.000000002</v>
      </c>
      <c r="AU154" s="29">
        <f t="shared" si="57"/>
        <v>569000</v>
      </c>
      <c r="AV154" s="29">
        <f t="shared" si="57"/>
        <v>1639000</v>
      </c>
      <c r="AW154" s="29">
        <f t="shared" si="57"/>
        <v>805999.99999999988</v>
      </c>
      <c r="AX154" s="117">
        <f t="shared" si="57"/>
        <v>15500700.000000002</v>
      </c>
      <c r="AY154" s="29">
        <f t="shared" si="57"/>
        <v>13708543.259999998</v>
      </c>
      <c r="AZ154" s="29">
        <f t="shared" si="57"/>
        <v>605999.99999999977</v>
      </c>
      <c r="BA154" s="29">
        <f t="shared" si="57"/>
        <v>1602999.9999999995</v>
      </c>
      <c r="BB154" s="29">
        <f t="shared" si="57"/>
        <v>1078500.0000000002</v>
      </c>
      <c r="BC154" s="117">
        <f t="shared" si="57"/>
        <v>16996043.260000013</v>
      </c>
      <c r="BD154" s="29">
        <f t="shared" si="57"/>
        <v>12698770.799999993</v>
      </c>
      <c r="BE154" s="29">
        <f t="shared" si="57"/>
        <v>590999.99999999977</v>
      </c>
      <c r="BF154" s="29">
        <f t="shared" si="57"/>
        <v>1618000.0000000002</v>
      </c>
      <c r="BG154" s="29">
        <f t="shared" si="57"/>
        <v>1069999.9999999998</v>
      </c>
      <c r="BH154" s="117">
        <f t="shared" si="57"/>
        <v>15977770.799999995</v>
      </c>
      <c r="BI154" s="29">
        <f t="shared" si="57"/>
        <v>10380250</v>
      </c>
      <c r="BJ154" s="29">
        <f t="shared" si="57"/>
        <v>656999.99999999965</v>
      </c>
      <c r="BK154" s="29">
        <f t="shared" si="57"/>
        <v>1449000</v>
      </c>
      <c r="BL154" s="29">
        <f t="shared" si="57"/>
        <v>1030500</v>
      </c>
      <c r="BM154" s="117">
        <f t="shared" si="57"/>
        <v>13516749.999999998</v>
      </c>
      <c r="BN154" s="29">
        <f t="shared" si="57"/>
        <v>124068814.05999999</v>
      </c>
      <c r="BO154" s="29">
        <f t="shared" si="57"/>
        <v>5143000.0000000009</v>
      </c>
      <c r="BP154" s="29">
        <f t="shared" si="57"/>
        <v>29276749.999999996</v>
      </c>
      <c r="BQ154" s="29">
        <f t="shared" si="57"/>
        <v>13509000.000000004</v>
      </c>
      <c r="BR154" s="117">
        <f t="shared" ref="BR154" si="58">SUM(BR5:BR153)</f>
        <v>171997564.05999991</v>
      </c>
    </row>
    <row r="156" spans="2:71" x14ac:dyDescent="0.35">
      <c r="C156" s="107" t="s">
        <v>606</v>
      </c>
      <c r="D156" s="12"/>
      <c r="E156" s="45"/>
    </row>
    <row r="157" spans="2:71" x14ac:dyDescent="0.35">
      <c r="D157" s="12"/>
      <c r="E157" s="45"/>
    </row>
    <row r="158" spans="2:71" x14ac:dyDescent="0.35">
      <c r="D158" s="12"/>
      <c r="E158" s="45"/>
    </row>
    <row r="159" spans="2:71" x14ac:dyDescent="0.35">
      <c r="D159" s="12"/>
      <c r="E159" s="45"/>
    </row>
    <row r="160" spans="2:71" x14ac:dyDescent="0.35">
      <c r="D160" s="12"/>
      <c r="E160" s="45"/>
    </row>
    <row r="161" spans="4:5" x14ac:dyDescent="0.35">
      <c r="D161" s="12"/>
      <c r="E161" s="45"/>
    </row>
    <row r="162" spans="4:5" x14ac:dyDescent="0.35">
      <c r="D162" s="12"/>
      <c r="E162" s="45"/>
    </row>
    <row r="163" spans="4:5" x14ac:dyDescent="0.35">
      <c r="D163" s="12"/>
      <c r="E163" s="45"/>
    </row>
    <row r="164" spans="4:5" x14ac:dyDescent="0.35">
      <c r="D164" s="12"/>
      <c r="E164" s="45"/>
    </row>
    <row r="165" spans="4:5" x14ac:dyDescent="0.35">
      <c r="D165" s="12"/>
      <c r="E165" s="45"/>
    </row>
    <row r="166" spans="4:5" x14ac:dyDescent="0.35">
      <c r="D166" s="12"/>
      <c r="E166" s="45"/>
    </row>
    <row r="167" spans="4:5" x14ac:dyDescent="0.35">
      <c r="D167" s="12"/>
      <c r="E167" s="45"/>
    </row>
    <row r="168" spans="4:5" x14ac:dyDescent="0.35">
      <c r="D168" s="12"/>
      <c r="E168" s="45"/>
    </row>
    <row r="169" spans="4:5" x14ac:dyDescent="0.35">
      <c r="D169" s="12"/>
      <c r="E169" s="45"/>
    </row>
    <row r="170" spans="4:5" x14ac:dyDescent="0.35">
      <c r="D170" s="12"/>
      <c r="E170" s="45"/>
    </row>
    <row r="171" spans="4:5" x14ac:dyDescent="0.35">
      <c r="D171" s="12"/>
      <c r="E171" s="45"/>
    </row>
    <row r="172" spans="4:5" x14ac:dyDescent="0.35">
      <c r="D172" s="12"/>
      <c r="E172" s="45"/>
    </row>
    <row r="173" spans="4:5" x14ac:dyDescent="0.35">
      <c r="D173" s="12"/>
      <c r="E173" s="45"/>
    </row>
    <row r="174" spans="4:5" x14ac:dyDescent="0.35">
      <c r="D174" s="12"/>
      <c r="E174" s="45"/>
    </row>
    <row r="175" spans="4:5" x14ac:dyDescent="0.35">
      <c r="D175" s="12"/>
      <c r="E175" s="45"/>
    </row>
    <row r="176" spans="4:5" x14ac:dyDescent="0.35">
      <c r="D176" s="12"/>
      <c r="E176" s="45"/>
    </row>
    <row r="177" spans="4:5" x14ac:dyDescent="0.35">
      <c r="D177" s="12"/>
      <c r="E177" s="45"/>
    </row>
    <row r="178" spans="4:5" x14ac:dyDescent="0.35">
      <c r="D178" s="12"/>
      <c r="E178" s="45"/>
    </row>
    <row r="179" spans="4:5" x14ac:dyDescent="0.35">
      <c r="D179" s="12"/>
      <c r="E179" s="45"/>
    </row>
    <row r="180" spans="4:5" x14ac:dyDescent="0.35">
      <c r="D180" s="12"/>
      <c r="E180" s="45"/>
    </row>
    <row r="181" spans="4:5" x14ac:dyDescent="0.35">
      <c r="D181" s="12"/>
      <c r="E181" s="45"/>
    </row>
    <row r="182" spans="4:5" x14ac:dyDescent="0.35">
      <c r="D182" s="12"/>
      <c r="E182" s="45"/>
    </row>
    <row r="183" spans="4:5" x14ac:dyDescent="0.35">
      <c r="D183" s="12"/>
      <c r="E183" s="45"/>
    </row>
    <row r="184" spans="4:5" x14ac:dyDescent="0.35">
      <c r="D184" s="12"/>
      <c r="E184" s="45"/>
    </row>
    <row r="185" spans="4:5" x14ac:dyDescent="0.35">
      <c r="D185" s="12"/>
      <c r="E185" s="45"/>
    </row>
    <row r="186" spans="4:5" x14ac:dyDescent="0.35">
      <c r="D186" s="12"/>
      <c r="E186" s="45"/>
    </row>
    <row r="187" spans="4:5" x14ac:dyDescent="0.35">
      <c r="D187" s="12"/>
      <c r="E187" s="45"/>
    </row>
    <row r="188" spans="4:5" x14ac:dyDescent="0.35">
      <c r="D188" s="12"/>
      <c r="E188" s="45"/>
    </row>
    <row r="189" spans="4:5" x14ac:dyDescent="0.35">
      <c r="D189" s="12"/>
      <c r="E189" s="45"/>
    </row>
    <row r="190" spans="4:5" x14ac:dyDescent="0.35">
      <c r="D190" s="12"/>
      <c r="E190" s="45"/>
    </row>
    <row r="191" spans="4:5" x14ac:dyDescent="0.35">
      <c r="D191" s="12"/>
      <c r="E191" s="45"/>
    </row>
    <row r="192" spans="4:5" x14ac:dyDescent="0.35">
      <c r="D192" s="12"/>
      <c r="E192" s="45"/>
    </row>
    <row r="193" spans="4:5" x14ac:dyDescent="0.35">
      <c r="D193" s="12"/>
      <c r="E193" s="45"/>
    </row>
    <row r="194" spans="4:5" x14ac:dyDescent="0.35">
      <c r="D194" s="12"/>
      <c r="E194" s="45"/>
    </row>
    <row r="195" spans="4:5" x14ac:dyDescent="0.35">
      <c r="D195" s="12"/>
      <c r="E195" s="45"/>
    </row>
    <row r="196" spans="4:5" x14ac:dyDescent="0.35">
      <c r="D196" s="12"/>
      <c r="E196" s="45"/>
    </row>
    <row r="197" spans="4:5" x14ac:dyDescent="0.35">
      <c r="D197" s="12"/>
      <c r="E197" s="45"/>
    </row>
    <row r="198" spans="4:5" x14ac:dyDescent="0.35">
      <c r="D198" s="12"/>
      <c r="E198" s="45"/>
    </row>
    <row r="199" spans="4:5" x14ac:dyDescent="0.35">
      <c r="D199" s="12"/>
      <c r="E199" s="45"/>
    </row>
    <row r="200" spans="4:5" x14ac:dyDescent="0.35">
      <c r="D200" s="12"/>
      <c r="E200" s="45"/>
    </row>
    <row r="201" spans="4:5" x14ac:dyDescent="0.35">
      <c r="D201" s="12"/>
      <c r="E201" s="45"/>
    </row>
    <row r="202" spans="4:5" x14ac:dyDescent="0.35">
      <c r="D202" s="12"/>
      <c r="E202" s="45"/>
    </row>
    <row r="203" spans="4:5" x14ac:dyDescent="0.35">
      <c r="D203" s="12"/>
      <c r="E203" s="45"/>
    </row>
    <row r="204" spans="4:5" x14ac:dyDescent="0.35">
      <c r="D204" s="12"/>
      <c r="E204" s="45"/>
    </row>
    <row r="205" spans="4:5" x14ac:dyDescent="0.35">
      <c r="D205" s="12"/>
      <c r="E205" s="45"/>
    </row>
    <row r="206" spans="4:5" x14ac:dyDescent="0.35">
      <c r="D206" s="12"/>
      <c r="E206" s="45"/>
    </row>
    <row r="207" spans="4:5" x14ac:dyDescent="0.35">
      <c r="D207" s="12"/>
      <c r="E207" s="45"/>
    </row>
    <row r="208" spans="4:5" x14ac:dyDescent="0.35">
      <c r="D208" s="12"/>
      <c r="E208" s="45"/>
    </row>
    <row r="209" spans="4:5" x14ac:dyDescent="0.35">
      <c r="D209" s="12"/>
      <c r="E209" s="45"/>
    </row>
    <row r="210" spans="4:5" x14ac:dyDescent="0.35">
      <c r="D210" s="12"/>
      <c r="E210" s="45"/>
    </row>
    <row r="211" spans="4:5" x14ac:dyDescent="0.35">
      <c r="D211" s="12"/>
      <c r="E211" s="45"/>
    </row>
    <row r="212" spans="4:5" x14ac:dyDescent="0.35">
      <c r="D212" s="12"/>
      <c r="E212" s="45"/>
    </row>
    <row r="213" spans="4:5" x14ac:dyDescent="0.35">
      <c r="D213" s="12"/>
      <c r="E213" s="45"/>
    </row>
    <row r="214" spans="4:5" x14ac:dyDescent="0.35">
      <c r="D214" s="12"/>
      <c r="E214" s="45"/>
    </row>
    <row r="215" spans="4:5" x14ac:dyDescent="0.35">
      <c r="D215" s="12"/>
      <c r="E215" s="45"/>
    </row>
    <row r="216" spans="4:5" x14ac:dyDescent="0.35">
      <c r="D216" s="12"/>
      <c r="E216" s="45"/>
    </row>
    <row r="217" spans="4:5" x14ac:dyDescent="0.35">
      <c r="D217" s="12"/>
      <c r="E217" s="45"/>
    </row>
    <row r="218" spans="4:5" x14ac:dyDescent="0.35">
      <c r="D218" s="12"/>
      <c r="E218" s="45"/>
    </row>
    <row r="219" spans="4:5" x14ac:dyDescent="0.35">
      <c r="D219" s="12"/>
      <c r="E219" s="45"/>
    </row>
    <row r="220" spans="4:5" x14ac:dyDescent="0.35">
      <c r="D220" s="12"/>
      <c r="E220" s="45"/>
    </row>
    <row r="221" spans="4:5" x14ac:dyDescent="0.35">
      <c r="D221" s="12"/>
      <c r="E221" s="45"/>
    </row>
    <row r="222" spans="4:5" x14ac:dyDescent="0.35">
      <c r="D222" s="12"/>
      <c r="E222" s="45"/>
    </row>
    <row r="223" spans="4:5" x14ac:dyDescent="0.35">
      <c r="D223" s="12"/>
      <c r="E223" s="45"/>
    </row>
    <row r="224" spans="4:5" x14ac:dyDescent="0.35">
      <c r="D224" s="12"/>
      <c r="E224" s="45"/>
    </row>
    <row r="225" spans="4:5" x14ac:dyDescent="0.35">
      <c r="D225" s="12"/>
      <c r="E225" s="45"/>
    </row>
    <row r="226" spans="4:5" x14ac:dyDescent="0.35">
      <c r="D226" s="12"/>
      <c r="E226" s="45"/>
    </row>
    <row r="227" spans="4:5" x14ac:dyDescent="0.35">
      <c r="D227" s="12"/>
      <c r="E227" s="45"/>
    </row>
    <row r="228" spans="4:5" x14ac:dyDescent="0.35">
      <c r="D228" s="12"/>
      <c r="E228" s="45"/>
    </row>
    <row r="229" spans="4:5" x14ac:dyDescent="0.35">
      <c r="D229" s="12"/>
      <c r="E229" s="45"/>
    </row>
    <row r="230" spans="4:5" x14ac:dyDescent="0.35">
      <c r="D230" s="12"/>
      <c r="E230" s="45"/>
    </row>
    <row r="231" spans="4:5" x14ac:dyDescent="0.35">
      <c r="D231" s="12"/>
      <c r="E231" s="45"/>
    </row>
    <row r="232" spans="4:5" x14ac:dyDescent="0.35">
      <c r="D232" s="12"/>
      <c r="E232" s="45"/>
    </row>
    <row r="233" spans="4:5" x14ac:dyDescent="0.35">
      <c r="D233" s="12"/>
      <c r="E233" s="45"/>
    </row>
    <row r="234" spans="4:5" x14ac:dyDescent="0.35">
      <c r="D234" s="12"/>
      <c r="E234" s="45"/>
    </row>
    <row r="235" spans="4:5" x14ac:dyDescent="0.35">
      <c r="D235" s="12"/>
      <c r="E235" s="45"/>
    </row>
    <row r="236" spans="4:5" x14ac:dyDescent="0.35">
      <c r="D236" s="12"/>
      <c r="E236" s="45"/>
    </row>
    <row r="237" spans="4:5" x14ac:dyDescent="0.35">
      <c r="D237" s="12"/>
      <c r="E237" s="45"/>
    </row>
  </sheetData>
  <autoFilter ref="B4:BS153" xr:uid="{D628D2C9-DCDF-4C40-842D-B9898F17EE34}">
    <sortState ref="B5:BS153">
      <sortCondition descending="1" ref="BS4:BS150"/>
    </sortState>
  </autoFilter>
  <mergeCells count="1">
    <mergeCell ref="BN3:BQ3"/>
  </mergeCells>
  <conditionalFormatting sqref="B4:B66">
    <cfRule type="duplicateValues" dxfId="29" priority="112"/>
  </conditionalFormatting>
  <conditionalFormatting sqref="D154:E155 D4:E62 D238:E1048576">
    <cfRule type="duplicateValues" dxfId="28" priority="46"/>
  </conditionalFormatting>
  <conditionalFormatting sqref="D63:E153">
    <cfRule type="duplicateValues" dxfId="27" priority="146"/>
  </conditionalFormatting>
  <conditionalFormatting sqref="D156:E237">
    <cfRule type="duplicateValues" dxfId="26" priority="40"/>
  </conditionalFormatting>
  <conditionalFormatting sqref="D1:E1048576">
    <cfRule type="duplicateValues" dxfId="25" priority="39"/>
  </conditionalFormatting>
  <conditionalFormatting sqref="F4:J4">
    <cfRule type="duplicateValues" dxfId="24" priority="37"/>
  </conditionalFormatting>
  <conditionalFormatting sqref="K4:N4">
    <cfRule type="duplicateValues" dxfId="23" priority="36"/>
  </conditionalFormatting>
  <conditionalFormatting sqref="P4:S4">
    <cfRule type="duplicateValues" dxfId="22" priority="35"/>
  </conditionalFormatting>
  <conditionalFormatting sqref="U4:X4">
    <cfRule type="duplicateValues" dxfId="21" priority="34"/>
  </conditionalFormatting>
  <conditionalFormatting sqref="Z4:AC4">
    <cfRule type="duplicateValues" dxfId="20" priority="33"/>
  </conditionalFormatting>
  <conditionalFormatting sqref="AE4:AH4">
    <cfRule type="duplicateValues" dxfId="19" priority="32"/>
  </conditionalFormatting>
  <conditionalFormatting sqref="AJ4:AM4">
    <cfRule type="duplicateValues" dxfId="18" priority="31"/>
  </conditionalFormatting>
  <conditionalFormatting sqref="AO4:AR4">
    <cfRule type="duplicateValues" dxfId="17" priority="30"/>
  </conditionalFormatting>
  <conditionalFormatting sqref="AT4:AW4">
    <cfRule type="duplicateValues" dxfId="16" priority="29"/>
  </conditionalFormatting>
  <conditionalFormatting sqref="AY4:BB4">
    <cfRule type="duplicateValues" dxfId="15" priority="38"/>
  </conditionalFormatting>
  <conditionalFormatting sqref="BD4:BG4">
    <cfRule type="duplicateValues" dxfId="14" priority="28"/>
  </conditionalFormatting>
  <conditionalFormatting sqref="BI4:BL4">
    <cfRule type="duplicateValues" dxfId="13" priority="27"/>
  </conditionalFormatting>
  <conditionalFormatting sqref="BN4:BQ4">
    <cfRule type="duplicateValues" dxfId="12" priority="25"/>
  </conditionalFormatting>
  <conditionalFormatting sqref="O4">
    <cfRule type="duplicateValues" dxfId="11" priority="12"/>
  </conditionalFormatting>
  <conditionalFormatting sqref="T4">
    <cfRule type="duplicateValues" dxfId="10" priority="11"/>
  </conditionalFormatting>
  <conditionalFormatting sqref="Y4">
    <cfRule type="duplicateValues" dxfId="9" priority="10"/>
  </conditionalFormatting>
  <conditionalFormatting sqref="AD4">
    <cfRule type="duplicateValues" dxfId="8" priority="9"/>
  </conditionalFormatting>
  <conditionalFormatting sqref="AI4">
    <cfRule type="duplicateValues" dxfId="7" priority="8"/>
  </conditionalFormatting>
  <conditionalFormatting sqref="AN4">
    <cfRule type="duplicateValues" dxfId="6" priority="7"/>
  </conditionalFormatting>
  <conditionalFormatting sqref="AS4">
    <cfRule type="duplicateValues" dxfId="5" priority="6"/>
  </conditionalFormatting>
  <conditionalFormatting sqref="AX4">
    <cfRule type="duplicateValues" dxfId="4" priority="5"/>
  </conditionalFormatting>
  <conditionalFormatting sqref="BC4">
    <cfRule type="duplicateValues" dxfId="3" priority="4"/>
  </conditionalFormatting>
  <conditionalFormatting sqref="BH4">
    <cfRule type="duplicateValues" dxfId="2" priority="3"/>
  </conditionalFormatting>
  <conditionalFormatting sqref="BM4">
    <cfRule type="duplicateValues" dxfId="1" priority="2"/>
  </conditionalFormatting>
  <conditionalFormatting sqref="BR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FG Production</vt:lpstr>
      <vt:lpstr>RM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Atikul Islam</dc:creator>
  <cp:lastModifiedBy>Jabed Bin Kashem</cp:lastModifiedBy>
  <cp:lastPrinted>2024-11-25T07:23:14Z</cp:lastPrinted>
  <dcterms:created xsi:type="dcterms:W3CDTF">2015-06-05T18:17:20Z</dcterms:created>
  <dcterms:modified xsi:type="dcterms:W3CDTF">2025-07-09T05:16:04Z</dcterms:modified>
</cp:coreProperties>
</file>