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66925"/>
  <mc:AlternateContent xmlns:mc="http://schemas.openxmlformats.org/markup-compatibility/2006">
    <mc:Choice Requires="x15">
      <x15ac:absPath xmlns:x15ac="http://schemas.microsoft.com/office/spreadsheetml/2010/11/ac" url="https://postbguacil-my.sharepoint.com/personal/machadob_post_bgu_ac_il/Documents/"/>
    </mc:Choice>
  </mc:AlternateContent>
  <xr:revisionPtr revIDLastSave="2851" documentId="11_E60897F41BE170836B02CE998F75CCDC64E183C8" xr6:coauthVersionLast="47" xr6:coauthVersionMax="47" xr10:uidLastSave="{B80AE77C-055D-9145-801C-0A1D7487B70E}"/>
  <bookViews>
    <workbookView xWindow="0" yWindow="0" windowWidth="28800" windowHeight="18000" firstSheet="8" activeTab="12" xr2:uid="{00000000-000D-0000-FFFF-FFFF00000000}"/>
  </bookViews>
  <sheets>
    <sheet name="Experiments Index" sheetId="1" r:id="rId1"/>
    <sheet name="1. Non-Conc Static with Wong 2" sheetId="2" r:id="rId2"/>
    <sheet name="2. Non-Conc Static with Tarantu" sheetId="3" r:id="rId3"/>
    <sheet name="3. Concurrent Static with Wong " sheetId="4" r:id="rId4"/>
    <sheet name="4. Concurrent Static with Taran" sheetId="5" r:id="rId5"/>
    <sheet name="5. Summary Static Conc vs Non" sheetId="10" r:id="rId6"/>
    <sheet name="6. Wong 2 Not Concurrent" sheetId="6" r:id="rId7"/>
    <sheet name="7. Tarantula Not Concurrent" sheetId="7" r:id="rId8"/>
    <sheet name="8. Summary Rest Conc vs Non" sheetId="11" r:id="rId9"/>
    <sheet name="9. Tracking Runtime All Concurr" sheetId="8" r:id="rId10"/>
    <sheet name="10. Dynamic" sheetId="15" r:id="rId11"/>
    <sheet name="11. Dynamic 2 Wong" sheetId="16" r:id="rId12"/>
    <sheet name="12.Tracking Runtime Dynamic - M" sheetId="17" r:id="rId13"/>
    <sheet name="12.Tracking Runtime Dynamic - T" sheetId="18"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1" i="18" l="1"/>
  <c r="E102" i="18"/>
  <c r="E103" i="18"/>
  <c r="E104" i="18"/>
  <c r="E105" i="18"/>
  <c r="E106" i="18"/>
  <c r="E107" i="18"/>
  <c r="E108" i="18"/>
  <c r="E109" i="18"/>
  <c r="E110" i="18"/>
  <c r="E111" i="18"/>
  <c r="E100" i="18"/>
  <c r="D101" i="18"/>
  <c r="D102" i="18"/>
  <c r="D103" i="18"/>
  <c r="D104" i="18"/>
  <c r="D105" i="18"/>
  <c r="D106" i="18"/>
  <c r="D107" i="18"/>
  <c r="D108" i="18"/>
  <c r="D109" i="18"/>
  <c r="D110" i="18"/>
  <c r="D111" i="18"/>
  <c r="D100" i="18"/>
  <c r="E87" i="18"/>
  <c r="E88" i="18"/>
  <c r="E89" i="18"/>
  <c r="E90" i="18"/>
  <c r="E91" i="18"/>
  <c r="E92" i="18"/>
  <c r="E93" i="18"/>
  <c r="E94" i="18"/>
  <c r="E95" i="18"/>
  <c r="E96" i="18"/>
  <c r="E97" i="18"/>
  <c r="E86" i="18"/>
  <c r="E100" i="17"/>
  <c r="E101" i="17"/>
  <c r="E102" i="17"/>
  <c r="E103" i="17"/>
  <c r="E104" i="17"/>
  <c r="E105" i="17"/>
  <c r="E106" i="17"/>
  <c r="E107" i="17"/>
  <c r="E108" i="17"/>
  <c r="E109" i="17"/>
  <c r="E110" i="17"/>
  <c r="E99" i="17"/>
  <c r="D100" i="17"/>
  <c r="D101" i="17"/>
  <c r="D102" i="17"/>
  <c r="D103" i="17"/>
  <c r="D104" i="17"/>
  <c r="D105" i="17"/>
  <c r="D106" i="17"/>
  <c r="D107" i="17"/>
  <c r="D108" i="17"/>
  <c r="D109" i="17"/>
  <c r="D110" i="17"/>
  <c r="D99" i="17"/>
  <c r="D85" i="17"/>
  <c r="E86" i="17"/>
  <c r="E87" i="17"/>
  <c r="E88" i="17"/>
  <c r="E89" i="17"/>
  <c r="E90" i="17"/>
  <c r="E91" i="17"/>
  <c r="E92" i="17"/>
  <c r="E93" i="17"/>
  <c r="E94" i="17"/>
  <c r="E95" i="17"/>
  <c r="E96" i="17"/>
  <c r="E85" i="17"/>
  <c r="D96" i="17"/>
  <c r="D95" i="17"/>
  <c r="D94" i="17"/>
  <c r="D93" i="17"/>
  <c r="D92" i="17"/>
  <c r="D91" i="17"/>
  <c r="D90" i="17"/>
  <c r="D89" i="17"/>
  <c r="D88" i="17"/>
  <c r="D87" i="17"/>
  <c r="D86" i="17"/>
  <c r="F43" i="17"/>
  <c r="F42" i="17"/>
  <c r="E83" i="18"/>
  <c r="F83" i="18" s="1"/>
  <c r="E82" i="18"/>
  <c r="F82" i="18" s="1"/>
  <c r="E81" i="18"/>
  <c r="F81" i="18" s="1"/>
  <c r="E80" i="18"/>
  <c r="F80" i="18" s="1"/>
  <c r="E79" i="18"/>
  <c r="F79" i="18" s="1"/>
  <c r="E78" i="18"/>
  <c r="F78" i="18" s="1"/>
  <c r="E77" i="18"/>
  <c r="F77" i="18" s="1"/>
  <c r="E76" i="18"/>
  <c r="F76" i="18" s="1"/>
  <c r="E75" i="18"/>
  <c r="F75" i="18" s="1"/>
  <c r="E74" i="18"/>
  <c r="F74" i="18" s="1"/>
  <c r="E73" i="18"/>
  <c r="F73" i="18" s="1"/>
  <c r="E72" i="18"/>
  <c r="F72" i="18" s="1"/>
  <c r="D72" i="17"/>
  <c r="D73" i="17"/>
  <c r="D74" i="17"/>
  <c r="D75" i="17"/>
  <c r="D76" i="17"/>
  <c r="D77" i="17"/>
  <c r="D78" i="17"/>
  <c r="D79" i="17"/>
  <c r="E79" i="17" s="1"/>
  <c r="F79" i="17" s="1"/>
  <c r="D80" i="17"/>
  <c r="D81" i="17"/>
  <c r="D82" i="17"/>
  <c r="D71" i="17"/>
  <c r="E71" i="17" s="1"/>
  <c r="F71" i="17" s="1"/>
  <c r="E73" i="17"/>
  <c r="F73" i="17" s="1"/>
  <c r="E76" i="17"/>
  <c r="F76" i="17" s="1"/>
  <c r="E77" i="17"/>
  <c r="F77" i="17" s="1"/>
  <c r="E78" i="17"/>
  <c r="F78" i="17" s="1"/>
  <c r="E72" i="17"/>
  <c r="F72" i="17" s="1"/>
  <c r="E74" i="17"/>
  <c r="E75" i="17"/>
  <c r="F75" i="17" s="1"/>
  <c r="E80" i="17"/>
  <c r="F80" i="17" s="1"/>
  <c r="E81" i="17"/>
  <c r="F81" i="17" s="1"/>
  <c r="E82" i="17"/>
  <c r="F82" i="17" s="1"/>
  <c r="F74" i="17"/>
  <c r="F57" i="17"/>
  <c r="F58" i="17"/>
  <c r="F59" i="17"/>
  <c r="F60" i="17"/>
  <c r="F61" i="17"/>
  <c r="F62" i="17"/>
  <c r="F63" i="17"/>
  <c r="F64" i="17"/>
  <c r="F65" i="17"/>
  <c r="F66" i="17"/>
  <c r="F67" i="17"/>
  <c r="E57" i="17"/>
  <c r="E58" i="17"/>
  <c r="E59" i="17"/>
  <c r="E60" i="17"/>
  <c r="E61" i="17"/>
  <c r="E62" i="17"/>
  <c r="E63" i="17"/>
  <c r="E64" i="17"/>
  <c r="E65" i="17"/>
  <c r="E66" i="17"/>
  <c r="E67" i="17"/>
  <c r="F58" i="18"/>
  <c r="F59" i="18"/>
  <c r="F60" i="18"/>
  <c r="F61" i="18"/>
  <c r="F62" i="18"/>
  <c r="F63" i="18"/>
  <c r="F64" i="18"/>
  <c r="F65" i="18"/>
  <c r="F66" i="18"/>
  <c r="F67" i="18"/>
  <c r="F68" i="18"/>
  <c r="F57" i="18"/>
  <c r="E58" i="18"/>
  <c r="E59" i="18"/>
  <c r="E60" i="18"/>
  <c r="E61" i="18"/>
  <c r="E62" i="18"/>
  <c r="E63" i="18"/>
  <c r="E64" i="18"/>
  <c r="E65" i="18"/>
  <c r="E66" i="18"/>
  <c r="E67" i="18"/>
  <c r="E68" i="18"/>
  <c r="E57" i="18"/>
  <c r="F53" i="18"/>
  <c r="D56" i="17"/>
  <c r="E56" i="17" s="1"/>
  <c r="D58" i="17"/>
  <c r="D59" i="17"/>
  <c r="D60" i="17"/>
  <c r="D61" i="17"/>
  <c r="D62" i="17"/>
  <c r="D63" i="17"/>
  <c r="D64" i="17"/>
  <c r="D65" i="17"/>
  <c r="D66" i="17"/>
  <c r="D67" i="17"/>
  <c r="D57" i="17"/>
  <c r="O37" i="18"/>
  <c r="P37" i="18" s="1"/>
  <c r="M37" i="18"/>
  <c r="N37" i="18" s="1"/>
  <c r="O36" i="18"/>
  <c r="P36" i="18" s="1"/>
  <c r="M36" i="18"/>
  <c r="N36" i="18" s="1"/>
  <c r="O35" i="18"/>
  <c r="P35" i="18" s="1"/>
  <c r="M35" i="18"/>
  <c r="N35" i="18" s="1"/>
  <c r="O34" i="18"/>
  <c r="P34" i="18" s="1"/>
  <c r="M34" i="18"/>
  <c r="N34" i="18" s="1"/>
  <c r="O33" i="18"/>
  <c r="P33" i="18" s="1"/>
  <c r="M33" i="18"/>
  <c r="N33" i="18" s="1"/>
  <c r="O32" i="18"/>
  <c r="P32" i="18" s="1"/>
  <c r="M32" i="18"/>
  <c r="N32" i="18" s="1"/>
  <c r="O31" i="18"/>
  <c r="P31" i="18" s="1"/>
  <c r="M31" i="18"/>
  <c r="N31" i="18" s="1"/>
  <c r="O30" i="18"/>
  <c r="P30" i="18" s="1"/>
  <c r="M30" i="18"/>
  <c r="N30" i="18" s="1"/>
  <c r="O29" i="18"/>
  <c r="P29" i="18" s="1"/>
  <c r="M29" i="18"/>
  <c r="N29" i="18" s="1"/>
  <c r="O28" i="18"/>
  <c r="P28" i="18" s="1"/>
  <c r="M28" i="18"/>
  <c r="N28" i="18" s="1"/>
  <c r="O27" i="18"/>
  <c r="P27" i="18" s="1"/>
  <c r="M27" i="18"/>
  <c r="N27" i="18" s="1"/>
  <c r="O26" i="18"/>
  <c r="P26" i="18" s="1"/>
  <c r="M26" i="18"/>
  <c r="N26" i="18" s="1"/>
  <c r="O25" i="18"/>
  <c r="P25" i="18" s="1"/>
  <c r="M25" i="18"/>
  <c r="N25" i="18" s="1"/>
  <c r="O24" i="18"/>
  <c r="P24" i="18" s="1"/>
  <c r="M24" i="18"/>
  <c r="N24" i="18" s="1"/>
  <c r="O23" i="18"/>
  <c r="P23" i="18" s="1"/>
  <c r="M23" i="18"/>
  <c r="N23" i="18" s="1"/>
  <c r="O22" i="18"/>
  <c r="P22" i="18" s="1"/>
  <c r="M22" i="18"/>
  <c r="N22" i="18" s="1"/>
  <c r="O21" i="18"/>
  <c r="P21" i="18" s="1"/>
  <c r="M21" i="18"/>
  <c r="N21" i="18" s="1"/>
  <c r="O20" i="18"/>
  <c r="P20" i="18" s="1"/>
  <c r="M20" i="18"/>
  <c r="N20" i="18" s="1"/>
  <c r="O19" i="18"/>
  <c r="P19" i="18" s="1"/>
  <c r="M19" i="18"/>
  <c r="N19" i="18" s="1"/>
  <c r="O18" i="18"/>
  <c r="P18" i="18" s="1"/>
  <c r="M18" i="18"/>
  <c r="N18" i="18" s="1"/>
  <c r="O17" i="18"/>
  <c r="P17" i="18" s="1"/>
  <c r="M17" i="18"/>
  <c r="N17" i="18" s="1"/>
  <c r="O16" i="18"/>
  <c r="P16" i="18" s="1"/>
  <c r="M16" i="18"/>
  <c r="N16" i="18" s="1"/>
  <c r="O15" i="18"/>
  <c r="P15" i="18" s="1"/>
  <c r="M15" i="18"/>
  <c r="N15" i="18" s="1"/>
  <c r="O14" i="18"/>
  <c r="P14" i="18" s="1"/>
  <c r="M14" i="18"/>
  <c r="N14" i="18" s="1"/>
  <c r="O13" i="18"/>
  <c r="P13" i="18" s="1"/>
  <c r="M13" i="18"/>
  <c r="N13" i="18" s="1"/>
  <c r="O12" i="18"/>
  <c r="P12" i="18" s="1"/>
  <c r="M12" i="18"/>
  <c r="N12" i="18" s="1"/>
  <c r="O11" i="18"/>
  <c r="P11" i="18" s="1"/>
  <c r="M11" i="18"/>
  <c r="N11" i="18" s="1"/>
  <c r="O10" i="18"/>
  <c r="P10" i="18" s="1"/>
  <c r="M10" i="18"/>
  <c r="N10" i="18" s="1"/>
  <c r="O9" i="18"/>
  <c r="P9" i="18" s="1"/>
  <c r="M9" i="18"/>
  <c r="N9" i="18" s="1"/>
  <c r="O8" i="18"/>
  <c r="P8" i="18" s="1"/>
  <c r="M8" i="18"/>
  <c r="N8" i="18" s="1"/>
  <c r="O7" i="18"/>
  <c r="P7" i="18" s="1"/>
  <c r="M7" i="18"/>
  <c r="N7" i="18" s="1"/>
  <c r="O6" i="18"/>
  <c r="P6" i="18" s="1"/>
  <c r="M6" i="18"/>
  <c r="N6" i="18" s="1"/>
  <c r="O5" i="18"/>
  <c r="P5" i="18" s="1"/>
  <c r="M5" i="18"/>
  <c r="N5" i="18" s="1"/>
  <c r="O4" i="18"/>
  <c r="P4" i="18" s="1"/>
  <c r="M4" i="18"/>
  <c r="N4" i="18" s="1"/>
  <c r="O3" i="18"/>
  <c r="P3" i="18" s="1"/>
  <c r="M3" i="18"/>
  <c r="N3" i="18" s="1"/>
  <c r="O2" i="18"/>
  <c r="P2" i="18" s="1"/>
  <c r="M2" i="18"/>
  <c r="N2" i="18" s="1"/>
  <c r="O4" i="17"/>
  <c r="P4" i="17" s="1"/>
  <c r="M4" i="17"/>
  <c r="N4" i="17" s="1"/>
  <c r="O3" i="17"/>
  <c r="P3" i="17" s="1"/>
  <c r="M3" i="17"/>
  <c r="N3" i="17" s="1"/>
  <c r="O2" i="17"/>
  <c r="P2" i="17" s="1"/>
  <c r="M2" i="17"/>
  <c r="N2" i="17" s="1"/>
  <c r="M8" i="17"/>
  <c r="N8" i="17" s="1"/>
  <c r="O8" i="17"/>
  <c r="P8" i="17" s="1"/>
  <c r="M9" i="17"/>
  <c r="N9" i="17" s="1"/>
  <c r="O9" i="17"/>
  <c r="P9" i="17" s="1"/>
  <c r="M10" i="17"/>
  <c r="N10" i="17" s="1"/>
  <c r="O10" i="17"/>
  <c r="P10" i="17" s="1"/>
  <c r="M11" i="17"/>
  <c r="N11" i="17" s="1"/>
  <c r="O11" i="17"/>
  <c r="P11" i="17" s="1"/>
  <c r="M12" i="17"/>
  <c r="N12" i="17" s="1"/>
  <c r="O12" i="17"/>
  <c r="P12" i="17" s="1"/>
  <c r="M13" i="17"/>
  <c r="N13" i="17" s="1"/>
  <c r="O13" i="17"/>
  <c r="P13" i="17" s="1"/>
  <c r="M14" i="17"/>
  <c r="N14" i="17" s="1"/>
  <c r="O14" i="17"/>
  <c r="P14" i="17" s="1"/>
  <c r="M15" i="17"/>
  <c r="N15" i="17" s="1"/>
  <c r="O15" i="17"/>
  <c r="P15" i="17" s="1"/>
  <c r="M16" i="17"/>
  <c r="N16" i="17" s="1"/>
  <c r="O16" i="17"/>
  <c r="P16" i="17" s="1"/>
  <c r="M17" i="17"/>
  <c r="N17" i="17" s="1"/>
  <c r="O17" i="17"/>
  <c r="P17" i="17" s="1"/>
  <c r="M18" i="17"/>
  <c r="N18" i="17" s="1"/>
  <c r="O18" i="17"/>
  <c r="P18" i="17" s="1"/>
  <c r="M19" i="17"/>
  <c r="N19" i="17" s="1"/>
  <c r="O19" i="17"/>
  <c r="P19" i="17" s="1"/>
  <c r="M20" i="17"/>
  <c r="N20" i="17" s="1"/>
  <c r="O20" i="17"/>
  <c r="P20" i="17" s="1"/>
  <c r="M21" i="17"/>
  <c r="N21" i="17" s="1"/>
  <c r="O21" i="17"/>
  <c r="P21" i="17" s="1"/>
  <c r="M22" i="17"/>
  <c r="N22" i="17" s="1"/>
  <c r="O22" i="17"/>
  <c r="P22" i="17" s="1"/>
  <c r="M23" i="17"/>
  <c r="N23" i="17" s="1"/>
  <c r="O23" i="17"/>
  <c r="P23" i="17" s="1"/>
  <c r="M24" i="17"/>
  <c r="N24" i="17" s="1"/>
  <c r="O24" i="17"/>
  <c r="P24" i="17" s="1"/>
  <c r="M25" i="17"/>
  <c r="N25" i="17" s="1"/>
  <c r="O25" i="17"/>
  <c r="P25" i="17" s="1"/>
  <c r="M26" i="17"/>
  <c r="N26" i="17" s="1"/>
  <c r="O26" i="17"/>
  <c r="P26" i="17" s="1"/>
  <c r="M27" i="17"/>
  <c r="N27" i="17" s="1"/>
  <c r="O27" i="17"/>
  <c r="P27" i="17" s="1"/>
  <c r="M28" i="17"/>
  <c r="N28" i="17" s="1"/>
  <c r="O28" i="17"/>
  <c r="P28" i="17" s="1"/>
  <c r="M29" i="17"/>
  <c r="N29" i="17" s="1"/>
  <c r="O29" i="17"/>
  <c r="P29" i="17" s="1"/>
  <c r="M30" i="17"/>
  <c r="N30" i="17" s="1"/>
  <c r="O30" i="17"/>
  <c r="P30" i="17" s="1"/>
  <c r="M31" i="17"/>
  <c r="N31" i="17" s="1"/>
  <c r="O31" i="17"/>
  <c r="P31" i="17" s="1"/>
  <c r="M32" i="17"/>
  <c r="N32" i="17" s="1"/>
  <c r="O32" i="17"/>
  <c r="P32" i="17" s="1"/>
  <c r="M33" i="17"/>
  <c r="N33" i="17" s="1"/>
  <c r="O33" i="17"/>
  <c r="P33" i="17" s="1"/>
  <c r="M34" i="17"/>
  <c r="N34" i="17" s="1"/>
  <c r="O34" i="17"/>
  <c r="P34" i="17" s="1"/>
  <c r="M35" i="17"/>
  <c r="N35" i="17" s="1"/>
  <c r="O35" i="17"/>
  <c r="P35" i="17" s="1"/>
  <c r="M36" i="17"/>
  <c r="N36" i="17" s="1"/>
  <c r="O36" i="17"/>
  <c r="P36" i="17" s="1"/>
  <c r="M37" i="17"/>
  <c r="N37" i="17" s="1"/>
  <c r="O37" i="17"/>
  <c r="P37" i="17" s="1"/>
  <c r="O7" i="17"/>
  <c r="P7" i="17" s="1"/>
  <c r="M7" i="17"/>
  <c r="N7" i="17" s="1"/>
  <c r="O6" i="17"/>
  <c r="P6" i="17" s="1"/>
  <c r="M6" i="17"/>
  <c r="N6" i="17" s="1"/>
  <c r="O5" i="17"/>
  <c r="P5" i="17" s="1"/>
  <c r="M5" i="17"/>
  <c r="N5" i="17" s="1"/>
  <c r="F51" i="18" l="1"/>
  <c r="F43" i="18"/>
  <c r="F47" i="18"/>
  <c r="F48" i="18"/>
  <c r="F49" i="18"/>
  <c r="F42" i="18"/>
  <c r="F50" i="18"/>
  <c r="F44" i="18"/>
  <c r="F52" i="18"/>
  <c r="F45" i="18"/>
  <c r="F46" i="18"/>
  <c r="F53" i="17"/>
  <c r="N38" i="17"/>
  <c r="F47" i="17"/>
  <c r="F48" i="17"/>
  <c r="F49" i="17"/>
  <c r="F56" i="17"/>
  <c r="F50" i="17"/>
  <c r="F51" i="17"/>
  <c r="F44" i="17"/>
  <c r="F52" i="17"/>
  <c r="F45" i="17"/>
  <c r="F46" i="17"/>
  <c r="F98" i="8"/>
  <c r="G98" i="8"/>
  <c r="H98" i="8"/>
  <c r="F99" i="8"/>
  <c r="G99" i="8"/>
  <c r="H99" i="8"/>
  <c r="F100" i="8"/>
  <c r="G100" i="8"/>
  <c r="H100" i="8"/>
  <c r="F101" i="8"/>
  <c r="G101" i="8"/>
  <c r="H101" i="8"/>
  <c r="F102" i="8"/>
  <c r="G102" i="8"/>
  <c r="H102" i="8"/>
  <c r="F103" i="8"/>
  <c r="G103" i="8"/>
  <c r="H103" i="8"/>
  <c r="F104" i="8"/>
  <c r="G104" i="8"/>
  <c r="H104" i="8"/>
  <c r="F105" i="8"/>
  <c r="G105" i="8"/>
  <c r="H105" i="8"/>
  <c r="F106" i="8"/>
  <c r="G106" i="8"/>
  <c r="H106" i="8"/>
  <c r="F107" i="8"/>
  <c r="G107" i="8"/>
  <c r="H107" i="8"/>
  <c r="G97" i="8"/>
  <c r="H97" i="8"/>
  <c r="F97" i="8"/>
  <c r="M97" i="8"/>
  <c r="N97" i="8"/>
  <c r="M98" i="8"/>
  <c r="N98" i="8"/>
  <c r="M99" i="8"/>
  <c r="N99" i="8"/>
  <c r="M100" i="8"/>
  <c r="N100" i="8"/>
  <c r="M101" i="8"/>
  <c r="N101" i="8"/>
  <c r="M102" i="8"/>
  <c r="N102" i="8"/>
  <c r="M103" i="8"/>
  <c r="N103" i="8"/>
  <c r="M104" i="8"/>
  <c r="N104" i="8"/>
  <c r="M105" i="8"/>
  <c r="N105" i="8"/>
  <c r="M106" i="8"/>
  <c r="N106" i="8"/>
  <c r="M107" i="8"/>
  <c r="N107" i="8"/>
  <c r="L98" i="8"/>
  <c r="L99" i="8"/>
  <c r="L100" i="8"/>
  <c r="L101" i="8"/>
  <c r="L102" i="8"/>
  <c r="L103" i="8"/>
  <c r="L104" i="8"/>
  <c r="L105" i="8"/>
  <c r="L106" i="8"/>
  <c r="L107" i="8"/>
  <c r="L97" i="8"/>
  <c r="E71" i="8"/>
  <c r="E72" i="8"/>
  <c r="E73" i="8"/>
  <c r="E74" i="8"/>
  <c r="E75" i="8"/>
  <c r="E76" i="8"/>
  <c r="E77" i="8"/>
  <c r="E78" i="8"/>
  <c r="E79" i="8"/>
  <c r="E80" i="8"/>
  <c r="E81" i="8"/>
  <c r="C60" i="15"/>
  <c r="D60" i="15"/>
  <c r="E60" i="15"/>
  <c r="H60" i="15"/>
  <c r="I60" i="15"/>
  <c r="J60" i="15"/>
  <c r="C61" i="15"/>
  <c r="D61" i="15"/>
  <c r="E61" i="15"/>
  <c r="H61" i="15"/>
  <c r="I61" i="15"/>
  <c r="J61" i="15"/>
  <c r="C62" i="15"/>
  <c r="D62" i="15"/>
  <c r="E62" i="15"/>
  <c r="H62" i="15"/>
  <c r="I62" i="15"/>
  <c r="J62" i="15"/>
  <c r="C63" i="15"/>
  <c r="D63" i="15"/>
  <c r="E63" i="15"/>
  <c r="H63" i="15"/>
  <c r="I63" i="15"/>
  <c r="J63" i="15"/>
  <c r="C64" i="15"/>
  <c r="D64" i="15"/>
  <c r="E64" i="15"/>
  <c r="H64" i="15"/>
  <c r="I64" i="15"/>
  <c r="J64" i="15"/>
  <c r="C65" i="15"/>
  <c r="D65" i="15"/>
  <c r="E65" i="15"/>
  <c r="H65" i="15"/>
  <c r="I65" i="15"/>
  <c r="J65" i="15"/>
  <c r="C66" i="15"/>
  <c r="D66" i="15"/>
  <c r="E66" i="15"/>
  <c r="H66" i="15"/>
  <c r="I66" i="15"/>
  <c r="J66" i="15"/>
  <c r="C67" i="15"/>
  <c r="D67" i="15"/>
  <c r="E67" i="15"/>
  <c r="H67" i="15"/>
  <c r="I67" i="15"/>
  <c r="J67" i="15"/>
  <c r="C68" i="15"/>
  <c r="D68" i="15"/>
  <c r="E68" i="15"/>
  <c r="H68" i="15"/>
  <c r="I68" i="15"/>
  <c r="J68" i="15"/>
  <c r="C69" i="15"/>
  <c r="D69" i="15"/>
  <c r="E69" i="15"/>
  <c r="H69" i="15"/>
  <c r="I69" i="15"/>
  <c r="J69" i="15"/>
  <c r="C70" i="15"/>
  <c r="D70" i="15"/>
  <c r="E70" i="15"/>
  <c r="H70" i="15"/>
  <c r="I70" i="15"/>
  <c r="J70" i="15"/>
  <c r="D59" i="15"/>
  <c r="E59" i="15"/>
  <c r="H59" i="15"/>
  <c r="I59" i="15"/>
  <c r="J59" i="15"/>
  <c r="C59" i="15"/>
  <c r="I48" i="15"/>
  <c r="E49" i="15"/>
  <c r="J52" i="15"/>
  <c r="C43" i="15"/>
  <c r="D43" i="15"/>
  <c r="E43" i="15"/>
  <c r="H43" i="15"/>
  <c r="I43" i="15"/>
  <c r="J43" i="15"/>
  <c r="C44" i="15"/>
  <c r="D44" i="15"/>
  <c r="E44" i="15"/>
  <c r="H44" i="15"/>
  <c r="I44" i="15"/>
  <c r="J44" i="15"/>
  <c r="C45" i="15"/>
  <c r="D45" i="15"/>
  <c r="E45" i="15"/>
  <c r="H45" i="15"/>
  <c r="I45" i="15"/>
  <c r="J45" i="15"/>
  <c r="C46" i="15"/>
  <c r="D46" i="15"/>
  <c r="E46" i="15"/>
  <c r="H46" i="15"/>
  <c r="I46" i="15"/>
  <c r="J46" i="15"/>
  <c r="C47" i="15"/>
  <c r="D47" i="15"/>
  <c r="E47" i="15"/>
  <c r="H47" i="15"/>
  <c r="I47" i="15"/>
  <c r="J47" i="15"/>
  <c r="C48" i="15"/>
  <c r="D48" i="15"/>
  <c r="E48" i="15"/>
  <c r="H48" i="15"/>
  <c r="J48" i="15"/>
  <c r="C49" i="15"/>
  <c r="D49" i="15"/>
  <c r="H49" i="15"/>
  <c r="I49" i="15"/>
  <c r="J49" i="15"/>
  <c r="C50" i="15"/>
  <c r="D50" i="15"/>
  <c r="E50" i="15"/>
  <c r="H50" i="15"/>
  <c r="I50" i="15"/>
  <c r="J50" i="15"/>
  <c r="C51" i="15"/>
  <c r="D51" i="15"/>
  <c r="E51" i="15"/>
  <c r="H51" i="15"/>
  <c r="I51" i="15"/>
  <c r="J51" i="15"/>
  <c r="C52" i="15"/>
  <c r="D52" i="15"/>
  <c r="E52" i="15"/>
  <c r="H52" i="15"/>
  <c r="I52" i="15"/>
  <c r="C53" i="15"/>
  <c r="D53" i="15"/>
  <c r="E53" i="15"/>
  <c r="H53" i="15"/>
  <c r="I53" i="15"/>
  <c r="J53" i="15"/>
  <c r="D42" i="15"/>
  <c r="E42" i="15"/>
  <c r="H42" i="15"/>
  <c r="I42" i="15"/>
  <c r="J42" i="15"/>
  <c r="C42" i="15"/>
  <c r="Q3" i="8"/>
  <c r="R3" i="8" s="1"/>
  <c r="Q4" i="8"/>
  <c r="R4" i="8" s="1"/>
  <c r="Q5" i="8"/>
  <c r="R5" i="8" s="1"/>
  <c r="Q6" i="8"/>
  <c r="R6" i="8" s="1"/>
  <c r="Q7" i="8"/>
  <c r="R7" i="8" s="1"/>
  <c r="Q8" i="8"/>
  <c r="R8" i="8" s="1"/>
  <c r="Q9" i="8"/>
  <c r="R9" i="8" s="1"/>
  <c r="Q10" i="8"/>
  <c r="R10" i="8" s="1"/>
  <c r="Q11" i="8"/>
  <c r="R11" i="8" s="1"/>
  <c r="Q12" i="8"/>
  <c r="R12" i="8" s="1"/>
  <c r="Q13" i="8"/>
  <c r="R13" i="8" s="1"/>
  <c r="Q14" i="8"/>
  <c r="R14" i="8" s="1"/>
  <c r="Q15" i="8"/>
  <c r="R15" i="8" s="1"/>
  <c r="Q16" i="8"/>
  <c r="R16" i="8" s="1"/>
  <c r="Q17" i="8"/>
  <c r="R17" i="8" s="1"/>
  <c r="Q18" i="8"/>
  <c r="R18" i="8" s="1"/>
  <c r="Q19" i="8"/>
  <c r="R19" i="8" s="1"/>
  <c r="Q20" i="8"/>
  <c r="R20" i="8" s="1"/>
  <c r="Q21" i="8"/>
  <c r="R21" i="8" s="1"/>
  <c r="Q22" i="8"/>
  <c r="R22" i="8" s="1"/>
  <c r="Q23" i="8"/>
  <c r="R23" i="8" s="1"/>
  <c r="Q24" i="8"/>
  <c r="R24" i="8" s="1"/>
  <c r="Q25" i="8"/>
  <c r="R25" i="8" s="1"/>
  <c r="Q26" i="8"/>
  <c r="R26" i="8" s="1"/>
  <c r="Q27" i="8"/>
  <c r="R27" i="8" s="1"/>
  <c r="Q28" i="8"/>
  <c r="R28" i="8" s="1"/>
  <c r="Q29" i="8"/>
  <c r="R29" i="8" s="1"/>
  <c r="Q30" i="8"/>
  <c r="R30" i="8" s="1"/>
  <c r="Q31" i="8"/>
  <c r="R31" i="8" s="1"/>
  <c r="Q32" i="8"/>
  <c r="R32" i="8" s="1"/>
  <c r="Q33" i="8"/>
  <c r="R33" i="8" s="1"/>
  <c r="Q34" i="8"/>
  <c r="R34" i="8" s="1"/>
  <c r="Q35" i="8"/>
  <c r="R35" i="8" s="1"/>
  <c r="Q36" i="8"/>
  <c r="R36" i="8" s="1"/>
  <c r="Q37" i="8"/>
  <c r="R37" i="8" s="1"/>
  <c r="Q38" i="8"/>
  <c r="R38" i="8" s="1"/>
  <c r="Q39" i="8"/>
  <c r="R39" i="8" s="1"/>
  <c r="Q40" i="8"/>
  <c r="R40" i="8" s="1"/>
  <c r="Q41" i="8"/>
  <c r="R41" i="8" s="1"/>
  <c r="Q42" i="8"/>
  <c r="R42" i="8" s="1"/>
  <c r="Q43" i="8"/>
  <c r="R43" i="8" s="1"/>
  <c r="Q44" i="8"/>
  <c r="R44" i="8" s="1"/>
  <c r="Q45" i="8"/>
  <c r="R45" i="8" s="1"/>
  <c r="Q46" i="8"/>
  <c r="R46" i="8" s="1"/>
  <c r="Q47" i="8"/>
  <c r="R47" i="8" s="1"/>
  <c r="Q48" i="8"/>
  <c r="R48" i="8" s="1"/>
  <c r="Q49" i="8"/>
  <c r="R49" i="8" s="1"/>
  <c r="Q50" i="8"/>
  <c r="R50" i="8" s="1"/>
  <c r="Q51" i="8"/>
  <c r="R51" i="8" s="1"/>
  <c r="Q52" i="8"/>
  <c r="R52" i="8" s="1"/>
  <c r="Q53" i="8"/>
  <c r="R53" i="8" s="1"/>
  <c r="Q54" i="8"/>
  <c r="R54" i="8" s="1"/>
  <c r="Q55" i="8"/>
  <c r="R55" i="8" s="1"/>
  <c r="Q56" i="8"/>
  <c r="R56" i="8" s="1"/>
  <c r="Q57" i="8"/>
  <c r="R57" i="8" s="1"/>
  <c r="Q58" i="8"/>
  <c r="R58" i="8" s="1"/>
  <c r="Q59" i="8"/>
  <c r="R59" i="8" s="1"/>
  <c r="Q60" i="8"/>
  <c r="R60" i="8" s="1"/>
  <c r="Q61" i="8"/>
  <c r="R61" i="8" s="1"/>
  <c r="Q62" i="8"/>
  <c r="R62" i="8" s="1"/>
  <c r="Q63" i="8"/>
  <c r="R63" i="8" s="1"/>
  <c r="Q64" i="8"/>
  <c r="R64" i="8" s="1"/>
  <c r="Q65" i="8"/>
  <c r="R65" i="8" s="1"/>
  <c r="Q66" i="8"/>
  <c r="R66" i="8" s="1"/>
  <c r="Q67" i="8"/>
  <c r="R67" i="8" s="1"/>
  <c r="Q2" i="8"/>
  <c r="R2" i="8" s="1"/>
  <c r="O3" i="8"/>
  <c r="P3" i="8" s="1"/>
  <c r="O4" i="8"/>
  <c r="P4" i="8" s="1"/>
  <c r="O5" i="8"/>
  <c r="P5" i="8" s="1"/>
  <c r="O6" i="8"/>
  <c r="P6" i="8" s="1"/>
  <c r="O7" i="8"/>
  <c r="P7" i="8" s="1"/>
  <c r="O8" i="8"/>
  <c r="P8" i="8" s="1"/>
  <c r="O9" i="8"/>
  <c r="P9" i="8" s="1"/>
  <c r="O10" i="8"/>
  <c r="P10" i="8" s="1"/>
  <c r="O11" i="8"/>
  <c r="P11" i="8" s="1"/>
  <c r="O12" i="8"/>
  <c r="P12" i="8" s="1"/>
  <c r="O13" i="8"/>
  <c r="P13" i="8" s="1"/>
  <c r="O14" i="8"/>
  <c r="P14" i="8" s="1"/>
  <c r="O15" i="8"/>
  <c r="P15" i="8" s="1"/>
  <c r="O16" i="8"/>
  <c r="P16" i="8" s="1"/>
  <c r="O17" i="8"/>
  <c r="P17" i="8" s="1"/>
  <c r="O18" i="8"/>
  <c r="P18" i="8" s="1"/>
  <c r="O19" i="8"/>
  <c r="P19" i="8" s="1"/>
  <c r="O20" i="8"/>
  <c r="P20" i="8" s="1"/>
  <c r="O21" i="8"/>
  <c r="P21" i="8" s="1"/>
  <c r="O22" i="8"/>
  <c r="P22" i="8" s="1"/>
  <c r="O23" i="8"/>
  <c r="P23" i="8" s="1"/>
  <c r="O24" i="8"/>
  <c r="P24" i="8" s="1"/>
  <c r="O25" i="8"/>
  <c r="P25" i="8" s="1"/>
  <c r="O26" i="8"/>
  <c r="P26" i="8" s="1"/>
  <c r="O27" i="8"/>
  <c r="P27" i="8" s="1"/>
  <c r="O28" i="8"/>
  <c r="P28" i="8" s="1"/>
  <c r="O29" i="8"/>
  <c r="P29" i="8" s="1"/>
  <c r="O30" i="8"/>
  <c r="P30" i="8" s="1"/>
  <c r="O31" i="8"/>
  <c r="P31" i="8" s="1"/>
  <c r="O32" i="8"/>
  <c r="P32" i="8" s="1"/>
  <c r="O33" i="8"/>
  <c r="P33" i="8" s="1"/>
  <c r="O34" i="8"/>
  <c r="P34" i="8" s="1"/>
  <c r="O35" i="8"/>
  <c r="P35" i="8" s="1"/>
  <c r="O36" i="8"/>
  <c r="P36" i="8" s="1"/>
  <c r="O37" i="8"/>
  <c r="P37" i="8" s="1"/>
  <c r="O38" i="8"/>
  <c r="P38" i="8" s="1"/>
  <c r="O39" i="8"/>
  <c r="P39" i="8" s="1"/>
  <c r="O40" i="8"/>
  <c r="P40" i="8" s="1"/>
  <c r="O41" i="8"/>
  <c r="P41" i="8" s="1"/>
  <c r="O42" i="8"/>
  <c r="P42" i="8" s="1"/>
  <c r="O43" i="8"/>
  <c r="P43" i="8" s="1"/>
  <c r="O44" i="8"/>
  <c r="P44" i="8" s="1"/>
  <c r="O45" i="8"/>
  <c r="P45" i="8" s="1"/>
  <c r="O46" i="8"/>
  <c r="P46" i="8" s="1"/>
  <c r="O47" i="8"/>
  <c r="P47" i="8" s="1"/>
  <c r="O48" i="8"/>
  <c r="P48" i="8" s="1"/>
  <c r="O49" i="8"/>
  <c r="P49" i="8" s="1"/>
  <c r="O50" i="8"/>
  <c r="P50" i="8" s="1"/>
  <c r="O51" i="8"/>
  <c r="P51" i="8" s="1"/>
  <c r="O52" i="8"/>
  <c r="P52" i="8" s="1"/>
  <c r="O53" i="8"/>
  <c r="P53" i="8" s="1"/>
  <c r="O54" i="8"/>
  <c r="P54" i="8" s="1"/>
  <c r="O55" i="8"/>
  <c r="P55" i="8" s="1"/>
  <c r="O56" i="8"/>
  <c r="P56" i="8" s="1"/>
  <c r="O57" i="8"/>
  <c r="P57" i="8" s="1"/>
  <c r="O58" i="8"/>
  <c r="P58" i="8" s="1"/>
  <c r="O59" i="8"/>
  <c r="P59" i="8" s="1"/>
  <c r="O60" i="8"/>
  <c r="P60" i="8" s="1"/>
  <c r="O61" i="8"/>
  <c r="P61" i="8" s="1"/>
  <c r="O62" i="8"/>
  <c r="P62" i="8" s="1"/>
  <c r="O63" i="8"/>
  <c r="P63" i="8" s="1"/>
  <c r="O64" i="8"/>
  <c r="P64" i="8" s="1"/>
  <c r="O65" i="8"/>
  <c r="P65" i="8" s="1"/>
  <c r="O66" i="8"/>
  <c r="P66" i="8" s="1"/>
  <c r="O67" i="8"/>
  <c r="P67" i="8" s="1"/>
  <c r="O2" i="8"/>
  <c r="P2" i="8" s="1"/>
  <c r="N4" i="4"/>
  <c r="N5" i="4"/>
  <c r="N6" i="4"/>
  <c r="O7" i="4"/>
  <c r="P7" i="4"/>
  <c r="Q7" i="4"/>
  <c r="R7" i="4"/>
  <c r="S7" i="4"/>
  <c r="T7" i="4"/>
  <c r="U7" i="4"/>
  <c r="O8" i="4"/>
  <c r="P8" i="4"/>
  <c r="Q8" i="4"/>
  <c r="R8" i="4"/>
  <c r="S8" i="4"/>
  <c r="T8" i="4"/>
  <c r="U8" i="4"/>
  <c r="O9" i="4"/>
  <c r="P9" i="4"/>
  <c r="Q9" i="4"/>
  <c r="R9" i="4"/>
  <c r="S9" i="4"/>
  <c r="T9" i="4"/>
  <c r="U9" i="4"/>
  <c r="O10" i="4"/>
  <c r="P10" i="4"/>
  <c r="Q10" i="4"/>
  <c r="R10" i="4"/>
  <c r="S10" i="4"/>
  <c r="T10" i="4"/>
  <c r="U10" i="4"/>
  <c r="O11" i="4"/>
  <c r="P11" i="4"/>
  <c r="Q11" i="4"/>
  <c r="R11" i="4"/>
  <c r="S11" i="4"/>
  <c r="T11" i="4"/>
  <c r="U11" i="4"/>
  <c r="O12" i="4"/>
  <c r="P12" i="4"/>
  <c r="Q12" i="4"/>
  <c r="R12" i="4"/>
  <c r="S12" i="4"/>
  <c r="T12" i="4"/>
  <c r="U12" i="4"/>
  <c r="O13" i="4"/>
  <c r="P13" i="4"/>
  <c r="Q13" i="4"/>
  <c r="R13" i="4"/>
  <c r="S13" i="4"/>
  <c r="T13" i="4"/>
  <c r="U13" i="4"/>
  <c r="O14" i="4"/>
  <c r="P14" i="4"/>
  <c r="Q14" i="4"/>
  <c r="R14" i="4"/>
  <c r="S14" i="4"/>
  <c r="T14" i="4"/>
  <c r="U14" i="4"/>
  <c r="N8" i="4"/>
  <c r="N9" i="4"/>
  <c r="N10" i="4"/>
  <c r="N11" i="4"/>
  <c r="N12" i="4"/>
  <c r="N13" i="4"/>
  <c r="N14" i="4"/>
  <c r="N7" i="4"/>
  <c r="F28" i="10"/>
  <c r="E28" i="10"/>
  <c r="T7" i="11"/>
  <c r="U7" i="11"/>
  <c r="V7" i="11"/>
  <c r="W7" i="11"/>
  <c r="X7" i="11"/>
  <c r="Y7" i="11"/>
  <c r="Z7" i="11"/>
  <c r="AA7" i="11"/>
  <c r="AB7" i="11"/>
  <c r="AC7" i="11"/>
  <c r="AD7" i="11"/>
  <c r="AE7" i="11"/>
  <c r="AF7" i="11"/>
  <c r="AG7" i="11"/>
  <c r="AH7" i="11"/>
  <c r="AI7" i="11"/>
  <c r="AJ7" i="11"/>
  <c r="AK7" i="11"/>
  <c r="T8" i="11"/>
  <c r="U8" i="11"/>
  <c r="V8" i="11"/>
  <c r="W8" i="11"/>
  <c r="X8" i="11"/>
  <c r="Y8" i="11"/>
  <c r="Z8" i="11"/>
  <c r="AA8" i="11"/>
  <c r="AB8" i="11"/>
  <c r="AC8" i="11"/>
  <c r="AD8" i="11"/>
  <c r="AE8" i="11"/>
  <c r="AF8" i="11"/>
  <c r="AG8" i="11"/>
  <c r="AH8" i="11"/>
  <c r="AI8" i="11"/>
  <c r="AJ8" i="11"/>
  <c r="AK8" i="11"/>
  <c r="T9" i="11"/>
  <c r="U9" i="11"/>
  <c r="V9" i="11"/>
  <c r="W9" i="11"/>
  <c r="X9" i="11"/>
  <c r="Y9" i="11"/>
  <c r="Z9" i="11"/>
  <c r="AA9" i="11"/>
  <c r="AB9" i="11"/>
  <c r="AC9" i="11"/>
  <c r="AD9" i="11"/>
  <c r="AE9" i="11"/>
  <c r="AF9" i="11"/>
  <c r="AG9" i="11"/>
  <c r="AH9" i="11"/>
  <c r="AI9" i="11"/>
  <c r="AJ9" i="11"/>
  <c r="AK9" i="11"/>
  <c r="T10" i="11"/>
  <c r="U10" i="11"/>
  <c r="V10" i="11"/>
  <c r="W10" i="11"/>
  <c r="X10" i="11"/>
  <c r="Y10" i="11"/>
  <c r="Z10" i="11"/>
  <c r="AA10" i="11"/>
  <c r="AB10" i="11"/>
  <c r="AC10" i="11"/>
  <c r="AD10" i="11"/>
  <c r="AE10" i="11"/>
  <c r="AF10" i="11"/>
  <c r="AG10" i="11"/>
  <c r="AH10" i="11"/>
  <c r="AI10" i="11"/>
  <c r="AJ10" i="11"/>
  <c r="AK10" i="11"/>
  <c r="T11" i="11"/>
  <c r="U11" i="11"/>
  <c r="V11" i="11"/>
  <c r="W11" i="11"/>
  <c r="X11" i="11"/>
  <c r="Y11" i="11"/>
  <c r="Z11" i="11"/>
  <c r="AA11" i="11"/>
  <c r="AB11" i="11"/>
  <c r="AC11" i="11"/>
  <c r="AD11" i="11"/>
  <c r="AE11" i="11"/>
  <c r="AF11" i="11"/>
  <c r="AG11" i="11"/>
  <c r="AH11" i="11"/>
  <c r="AI11" i="11"/>
  <c r="AJ11" i="11"/>
  <c r="AK11" i="11"/>
  <c r="T12" i="11"/>
  <c r="U12" i="11"/>
  <c r="V12" i="11"/>
  <c r="W12" i="11"/>
  <c r="X12" i="11"/>
  <c r="Y12" i="11"/>
  <c r="Z12" i="11"/>
  <c r="AA12" i="11"/>
  <c r="AB12" i="11"/>
  <c r="AC12" i="11"/>
  <c r="AD12" i="11"/>
  <c r="AE12" i="11"/>
  <c r="AF12" i="11"/>
  <c r="AG12" i="11"/>
  <c r="AH12" i="11"/>
  <c r="AI12" i="11"/>
  <c r="AJ12" i="11"/>
  <c r="AK12" i="11"/>
  <c r="T13" i="11"/>
  <c r="U13" i="11"/>
  <c r="V13" i="11"/>
  <c r="W13" i="11"/>
  <c r="X13" i="11"/>
  <c r="Y13" i="11"/>
  <c r="Z13" i="11"/>
  <c r="AA13" i="11"/>
  <c r="AB13" i="11"/>
  <c r="AC13" i="11"/>
  <c r="AD13" i="11"/>
  <c r="AE13" i="11"/>
  <c r="AF13" i="11"/>
  <c r="AG13" i="11"/>
  <c r="AH13" i="11"/>
  <c r="AI13" i="11"/>
  <c r="AJ13" i="11"/>
  <c r="AK13" i="11"/>
  <c r="T14" i="11"/>
  <c r="U14" i="11"/>
  <c r="V14" i="11"/>
  <c r="W14" i="11"/>
  <c r="X14" i="11"/>
  <c r="Y14" i="11"/>
  <c r="Z14" i="11"/>
  <c r="AA14" i="11"/>
  <c r="AB14" i="11"/>
  <c r="AC14" i="11"/>
  <c r="AD14" i="11"/>
  <c r="AE14" i="11"/>
  <c r="AF14" i="11"/>
  <c r="AG14" i="11"/>
  <c r="AH14" i="11"/>
  <c r="AI14" i="11"/>
  <c r="AJ14" i="11"/>
  <c r="AK14" i="11"/>
  <c r="T15" i="11"/>
  <c r="U15" i="11"/>
  <c r="V15" i="11"/>
  <c r="W15" i="11"/>
  <c r="X15" i="11"/>
  <c r="Y15" i="11"/>
  <c r="Z15" i="11"/>
  <c r="AA15" i="11"/>
  <c r="AB15" i="11"/>
  <c r="AC15" i="11"/>
  <c r="AD15" i="11"/>
  <c r="AE15" i="11"/>
  <c r="AF15" i="11"/>
  <c r="AG15" i="11"/>
  <c r="AH15" i="11"/>
  <c r="AI15" i="11"/>
  <c r="AJ15" i="11"/>
  <c r="AK15" i="11"/>
  <c r="T16" i="11"/>
  <c r="U16" i="11"/>
  <c r="V16" i="11"/>
  <c r="W16" i="11"/>
  <c r="X16" i="11"/>
  <c r="Y16" i="11"/>
  <c r="Z16" i="11"/>
  <c r="AA16" i="11"/>
  <c r="AB16" i="11"/>
  <c r="AC16" i="11"/>
  <c r="AD16" i="11"/>
  <c r="AE16" i="11"/>
  <c r="AF16" i="11"/>
  <c r="AG16" i="11"/>
  <c r="AH16" i="11"/>
  <c r="AI16" i="11"/>
  <c r="AJ16" i="11"/>
  <c r="AK16" i="11"/>
  <c r="AK6" i="11"/>
  <c r="AI6" i="11"/>
  <c r="AG6" i="11"/>
  <c r="AE6" i="11"/>
  <c r="AC6" i="11"/>
  <c r="AA6" i="11"/>
  <c r="Y6" i="11"/>
  <c r="W6" i="11"/>
  <c r="X6" i="11"/>
  <c r="Z6" i="11"/>
  <c r="U6" i="11"/>
  <c r="AJ6" i="11"/>
  <c r="AH6" i="11"/>
  <c r="AF6" i="11"/>
  <c r="AD6" i="11"/>
  <c r="AB6" i="11"/>
  <c r="V6" i="11"/>
  <c r="T6" i="11"/>
  <c r="D6" i="11"/>
  <c r="B6" i="11"/>
  <c r="E28" i="11"/>
  <c r="B7" i="11"/>
  <c r="C7" i="11"/>
  <c r="D7" i="11"/>
  <c r="E7" i="11"/>
  <c r="F7" i="11"/>
  <c r="G7" i="11"/>
  <c r="H7" i="11"/>
  <c r="I7" i="11"/>
  <c r="J7" i="11"/>
  <c r="K7" i="11"/>
  <c r="L7" i="11"/>
  <c r="M7" i="11"/>
  <c r="N7" i="11"/>
  <c r="O7" i="11"/>
  <c r="P7" i="11"/>
  <c r="Q7" i="11"/>
  <c r="R7" i="11"/>
  <c r="S7" i="11"/>
  <c r="B8" i="11"/>
  <c r="C8" i="11"/>
  <c r="D8" i="11"/>
  <c r="E8" i="11"/>
  <c r="F8" i="11"/>
  <c r="G8" i="11"/>
  <c r="H8" i="11"/>
  <c r="I8" i="11"/>
  <c r="J8" i="11"/>
  <c r="K8" i="11"/>
  <c r="L8" i="11"/>
  <c r="M8" i="11"/>
  <c r="N8" i="11"/>
  <c r="O8" i="11"/>
  <c r="P8" i="11"/>
  <c r="Q8" i="11"/>
  <c r="R8" i="11"/>
  <c r="S8" i="11"/>
  <c r="B9" i="11"/>
  <c r="C9" i="11"/>
  <c r="D9" i="11"/>
  <c r="E9" i="11"/>
  <c r="F9" i="11"/>
  <c r="G9" i="11"/>
  <c r="H9" i="11"/>
  <c r="I9" i="11"/>
  <c r="J9" i="11"/>
  <c r="K9" i="11"/>
  <c r="L9" i="11"/>
  <c r="M9" i="11"/>
  <c r="N9" i="11"/>
  <c r="O9" i="11"/>
  <c r="P9" i="11"/>
  <c r="Q9" i="11"/>
  <c r="R9" i="11"/>
  <c r="S9" i="11"/>
  <c r="B10" i="11"/>
  <c r="C10" i="11"/>
  <c r="D10" i="11"/>
  <c r="E10" i="11"/>
  <c r="F10" i="11"/>
  <c r="G10" i="11"/>
  <c r="H10" i="11"/>
  <c r="I10" i="11"/>
  <c r="J10" i="11"/>
  <c r="K10" i="11"/>
  <c r="L10" i="11"/>
  <c r="M10" i="11"/>
  <c r="N10" i="11"/>
  <c r="O10" i="11"/>
  <c r="P10" i="11"/>
  <c r="Q10" i="11"/>
  <c r="R10" i="11"/>
  <c r="S10" i="11"/>
  <c r="B11" i="11"/>
  <c r="C11" i="11"/>
  <c r="D11" i="11"/>
  <c r="E11" i="11"/>
  <c r="F11" i="11"/>
  <c r="G11" i="11"/>
  <c r="H11" i="11"/>
  <c r="I11" i="11"/>
  <c r="J11" i="11"/>
  <c r="K11" i="11"/>
  <c r="L11" i="11"/>
  <c r="M11" i="11"/>
  <c r="N11" i="11"/>
  <c r="O11" i="11"/>
  <c r="P11" i="11"/>
  <c r="Q11" i="11"/>
  <c r="R11" i="11"/>
  <c r="S11" i="11"/>
  <c r="B12" i="11"/>
  <c r="C12" i="11"/>
  <c r="D12" i="11"/>
  <c r="E12" i="11"/>
  <c r="F12" i="11"/>
  <c r="G12" i="11"/>
  <c r="H12" i="11"/>
  <c r="I12" i="11"/>
  <c r="J12" i="11"/>
  <c r="K12" i="11"/>
  <c r="L12" i="11"/>
  <c r="M12" i="11"/>
  <c r="N12" i="11"/>
  <c r="O12" i="11"/>
  <c r="P12" i="11"/>
  <c r="Q12" i="11"/>
  <c r="R12" i="11"/>
  <c r="S12" i="11"/>
  <c r="B13" i="11"/>
  <c r="C13" i="11"/>
  <c r="D13" i="11"/>
  <c r="E13" i="11"/>
  <c r="F13" i="11"/>
  <c r="G13" i="11"/>
  <c r="H13" i="11"/>
  <c r="I13" i="11"/>
  <c r="J13" i="11"/>
  <c r="K13" i="11"/>
  <c r="L13" i="11"/>
  <c r="M13" i="11"/>
  <c r="N13" i="11"/>
  <c r="O13" i="11"/>
  <c r="P13" i="11"/>
  <c r="Q13" i="11"/>
  <c r="R13" i="11"/>
  <c r="S13" i="11"/>
  <c r="B14" i="11"/>
  <c r="C14" i="11"/>
  <c r="D14" i="11"/>
  <c r="E14" i="11"/>
  <c r="F14" i="11"/>
  <c r="G14" i="11"/>
  <c r="H14" i="11"/>
  <c r="I14" i="11"/>
  <c r="J14" i="11"/>
  <c r="K14" i="11"/>
  <c r="L14" i="11"/>
  <c r="M14" i="11"/>
  <c r="N14" i="11"/>
  <c r="O14" i="11"/>
  <c r="P14" i="11"/>
  <c r="Q14" i="11"/>
  <c r="R14" i="11"/>
  <c r="S14" i="11"/>
  <c r="B15" i="11"/>
  <c r="C15" i="11"/>
  <c r="D15" i="11"/>
  <c r="E15" i="11"/>
  <c r="F15" i="11"/>
  <c r="G15" i="11"/>
  <c r="H15" i="11"/>
  <c r="I15" i="11"/>
  <c r="J15" i="11"/>
  <c r="K15" i="11"/>
  <c r="L15" i="11"/>
  <c r="M15" i="11"/>
  <c r="N15" i="11"/>
  <c r="O15" i="11"/>
  <c r="P15" i="11"/>
  <c r="Q15" i="11"/>
  <c r="R15" i="11"/>
  <c r="S15" i="11"/>
  <c r="B16" i="11"/>
  <c r="C16" i="11"/>
  <c r="D16" i="11"/>
  <c r="E16" i="11"/>
  <c r="F16" i="11"/>
  <c r="G16" i="11"/>
  <c r="H16" i="11"/>
  <c r="I16" i="11"/>
  <c r="J16" i="11"/>
  <c r="K16" i="11"/>
  <c r="L16" i="11"/>
  <c r="M16" i="11"/>
  <c r="N16" i="11"/>
  <c r="O16" i="11"/>
  <c r="P16" i="11"/>
  <c r="Q16" i="11"/>
  <c r="R16" i="11"/>
  <c r="S16" i="11"/>
  <c r="S6" i="11"/>
  <c r="Q6" i="11"/>
  <c r="O6" i="11"/>
  <c r="M6" i="11"/>
  <c r="K6" i="11"/>
  <c r="I6" i="11"/>
  <c r="G6" i="11"/>
  <c r="E6" i="11"/>
  <c r="C6" i="11"/>
  <c r="P6" i="11"/>
  <c r="N6" i="11"/>
  <c r="R6" i="11"/>
  <c r="L6" i="11"/>
  <c r="J6" i="11"/>
  <c r="H6" i="11"/>
  <c r="F6" i="11"/>
  <c r="S33" i="11"/>
  <c r="B33" i="11"/>
  <c r="S32" i="11"/>
  <c r="B32" i="11"/>
  <c r="S31" i="11"/>
  <c r="B31" i="11"/>
  <c r="S30" i="11"/>
  <c r="B30" i="11"/>
  <c r="S29" i="11"/>
  <c r="B29" i="11"/>
  <c r="S28" i="11"/>
  <c r="B28" i="11"/>
  <c r="S27" i="11"/>
  <c r="B27" i="11"/>
  <c r="S26" i="11"/>
  <c r="B26" i="11"/>
  <c r="S25" i="11"/>
  <c r="B25" i="11"/>
  <c r="S24" i="11"/>
  <c r="B24" i="11"/>
  <c r="S23" i="11"/>
  <c r="B23" i="11"/>
  <c r="U14" i="7"/>
  <c r="T14" i="7"/>
  <c r="S14" i="7"/>
  <c r="R14" i="7"/>
  <c r="Q14" i="7"/>
  <c r="P14" i="7"/>
  <c r="O14" i="7"/>
  <c r="N14" i="7"/>
  <c r="M14" i="7"/>
  <c r="U13" i="7"/>
  <c r="T13" i="7"/>
  <c r="S13" i="7"/>
  <c r="R13" i="7"/>
  <c r="Q13" i="7"/>
  <c r="P13" i="7"/>
  <c r="O13" i="7"/>
  <c r="N13" i="7"/>
  <c r="M13" i="7"/>
  <c r="U12" i="7"/>
  <c r="T12" i="7"/>
  <c r="S12" i="7"/>
  <c r="R12" i="7"/>
  <c r="Q12" i="7"/>
  <c r="P12" i="7"/>
  <c r="O12" i="7"/>
  <c r="N12" i="7"/>
  <c r="M12" i="7"/>
  <c r="U11" i="7"/>
  <c r="T11" i="7"/>
  <c r="S11" i="7"/>
  <c r="R11" i="7"/>
  <c r="Q11" i="7"/>
  <c r="P11" i="7"/>
  <c r="O11" i="7"/>
  <c r="N11" i="7"/>
  <c r="M11" i="7"/>
  <c r="U10" i="7"/>
  <c r="T10" i="7"/>
  <c r="S10" i="7"/>
  <c r="R10" i="7"/>
  <c r="Q10" i="7"/>
  <c r="P10" i="7"/>
  <c r="O10" i="7"/>
  <c r="N10" i="7"/>
  <c r="M10" i="7"/>
  <c r="U9" i="7"/>
  <c r="T9" i="7"/>
  <c r="S9" i="7"/>
  <c r="R9" i="7"/>
  <c r="Q9" i="7"/>
  <c r="P9" i="7"/>
  <c r="O9" i="7"/>
  <c r="N9" i="7"/>
  <c r="M9" i="7"/>
  <c r="U8" i="7"/>
  <c r="T8" i="7"/>
  <c r="S8" i="7"/>
  <c r="R8" i="7"/>
  <c r="Q8" i="7"/>
  <c r="P8" i="7"/>
  <c r="O8" i="7"/>
  <c r="N8" i="7"/>
  <c r="M8" i="7"/>
  <c r="U7" i="7"/>
  <c r="T7" i="7"/>
  <c r="S7" i="7"/>
  <c r="R7" i="7"/>
  <c r="Q7" i="7"/>
  <c r="P7" i="7"/>
  <c r="O7" i="7"/>
  <c r="N7" i="7"/>
  <c r="M7" i="7"/>
  <c r="U6" i="7"/>
  <c r="T6" i="7"/>
  <c r="S6" i="7"/>
  <c r="R6" i="7"/>
  <c r="Q6" i="7"/>
  <c r="P6" i="7"/>
  <c r="O6" i="7"/>
  <c r="N6" i="7"/>
  <c r="M6" i="7"/>
  <c r="U5" i="7"/>
  <c r="T5" i="7"/>
  <c r="S5" i="7"/>
  <c r="R5" i="7"/>
  <c r="Q5" i="7"/>
  <c r="P5" i="7"/>
  <c r="O5" i="7"/>
  <c r="N5" i="7"/>
  <c r="M5" i="7"/>
  <c r="U4" i="7"/>
  <c r="T4" i="7"/>
  <c r="S4" i="7"/>
  <c r="R4" i="7"/>
  <c r="Q4" i="7"/>
  <c r="P4" i="7"/>
  <c r="O4" i="7"/>
  <c r="N4" i="7"/>
  <c r="M4" i="7"/>
  <c r="U30" i="7"/>
  <c r="T30" i="7"/>
  <c r="S30" i="7"/>
  <c r="R30" i="7"/>
  <c r="Q30" i="7"/>
  <c r="P30" i="7"/>
  <c r="O30" i="7"/>
  <c r="N30" i="7"/>
  <c r="M30" i="7"/>
  <c r="U29" i="7"/>
  <c r="T29" i="7"/>
  <c r="S29" i="7"/>
  <c r="R29" i="7"/>
  <c r="Q29" i="7"/>
  <c r="P29" i="7"/>
  <c r="O29" i="7"/>
  <c r="N29" i="7"/>
  <c r="M29" i="7"/>
  <c r="U28" i="7"/>
  <c r="T28" i="7"/>
  <c r="S28" i="7"/>
  <c r="R28" i="7"/>
  <c r="Q28" i="7"/>
  <c r="P28" i="7"/>
  <c r="O28" i="7"/>
  <c r="N28" i="7"/>
  <c r="M28" i="7"/>
  <c r="U27" i="7"/>
  <c r="T27" i="7"/>
  <c r="S27" i="7"/>
  <c r="R27" i="7"/>
  <c r="Q27" i="7"/>
  <c r="P27" i="7"/>
  <c r="O27" i="7"/>
  <c r="N27" i="7"/>
  <c r="M27" i="7"/>
  <c r="U26" i="7"/>
  <c r="T26" i="7"/>
  <c r="S26" i="7"/>
  <c r="R26" i="7"/>
  <c r="Q26" i="7"/>
  <c r="P26" i="7"/>
  <c r="O26" i="7"/>
  <c r="N26" i="7"/>
  <c r="M26" i="7"/>
  <c r="U25" i="7"/>
  <c r="T25" i="7"/>
  <c r="S25" i="7"/>
  <c r="R25" i="7"/>
  <c r="Q25" i="7"/>
  <c r="P25" i="7"/>
  <c r="O25" i="7"/>
  <c r="N25" i="7"/>
  <c r="M25" i="7"/>
  <c r="U24" i="7"/>
  <c r="T24" i="7"/>
  <c r="S24" i="7"/>
  <c r="R24" i="7"/>
  <c r="Q24" i="7"/>
  <c r="P24" i="7"/>
  <c r="O24" i="7"/>
  <c r="N24" i="7"/>
  <c r="M24" i="7"/>
  <c r="U23" i="7"/>
  <c r="T23" i="7"/>
  <c r="S23" i="7"/>
  <c r="R23" i="7"/>
  <c r="Q23" i="7"/>
  <c r="P23" i="7"/>
  <c r="O23" i="7"/>
  <c r="N23" i="7"/>
  <c r="M23" i="7"/>
  <c r="U22" i="7"/>
  <c r="T22" i="7"/>
  <c r="S22" i="7"/>
  <c r="R22" i="7"/>
  <c r="Q22" i="7"/>
  <c r="P22" i="7"/>
  <c r="O22" i="7"/>
  <c r="N22" i="7"/>
  <c r="M22" i="7"/>
  <c r="U21" i="7"/>
  <c r="T21" i="7"/>
  <c r="S21" i="7"/>
  <c r="R21" i="7"/>
  <c r="Q21" i="7"/>
  <c r="P21" i="7"/>
  <c r="O21" i="7"/>
  <c r="N21" i="7"/>
  <c r="M21" i="7"/>
  <c r="U20" i="7"/>
  <c r="T20" i="7"/>
  <c r="S20" i="7"/>
  <c r="R20" i="7"/>
  <c r="Q20" i="7"/>
  <c r="P20" i="7"/>
  <c r="O20" i="7"/>
  <c r="N20" i="7"/>
  <c r="M20" i="7"/>
  <c r="U30" i="6"/>
  <c r="T30" i="6"/>
  <c r="S30" i="6"/>
  <c r="R30" i="6"/>
  <c r="Q30" i="6"/>
  <c r="P30" i="6"/>
  <c r="O30" i="6"/>
  <c r="N30" i="6"/>
  <c r="M30" i="6"/>
  <c r="U29" i="6"/>
  <c r="T29" i="6"/>
  <c r="S29" i="6"/>
  <c r="R29" i="6"/>
  <c r="Q29" i="6"/>
  <c r="P29" i="6"/>
  <c r="O29" i="6"/>
  <c r="N29" i="6"/>
  <c r="M29" i="6"/>
  <c r="U28" i="6"/>
  <c r="T28" i="6"/>
  <c r="S28" i="6"/>
  <c r="R28" i="6"/>
  <c r="Q28" i="6"/>
  <c r="P28" i="6"/>
  <c r="O28" i="6"/>
  <c r="N28" i="6"/>
  <c r="M28" i="6"/>
  <c r="U27" i="6"/>
  <c r="T27" i="6"/>
  <c r="S27" i="6"/>
  <c r="R27" i="6"/>
  <c r="Q27" i="6"/>
  <c r="P27" i="6"/>
  <c r="O27" i="6"/>
  <c r="N27" i="6"/>
  <c r="M27" i="6"/>
  <c r="U26" i="6"/>
  <c r="T26" i="6"/>
  <c r="S26" i="6"/>
  <c r="R26" i="6"/>
  <c r="Q26" i="6"/>
  <c r="P26" i="6"/>
  <c r="O26" i="6"/>
  <c r="N26" i="6"/>
  <c r="M26" i="6"/>
  <c r="U25" i="6"/>
  <c r="T25" i="6"/>
  <c r="S25" i="6"/>
  <c r="R25" i="6"/>
  <c r="Q25" i="6"/>
  <c r="P25" i="6"/>
  <c r="O25" i="6"/>
  <c r="N25" i="6"/>
  <c r="M25" i="6"/>
  <c r="U24" i="6"/>
  <c r="T24" i="6"/>
  <c r="S24" i="6"/>
  <c r="R24" i="6"/>
  <c r="Q24" i="6"/>
  <c r="P24" i="6"/>
  <c r="O24" i="6"/>
  <c r="N24" i="6"/>
  <c r="M24" i="6"/>
  <c r="U23" i="6"/>
  <c r="T23" i="6"/>
  <c r="S23" i="6"/>
  <c r="R23" i="6"/>
  <c r="Q23" i="6"/>
  <c r="P23" i="6"/>
  <c r="O23" i="6"/>
  <c r="N23" i="6"/>
  <c r="M23" i="6"/>
  <c r="U22" i="6"/>
  <c r="T22" i="6"/>
  <c r="S22" i="6"/>
  <c r="R22" i="6"/>
  <c r="Q22" i="6"/>
  <c r="P22" i="6"/>
  <c r="O22" i="6"/>
  <c r="N22" i="6"/>
  <c r="M22" i="6"/>
  <c r="U21" i="6"/>
  <c r="T21" i="6"/>
  <c r="S21" i="6"/>
  <c r="R21" i="6"/>
  <c r="Q21" i="6"/>
  <c r="P21" i="6"/>
  <c r="O21" i="6"/>
  <c r="N21" i="6"/>
  <c r="M21" i="6"/>
  <c r="U20" i="6"/>
  <c r="T20" i="6"/>
  <c r="S20" i="6"/>
  <c r="R20" i="6"/>
  <c r="Q20" i="6"/>
  <c r="P20" i="6"/>
  <c r="O20" i="6"/>
  <c r="N20" i="6"/>
  <c r="M20" i="6"/>
  <c r="U14" i="6"/>
  <c r="T14" i="6"/>
  <c r="S14" i="6"/>
  <c r="R14" i="6"/>
  <c r="Q14" i="6"/>
  <c r="P14" i="6"/>
  <c r="O14" i="6"/>
  <c r="N14" i="6"/>
  <c r="M14" i="6"/>
  <c r="U13" i="6"/>
  <c r="T13" i="6"/>
  <c r="S13" i="6"/>
  <c r="R13" i="6"/>
  <c r="Q13" i="6"/>
  <c r="P13" i="6"/>
  <c r="O13" i="6"/>
  <c r="N13" i="6"/>
  <c r="M13" i="6"/>
  <c r="U12" i="6"/>
  <c r="T12" i="6"/>
  <c r="S12" i="6"/>
  <c r="R12" i="6"/>
  <c r="Q12" i="6"/>
  <c r="P12" i="6"/>
  <c r="O12" i="6"/>
  <c r="N12" i="6"/>
  <c r="M12" i="6"/>
  <c r="U11" i="6"/>
  <c r="T11" i="6"/>
  <c r="S11" i="6"/>
  <c r="R11" i="6"/>
  <c r="Q11" i="6"/>
  <c r="P11" i="6"/>
  <c r="O11" i="6"/>
  <c r="N11" i="6"/>
  <c r="M11" i="6"/>
  <c r="U10" i="6"/>
  <c r="T10" i="6"/>
  <c r="S10" i="6"/>
  <c r="R10" i="6"/>
  <c r="Q10" i="6"/>
  <c r="P10" i="6"/>
  <c r="O10" i="6"/>
  <c r="N10" i="6"/>
  <c r="M10" i="6"/>
  <c r="U9" i="6"/>
  <c r="T9" i="6"/>
  <c r="S9" i="6"/>
  <c r="R9" i="6"/>
  <c r="Q9" i="6"/>
  <c r="P9" i="6"/>
  <c r="O9" i="6"/>
  <c r="N9" i="6"/>
  <c r="M9" i="6"/>
  <c r="U8" i="6"/>
  <c r="T8" i="6"/>
  <c r="S8" i="6"/>
  <c r="R8" i="6"/>
  <c r="Q8" i="6"/>
  <c r="P8" i="6"/>
  <c r="O8" i="6"/>
  <c r="N8" i="6"/>
  <c r="M8" i="6"/>
  <c r="U7" i="6"/>
  <c r="T7" i="6"/>
  <c r="S7" i="6"/>
  <c r="R7" i="6"/>
  <c r="Q7" i="6"/>
  <c r="P7" i="6"/>
  <c r="O7" i="6"/>
  <c r="N7" i="6"/>
  <c r="M7" i="6"/>
  <c r="U6" i="6"/>
  <c r="T6" i="6"/>
  <c r="S6" i="6"/>
  <c r="R6" i="6"/>
  <c r="Q6" i="6"/>
  <c r="P6" i="6"/>
  <c r="O6" i="6"/>
  <c r="N6" i="6"/>
  <c r="M6" i="6"/>
  <c r="U5" i="6"/>
  <c r="T5" i="6"/>
  <c r="S5" i="6"/>
  <c r="R5" i="6"/>
  <c r="Q5" i="6"/>
  <c r="P5" i="6"/>
  <c r="O5" i="6"/>
  <c r="N5" i="6"/>
  <c r="M5" i="6"/>
  <c r="U4" i="6"/>
  <c r="T4" i="6"/>
  <c r="S4" i="6"/>
  <c r="R4" i="6"/>
  <c r="Q4" i="6"/>
  <c r="P4" i="6"/>
  <c r="O4" i="6"/>
  <c r="N4" i="6"/>
  <c r="M4" i="6"/>
  <c r="B24" i="10"/>
  <c r="C24" i="10"/>
  <c r="D24" i="10"/>
  <c r="E24" i="10"/>
  <c r="F24" i="10"/>
  <c r="G24" i="10"/>
  <c r="H24" i="10"/>
  <c r="I24" i="10"/>
  <c r="J24" i="10"/>
  <c r="K24" i="10"/>
  <c r="L24" i="10"/>
  <c r="M24" i="10"/>
  <c r="N24" i="10"/>
  <c r="O24" i="10"/>
  <c r="P24" i="10"/>
  <c r="Q24" i="10"/>
  <c r="R24" i="10"/>
  <c r="S24" i="10"/>
  <c r="B25" i="10"/>
  <c r="C25" i="10"/>
  <c r="D25" i="10"/>
  <c r="E25" i="10"/>
  <c r="F25" i="10"/>
  <c r="G25" i="10"/>
  <c r="H25" i="10"/>
  <c r="I25" i="10"/>
  <c r="J25" i="10"/>
  <c r="K25" i="10"/>
  <c r="L25" i="10"/>
  <c r="M25" i="10"/>
  <c r="N25" i="10"/>
  <c r="O25" i="10"/>
  <c r="P25" i="10"/>
  <c r="Q25" i="10"/>
  <c r="R25" i="10"/>
  <c r="S25" i="10"/>
  <c r="B26" i="10"/>
  <c r="C26" i="10"/>
  <c r="D26" i="10"/>
  <c r="E26" i="10"/>
  <c r="F26" i="10"/>
  <c r="G26" i="10"/>
  <c r="H26" i="10"/>
  <c r="I26" i="10"/>
  <c r="J26" i="10"/>
  <c r="K26" i="10"/>
  <c r="L26" i="10"/>
  <c r="M26" i="10"/>
  <c r="N26" i="10"/>
  <c r="O26" i="10"/>
  <c r="P26" i="10"/>
  <c r="Q26" i="10"/>
  <c r="R26" i="10"/>
  <c r="S26" i="10"/>
  <c r="B27" i="10"/>
  <c r="C27" i="10"/>
  <c r="D27" i="10"/>
  <c r="E27" i="10"/>
  <c r="F27" i="10"/>
  <c r="G27" i="10"/>
  <c r="H27" i="10"/>
  <c r="I27" i="10"/>
  <c r="J27" i="10"/>
  <c r="K27" i="10"/>
  <c r="L27" i="10"/>
  <c r="M27" i="10"/>
  <c r="N27" i="10"/>
  <c r="O27" i="10"/>
  <c r="P27" i="10"/>
  <c r="Q27" i="10"/>
  <c r="R27" i="10"/>
  <c r="S27" i="10"/>
  <c r="B28" i="10"/>
  <c r="C28" i="10"/>
  <c r="D28" i="10"/>
  <c r="G28" i="10"/>
  <c r="H28" i="10"/>
  <c r="I28" i="10"/>
  <c r="J28" i="10"/>
  <c r="K28" i="10"/>
  <c r="L28" i="10"/>
  <c r="M28" i="10"/>
  <c r="N28" i="10"/>
  <c r="O28" i="10"/>
  <c r="P28" i="10"/>
  <c r="Q28" i="10"/>
  <c r="R28" i="10"/>
  <c r="S28" i="10"/>
  <c r="B29" i="10"/>
  <c r="C29" i="10"/>
  <c r="D29" i="10"/>
  <c r="E29" i="10"/>
  <c r="F29" i="10"/>
  <c r="G29" i="10"/>
  <c r="H29" i="10"/>
  <c r="I29" i="10"/>
  <c r="J29" i="10"/>
  <c r="K29" i="10"/>
  <c r="L29" i="10"/>
  <c r="M29" i="10"/>
  <c r="N29" i="10"/>
  <c r="O29" i="10"/>
  <c r="P29" i="10"/>
  <c r="Q29" i="10"/>
  <c r="R29" i="10"/>
  <c r="S29" i="10"/>
  <c r="B30" i="10"/>
  <c r="C30" i="10"/>
  <c r="D30" i="10"/>
  <c r="E30" i="10"/>
  <c r="F30" i="10"/>
  <c r="G30" i="10"/>
  <c r="H30" i="10"/>
  <c r="I30" i="10"/>
  <c r="J30" i="10"/>
  <c r="K30" i="10"/>
  <c r="L30" i="10"/>
  <c r="M30" i="10"/>
  <c r="N30" i="10"/>
  <c r="O30" i="10"/>
  <c r="P30" i="10"/>
  <c r="Q30" i="10"/>
  <c r="R30" i="10"/>
  <c r="S30" i="10"/>
  <c r="B31" i="10"/>
  <c r="C31" i="10"/>
  <c r="D31" i="10"/>
  <c r="E31" i="10"/>
  <c r="F31" i="10"/>
  <c r="G31" i="10"/>
  <c r="H31" i="10"/>
  <c r="I31" i="10"/>
  <c r="J31" i="10"/>
  <c r="K31" i="10"/>
  <c r="L31" i="10"/>
  <c r="M31" i="10"/>
  <c r="N31" i="10"/>
  <c r="O31" i="10"/>
  <c r="P31" i="10"/>
  <c r="Q31" i="10"/>
  <c r="R31" i="10"/>
  <c r="S31" i="10"/>
  <c r="B32" i="10"/>
  <c r="C32" i="10"/>
  <c r="D32" i="10"/>
  <c r="E32" i="10"/>
  <c r="F32" i="10"/>
  <c r="G32" i="10"/>
  <c r="H32" i="10"/>
  <c r="I32" i="10"/>
  <c r="J32" i="10"/>
  <c r="K32" i="10"/>
  <c r="L32" i="10"/>
  <c r="M32" i="10"/>
  <c r="N32" i="10"/>
  <c r="O32" i="10"/>
  <c r="P32" i="10"/>
  <c r="Q32" i="10"/>
  <c r="R32" i="10"/>
  <c r="S32" i="10"/>
  <c r="B33" i="10"/>
  <c r="C33" i="10"/>
  <c r="D33" i="10"/>
  <c r="E33" i="10"/>
  <c r="F33" i="10"/>
  <c r="G33" i="10"/>
  <c r="H33" i="10"/>
  <c r="I33" i="10"/>
  <c r="J33" i="10"/>
  <c r="K33" i="10"/>
  <c r="L33" i="10"/>
  <c r="M33" i="10"/>
  <c r="N33" i="10"/>
  <c r="O33" i="10"/>
  <c r="P33" i="10"/>
  <c r="Q33" i="10"/>
  <c r="R33" i="10"/>
  <c r="S33" i="10"/>
  <c r="D23" i="10"/>
  <c r="E23" i="10"/>
  <c r="F23" i="10"/>
  <c r="G23" i="10"/>
  <c r="H23" i="10"/>
  <c r="I23" i="10"/>
  <c r="J23" i="10"/>
  <c r="K23" i="10"/>
  <c r="L23" i="10"/>
  <c r="M23" i="10"/>
  <c r="N23" i="10"/>
  <c r="O23" i="10"/>
  <c r="P23" i="10"/>
  <c r="Q23" i="10"/>
  <c r="R23" i="10"/>
  <c r="S23" i="10"/>
  <c r="C23" i="10"/>
  <c r="B23" i="10"/>
  <c r="T7" i="10"/>
  <c r="U7" i="10"/>
  <c r="V7" i="10"/>
  <c r="W7" i="10"/>
  <c r="X7" i="10"/>
  <c r="Y7" i="10"/>
  <c r="Z7" i="10"/>
  <c r="AA7" i="10"/>
  <c r="AB7" i="10"/>
  <c r="AC7" i="10"/>
  <c r="AD7" i="10"/>
  <c r="AE7" i="10"/>
  <c r="AF7" i="10"/>
  <c r="AG7" i="10"/>
  <c r="AH7" i="10"/>
  <c r="AI7" i="10"/>
  <c r="AJ7" i="10"/>
  <c r="AK7" i="10"/>
  <c r="T8" i="10"/>
  <c r="U8" i="10"/>
  <c r="V8" i="10"/>
  <c r="W8" i="10"/>
  <c r="X8" i="10"/>
  <c r="Y8" i="10"/>
  <c r="Z8" i="10"/>
  <c r="AA8" i="10"/>
  <c r="AB8" i="10"/>
  <c r="AC8" i="10"/>
  <c r="AD8" i="10"/>
  <c r="AE8" i="10"/>
  <c r="AF8" i="10"/>
  <c r="AG8" i="10"/>
  <c r="AH8" i="10"/>
  <c r="AI8" i="10"/>
  <c r="AJ8" i="10"/>
  <c r="AK8" i="10"/>
  <c r="T9" i="10"/>
  <c r="U9" i="10"/>
  <c r="V9" i="10"/>
  <c r="W9" i="10"/>
  <c r="X9" i="10"/>
  <c r="Y9" i="10"/>
  <c r="Z9" i="10"/>
  <c r="AA9" i="10"/>
  <c r="AB9" i="10"/>
  <c r="AC9" i="10"/>
  <c r="AD9" i="10"/>
  <c r="AE9" i="10"/>
  <c r="AF9" i="10"/>
  <c r="AG9" i="10"/>
  <c r="AH9" i="10"/>
  <c r="AI9" i="10"/>
  <c r="AJ9" i="10"/>
  <c r="AK9" i="10"/>
  <c r="T10" i="10"/>
  <c r="U10" i="10"/>
  <c r="V10" i="10"/>
  <c r="W10" i="10"/>
  <c r="X10" i="10"/>
  <c r="Y10" i="10"/>
  <c r="Z10" i="10"/>
  <c r="AA10" i="10"/>
  <c r="AB10" i="10"/>
  <c r="AC10" i="10"/>
  <c r="AD10" i="10"/>
  <c r="AE10" i="10"/>
  <c r="AF10" i="10"/>
  <c r="AG10" i="10"/>
  <c r="AH10" i="10"/>
  <c r="AI10" i="10"/>
  <c r="AJ10" i="10"/>
  <c r="AK10" i="10"/>
  <c r="T11" i="10"/>
  <c r="U11" i="10"/>
  <c r="V11" i="10"/>
  <c r="W11" i="10"/>
  <c r="X11" i="10"/>
  <c r="Y11" i="10"/>
  <c r="Z11" i="10"/>
  <c r="AA11" i="10"/>
  <c r="AB11" i="10"/>
  <c r="AC11" i="10"/>
  <c r="AD11" i="10"/>
  <c r="AE11" i="10"/>
  <c r="AF11" i="10"/>
  <c r="AG11" i="10"/>
  <c r="AH11" i="10"/>
  <c r="AI11" i="10"/>
  <c r="AJ11" i="10"/>
  <c r="AK11" i="10"/>
  <c r="T12" i="10"/>
  <c r="U12" i="10"/>
  <c r="V12" i="10"/>
  <c r="W12" i="10"/>
  <c r="X12" i="10"/>
  <c r="Y12" i="10"/>
  <c r="Z12" i="10"/>
  <c r="AA12" i="10"/>
  <c r="AB12" i="10"/>
  <c r="AC12" i="10"/>
  <c r="AD12" i="10"/>
  <c r="AE12" i="10"/>
  <c r="AF12" i="10"/>
  <c r="AG12" i="10"/>
  <c r="AH12" i="10"/>
  <c r="AI12" i="10"/>
  <c r="AJ12" i="10"/>
  <c r="AK12" i="10"/>
  <c r="T13" i="10"/>
  <c r="U13" i="10"/>
  <c r="V13" i="10"/>
  <c r="W13" i="10"/>
  <c r="X13" i="10"/>
  <c r="Y13" i="10"/>
  <c r="Z13" i="10"/>
  <c r="AA13" i="10"/>
  <c r="AB13" i="10"/>
  <c r="AC13" i="10"/>
  <c r="AD13" i="10"/>
  <c r="AE13" i="10"/>
  <c r="AF13" i="10"/>
  <c r="AG13" i="10"/>
  <c r="AH13" i="10"/>
  <c r="AI13" i="10"/>
  <c r="AJ13" i="10"/>
  <c r="AK13" i="10"/>
  <c r="T14" i="10"/>
  <c r="U14" i="10"/>
  <c r="V14" i="10"/>
  <c r="W14" i="10"/>
  <c r="X14" i="10"/>
  <c r="Y14" i="10"/>
  <c r="Z14" i="10"/>
  <c r="AA14" i="10"/>
  <c r="AB14" i="10"/>
  <c r="AC14" i="10"/>
  <c r="AD14" i="10"/>
  <c r="AE14" i="10"/>
  <c r="AF14" i="10"/>
  <c r="AG14" i="10"/>
  <c r="AH14" i="10"/>
  <c r="AI14" i="10"/>
  <c r="AJ14" i="10"/>
  <c r="AK14" i="10"/>
  <c r="T15" i="10"/>
  <c r="U15" i="10"/>
  <c r="V15" i="10"/>
  <c r="W15" i="10"/>
  <c r="X15" i="10"/>
  <c r="Y15" i="10"/>
  <c r="Z15" i="10"/>
  <c r="AA15" i="10"/>
  <c r="AB15" i="10"/>
  <c r="AC15" i="10"/>
  <c r="AD15" i="10"/>
  <c r="AE15" i="10"/>
  <c r="AF15" i="10"/>
  <c r="AG15" i="10"/>
  <c r="AH15" i="10"/>
  <c r="AI15" i="10"/>
  <c r="AJ15" i="10"/>
  <c r="AK15" i="10"/>
  <c r="T16" i="10"/>
  <c r="U16" i="10"/>
  <c r="V16" i="10"/>
  <c r="W16" i="10"/>
  <c r="X16" i="10"/>
  <c r="Y16" i="10"/>
  <c r="Z16" i="10"/>
  <c r="AA16" i="10"/>
  <c r="AB16" i="10"/>
  <c r="AC16" i="10"/>
  <c r="AD16" i="10"/>
  <c r="AE16" i="10"/>
  <c r="AF16" i="10"/>
  <c r="AG16" i="10"/>
  <c r="AH16" i="10"/>
  <c r="AI16" i="10"/>
  <c r="AJ16" i="10"/>
  <c r="AK16" i="10"/>
  <c r="AK6" i="10"/>
  <c r="AI6" i="10"/>
  <c r="AG6" i="10"/>
  <c r="AE6" i="10"/>
  <c r="AC6" i="10"/>
  <c r="AA6" i="10"/>
  <c r="Y6" i="10"/>
  <c r="W6" i="10"/>
  <c r="U6" i="10"/>
  <c r="AJ6" i="10"/>
  <c r="AH6" i="10"/>
  <c r="AF6" i="10"/>
  <c r="AD6" i="10"/>
  <c r="AB6" i="10"/>
  <c r="Z6" i="10"/>
  <c r="X6" i="10"/>
  <c r="V6" i="10"/>
  <c r="T6" i="10"/>
  <c r="B7" i="10"/>
  <c r="C7" i="10"/>
  <c r="D7" i="10"/>
  <c r="E7" i="10"/>
  <c r="F7" i="10"/>
  <c r="G7" i="10"/>
  <c r="H7" i="10"/>
  <c r="I7" i="10"/>
  <c r="J7" i="10"/>
  <c r="K7" i="10"/>
  <c r="L7" i="10"/>
  <c r="M7" i="10"/>
  <c r="N7" i="10"/>
  <c r="O7" i="10"/>
  <c r="P7" i="10"/>
  <c r="Q7" i="10"/>
  <c r="R7" i="10"/>
  <c r="S7" i="10"/>
  <c r="B8" i="10"/>
  <c r="C8" i="10"/>
  <c r="D8" i="10"/>
  <c r="E8" i="10"/>
  <c r="F8" i="10"/>
  <c r="G8" i="10"/>
  <c r="H8" i="10"/>
  <c r="I8" i="10"/>
  <c r="J8" i="10"/>
  <c r="K8" i="10"/>
  <c r="L8" i="10"/>
  <c r="M8" i="10"/>
  <c r="N8" i="10"/>
  <c r="O8" i="10"/>
  <c r="P8" i="10"/>
  <c r="Q8" i="10"/>
  <c r="R8" i="10"/>
  <c r="S8" i="10"/>
  <c r="B9" i="10"/>
  <c r="C9" i="10"/>
  <c r="D9" i="10"/>
  <c r="E9" i="10"/>
  <c r="F9" i="10"/>
  <c r="G9" i="10"/>
  <c r="H9" i="10"/>
  <c r="I9" i="10"/>
  <c r="J9" i="10"/>
  <c r="K9" i="10"/>
  <c r="L9" i="10"/>
  <c r="M9" i="10"/>
  <c r="N9" i="10"/>
  <c r="O9" i="10"/>
  <c r="P9" i="10"/>
  <c r="Q9" i="10"/>
  <c r="R9" i="10"/>
  <c r="S9" i="10"/>
  <c r="B10" i="10"/>
  <c r="C10" i="10"/>
  <c r="D10" i="10"/>
  <c r="E10" i="10"/>
  <c r="F10" i="10"/>
  <c r="G10" i="10"/>
  <c r="H10" i="10"/>
  <c r="I10" i="10"/>
  <c r="J10" i="10"/>
  <c r="K10" i="10"/>
  <c r="L10" i="10"/>
  <c r="M10" i="10"/>
  <c r="N10" i="10"/>
  <c r="O10" i="10"/>
  <c r="P10" i="10"/>
  <c r="Q10" i="10"/>
  <c r="R10" i="10"/>
  <c r="S10" i="10"/>
  <c r="B11" i="10"/>
  <c r="C11" i="10"/>
  <c r="D11" i="10"/>
  <c r="E11" i="10"/>
  <c r="F11" i="10"/>
  <c r="G11" i="10"/>
  <c r="H11" i="10"/>
  <c r="I11" i="10"/>
  <c r="J11" i="10"/>
  <c r="K11" i="10"/>
  <c r="L11" i="10"/>
  <c r="M11" i="10"/>
  <c r="N11" i="10"/>
  <c r="O11" i="10"/>
  <c r="P11" i="10"/>
  <c r="Q11" i="10"/>
  <c r="R11" i="10"/>
  <c r="S11" i="10"/>
  <c r="B12" i="10"/>
  <c r="C12" i="10"/>
  <c r="D12" i="10"/>
  <c r="E12" i="10"/>
  <c r="F12" i="10"/>
  <c r="G12" i="10"/>
  <c r="H12" i="10"/>
  <c r="I12" i="10"/>
  <c r="J12" i="10"/>
  <c r="K12" i="10"/>
  <c r="L12" i="10"/>
  <c r="M12" i="10"/>
  <c r="N12" i="10"/>
  <c r="O12" i="10"/>
  <c r="P12" i="10"/>
  <c r="Q12" i="10"/>
  <c r="R12" i="10"/>
  <c r="S12" i="10"/>
  <c r="B13" i="10"/>
  <c r="C13" i="10"/>
  <c r="D13" i="10"/>
  <c r="E13" i="10"/>
  <c r="F13" i="10"/>
  <c r="G13" i="10"/>
  <c r="H13" i="10"/>
  <c r="I13" i="10"/>
  <c r="J13" i="10"/>
  <c r="K13" i="10"/>
  <c r="L13" i="10"/>
  <c r="M13" i="10"/>
  <c r="N13" i="10"/>
  <c r="O13" i="10"/>
  <c r="P13" i="10"/>
  <c r="Q13" i="10"/>
  <c r="R13" i="10"/>
  <c r="S13" i="10"/>
  <c r="B14" i="10"/>
  <c r="C14" i="10"/>
  <c r="D14" i="10"/>
  <c r="E14" i="10"/>
  <c r="F14" i="10"/>
  <c r="G14" i="10"/>
  <c r="H14" i="10"/>
  <c r="I14" i="10"/>
  <c r="J14" i="10"/>
  <c r="K14" i="10"/>
  <c r="L14" i="10"/>
  <c r="M14" i="10"/>
  <c r="N14" i="10"/>
  <c r="O14" i="10"/>
  <c r="P14" i="10"/>
  <c r="Q14" i="10"/>
  <c r="R14" i="10"/>
  <c r="S14" i="10"/>
  <c r="B15" i="10"/>
  <c r="C15" i="10"/>
  <c r="D15" i="10"/>
  <c r="E15" i="10"/>
  <c r="F15" i="10"/>
  <c r="G15" i="10"/>
  <c r="H15" i="10"/>
  <c r="I15" i="10"/>
  <c r="J15" i="10"/>
  <c r="K15" i="10"/>
  <c r="L15" i="10"/>
  <c r="M15" i="10"/>
  <c r="N15" i="10"/>
  <c r="O15" i="10"/>
  <c r="P15" i="10"/>
  <c r="Q15" i="10"/>
  <c r="R15" i="10"/>
  <c r="S15" i="10"/>
  <c r="B16" i="10"/>
  <c r="C16" i="10"/>
  <c r="D16" i="10"/>
  <c r="E16" i="10"/>
  <c r="F16" i="10"/>
  <c r="G16" i="10"/>
  <c r="H16" i="10"/>
  <c r="I16" i="10"/>
  <c r="J16" i="10"/>
  <c r="K16" i="10"/>
  <c r="L16" i="10"/>
  <c r="M16" i="10"/>
  <c r="N16" i="10"/>
  <c r="O16" i="10"/>
  <c r="P16" i="10"/>
  <c r="Q16" i="10"/>
  <c r="R16" i="10"/>
  <c r="S16" i="10"/>
  <c r="S6" i="10"/>
  <c r="R6" i="10"/>
  <c r="Q6" i="10"/>
  <c r="P6" i="10"/>
  <c r="O6" i="10"/>
  <c r="N6" i="10"/>
  <c r="M6" i="10"/>
  <c r="L6" i="10"/>
  <c r="K6" i="10"/>
  <c r="J6" i="10"/>
  <c r="I6" i="10"/>
  <c r="H6" i="10"/>
  <c r="C6" i="10"/>
  <c r="G6" i="10"/>
  <c r="F6" i="10"/>
  <c r="E6" i="10"/>
  <c r="D6" i="10"/>
  <c r="B6" i="10"/>
  <c r="U30" i="5"/>
  <c r="T30" i="5"/>
  <c r="S30" i="5"/>
  <c r="R30" i="5"/>
  <c r="Q30" i="5"/>
  <c r="P30" i="5"/>
  <c r="O30" i="5"/>
  <c r="N30" i="5"/>
  <c r="M30" i="5"/>
  <c r="U29" i="5"/>
  <c r="T29" i="5"/>
  <c r="S29" i="5"/>
  <c r="R29" i="5"/>
  <c r="Q29" i="5"/>
  <c r="P29" i="5"/>
  <c r="O29" i="5"/>
  <c r="N29" i="5"/>
  <c r="M29" i="5"/>
  <c r="U28" i="5"/>
  <c r="T28" i="5"/>
  <c r="S28" i="5"/>
  <c r="R28" i="5"/>
  <c r="Q28" i="5"/>
  <c r="P28" i="5"/>
  <c r="O28" i="5"/>
  <c r="N28" i="5"/>
  <c r="M28" i="5"/>
  <c r="U27" i="5"/>
  <c r="T27" i="5"/>
  <c r="S27" i="5"/>
  <c r="R27" i="5"/>
  <c r="Q27" i="5"/>
  <c r="P27" i="5"/>
  <c r="O27" i="5"/>
  <c r="N27" i="5"/>
  <c r="M27" i="5"/>
  <c r="U26" i="5"/>
  <c r="T26" i="5"/>
  <c r="S26" i="5"/>
  <c r="R26" i="5"/>
  <c r="Q26" i="5"/>
  <c r="P26" i="5"/>
  <c r="O26" i="5"/>
  <c r="N26" i="5"/>
  <c r="M26" i="5"/>
  <c r="U25" i="5"/>
  <c r="T25" i="5"/>
  <c r="S25" i="5"/>
  <c r="R25" i="5"/>
  <c r="Q25" i="5"/>
  <c r="P25" i="5"/>
  <c r="O25" i="5"/>
  <c r="N25" i="5"/>
  <c r="M25" i="5"/>
  <c r="U24" i="5"/>
  <c r="T24" i="5"/>
  <c r="S24" i="5"/>
  <c r="R24" i="5"/>
  <c r="Q24" i="5"/>
  <c r="P24" i="5"/>
  <c r="O24" i="5"/>
  <c r="N24" i="5"/>
  <c r="M24" i="5"/>
  <c r="U23" i="5"/>
  <c r="T23" i="5"/>
  <c r="S23" i="5"/>
  <c r="R23" i="5"/>
  <c r="Q23" i="5"/>
  <c r="P23" i="5"/>
  <c r="O23" i="5"/>
  <c r="N23" i="5"/>
  <c r="M23" i="5"/>
  <c r="U22" i="5"/>
  <c r="T22" i="5"/>
  <c r="S22" i="5"/>
  <c r="R22" i="5"/>
  <c r="Q22" i="5"/>
  <c r="P22" i="5"/>
  <c r="O22" i="5"/>
  <c r="N22" i="5"/>
  <c r="M22" i="5"/>
  <c r="U21" i="5"/>
  <c r="T21" i="5"/>
  <c r="S21" i="5"/>
  <c r="R21" i="5"/>
  <c r="Q21" i="5"/>
  <c r="P21" i="5"/>
  <c r="O21" i="5"/>
  <c r="N21" i="5"/>
  <c r="M21" i="5"/>
  <c r="U20" i="5"/>
  <c r="T20" i="5"/>
  <c r="S20" i="5"/>
  <c r="R20" i="5"/>
  <c r="Q20" i="5"/>
  <c r="P20" i="5"/>
  <c r="O20" i="5"/>
  <c r="N20" i="5"/>
  <c r="M20" i="5"/>
  <c r="M9" i="5"/>
  <c r="U14" i="5"/>
  <c r="T14" i="5"/>
  <c r="S14" i="5"/>
  <c r="R14" i="5"/>
  <c r="Q14" i="5"/>
  <c r="P14" i="5"/>
  <c r="O14" i="5"/>
  <c r="N14" i="5"/>
  <c r="M14" i="5"/>
  <c r="U13" i="5"/>
  <c r="T13" i="5"/>
  <c r="S13" i="5"/>
  <c r="R13" i="5"/>
  <c r="Q13" i="5"/>
  <c r="P13" i="5"/>
  <c r="O13" i="5"/>
  <c r="N13" i="5"/>
  <c r="M13" i="5"/>
  <c r="U12" i="5"/>
  <c r="T12" i="5"/>
  <c r="S12" i="5"/>
  <c r="R12" i="5"/>
  <c r="Q12" i="5"/>
  <c r="P12" i="5"/>
  <c r="O12" i="5"/>
  <c r="N12" i="5"/>
  <c r="M12" i="5"/>
  <c r="U11" i="5"/>
  <c r="T11" i="5"/>
  <c r="S11" i="5"/>
  <c r="R11" i="5"/>
  <c r="Q11" i="5"/>
  <c r="P11" i="5"/>
  <c r="O11" i="5"/>
  <c r="N11" i="5"/>
  <c r="M11" i="5"/>
  <c r="U10" i="5"/>
  <c r="T10" i="5"/>
  <c r="S10" i="5"/>
  <c r="R10" i="5"/>
  <c r="Q10" i="5"/>
  <c r="P10" i="5"/>
  <c r="O10" i="5"/>
  <c r="N10" i="5"/>
  <c r="M10" i="5"/>
  <c r="U9" i="5"/>
  <c r="T9" i="5"/>
  <c r="S9" i="5"/>
  <c r="R9" i="5"/>
  <c r="Q9" i="5"/>
  <c r="P9" i="5"/>
  <c r="O9" i="5"/>
  <c r="N9" i="5"/>
  <c r="U8" i="5"/>
  <c r="T8" i="5"/>
  <c r="S8" i="5"/>
  <c r="R8" i="5"/>
  <c r="Q8" i="5"/>
  <c r="P8" i="5"/>
  <c r="O8" i="5"/>
  <c r="N8" i="5"/>
  <c r="M8" i="5"/>
  <c r="U7" i="5"/>
  <c r="T7" i="5"/>
  <c r="S7" i="5"/>
  <c r="R7" i="5"/>
  <c r="Q7" i="5"/>
  <c r="P7" i="5"/>
  <c r="O7" i="5"/>
  <c r="N7" i="5"/>
  <c r="M7" i="5"/>
  <c r="U6" i="5"/>
  <c r="T6" i="5"/>
  <c r="S6" i="5"/>
  <c r="R6" i="5"/>
  <c r="Q6" i="5"/>
  <c r="P6" i="5"/>
  <c r="O6" i="5"/>
  <c r="N6" i="5"/>
  <c r="M6" i="5"/>
  <c r="U5" i="5"/>
  <c r="T5" i="5"/>
  <c r="S5" i="5"/>
  <c r="R5" i="5"/>
  <c r="Q5" i="5"/>
  <c r="P5" i="5"/>
  <c r="O5" i="5"/>
  <c r="N5" i="5"/>
  <c r="M5" i="5"/>
  <c r="U4" i="5"/>
  <c r="T4" i="5"/>
  <c r="S4" i="5"/>
  <c r="R4" i="5"/>
  <c r="Q4" i="5"/>
  <c r="P4" i="5"/>
  <c r="O4" i="5"/>
  <c r="N4" i="5"/>
  <c r="M4" i="5"/>
  <c r="U30" i="4"/>
  <c r="T30" i="4"/>
  <c r="S30" i="4"/>
  <c r="R30" i="4"/>
  <c r="Q30" i="4"/>
  <c r="P30" i="4"/>
  <c r="O30" i="4"/>
  <c r="N30" i="4"/>
  <c r="M30" i="4"/>
  <c r="U29" i="4"/>
  <c r="T29" i="4"/>
  <c r="S29" i="4"/>
  <c r="R29" i="4"/>
  <c r="Q29" i="4"/>
  <c r="P29" i="4"/>
  <c r="O29" i="4"/>
  <c r="N29" i="4"/>
  <c r="M29" i="4"/>
  <c r="U28" i="4"/>
  <c r="T28" i="4"/>
  <c r="S28" i="4"/>
  <c r="R28" i="4"/>
  <c r="Q28" i="4"/>
  <c r="P28" i="4"/>
  <c r="O28" i="4"/>
  <c r="N28" i="4"/>
  <c r="M28" i="4"/>
  <c r="U27" i="4"/>
  <c r="T27" i="4"/>
  <c r="S27" i="4"/>
  <c r="R27" i="4"/>
  <c r="Q27" i="4"/>
  <c r="P27" i="4"/>
  <c r="O27" i="4"/>
  <c r="N27" i="4"/>
  <c r="M27" i="4"/>
  <c r="U26" i="4"/>
  <c r="T26" i="4"/>
  <c r="S26" i="4"/>
  <c r="R26" i="4"/>
  <c r="Q26" i="4"/>
  <c r="P26" i="4"/>
  <c r="O26" i="4"/>
  <c r="N26" i="4"/>
  <c r="M26" i="4"/>
  <c r="U25" i="4"/>
  <c r="T25" i="4"/>
  <c r="S25" i="4"/>
  <c r="R25" i="4"/>
  <c r="Q25" i="4"/>
  <c r="P25" i="4"/>
  <c r="O25" i="4"/>
  <c r="N25" i="4"/>
  <c r="M25" i="4"/>
  <c r="U24" i="4"/>
  <c r="T24" i="4"/>
  <c r="S24" i="4"/>
  <c r="R24" i="4"/>
  <c r="Q24" i="4"/>
  <c r="P24" i="4"/>
  <c r="O24" i="4"/>
  <c r="N24" i="4"/>
  <c r="M24" i="4"/>
  <c r="U23" i="4"/>
  <c r="T23" i="4"/>
  <c r="S23" i="4"/>
  <c r="R23" i="4"/>
  <c r="Q23" i="4"/>
  <c r="P23" i="4"/>
  <c r="O23" i="4"/>
  <c r="N23" i="4"/>
  <c r="M23" i="4"/>
  <c r="U22" i="4"/>
  <c r="T22" i="4"/>
  <c r="S22" i="4"/>
  <c r="R22" i="4"/>
  <c r="Q22" i="4"/>
  <c r="P22" i="4"/>
  <c r="O22" i="4"/>
  <c r="N22" i="4"/>
  <c r="M22" i="4"/>
  <c r="U21" i="4"/>
  <c r="T21" i="4"/>
  <c r="S21" i="4"/>
  <c r="R21" i="4"/>
  <c r="Q21" i="4"/>
  <c r="P21" i="4"/>
  <c r="O21" i="4"/>
  <c r="N21" i="4"/>
  <c r="M21" i="4"/>
  <c r="U20" i="4"/>
  <c r="T20" i="4"/>
  <c r="S20" i="4"/>
  <c r="R20" i="4"/>
  <c r="Q20" i="4"/>
  <c r="P20" i="4"/>
  <c r="O20" i="4"/>
  <c r="N20" i="4"/>
  <c r="M20" i="4"/>
  <c r="U6" i="4"/>
  <c r="T6" i="4"/>
  <c r="S6" i="4"/>
  <c r="U5" i="4"/>
  <c r="T5" i="4"/>
  <c r="S5" i="4"/>
  <c r="U4" i="4"/>
  <c r="T4" i="4"/>
  <c r="S4" i="4"/>
  <c r="R6" i="4"/>
  <c r="Q6" i="4"/>
  <c r="P6" i="4"/>
  <c r="R5" i="4"/>
  <c r="Q5" i="4"/>
  <c r="P5" i="4"/>
  <c r="R4" i="4"/>
  <c r="Q4" i="4"/>
  <c r="P4" i="4"/>
  <c r="O5" i="4"/>
  <c r="O6" i="4"/>
  <c r="O4" i="4"/>
  <c r="M4" i="4"/>
  <c r="M14" i="4"/>
  <c r="M13" i="4"/>
  <c r="M12" i="4"/>
  <c r="M11" i="4"/>
  <c r="M10" i="4"/>
  <c r="M9" i="4"/>
  <c r="M8" i="4"/>
  <c r="M7" i="4"/>
  <c r="M6" i="4"/>
  <c r="M5" i="4"/>
  <c r="U30" i="3"/>
  <c r="T30" i="3"/>
  <c r="S30" i="3"/>
  <c r="R30" i="3"/>
  <c r="Q30" i="3"/>
  <c r="P30" i="3"/>
  <c r="O30" i="3"/>
  <c r="N30" i="3"/>
  <c r="M30" i="3"/>
  <c r="U29" i="3"/>
  <c r="T29" i="3"/>
  <c r="S29" i="3"/>
  <c r="R29" i="3"/>
  <c r="Q29" i="3"/>
  <c r="P29" i="3"/>
  <c r="O29" i="3"/>
  <c r="N29" i="3"/>
  <c r="M29" i="3"/>
  <c r="U28" i="3"/>
  <c r="T28" i="3"/>
  <c r="S28" i="3"/>
  <c r="R28" i="3"/>
  <c r="Q28" i="3"/>
  <c r="P28" i="3"/>
  <c r="O28" i="3"/>
  <c r="N28" i="3"/>
  <c r="M28" i="3"/>
  <c r="U27" i="3"/>
  <c r="T27" i="3"/>
  <c r="S27" i="3"/>
  <c r="R27" i="3"/>
  <c r="Q27" i="3"/>
  <c r="P27" i="3"/>
  <c r="O27" i="3"/>
  <c r="N27" i="3"/>
  <c r="M27" i="3"/>
  <c r="U26" i="3"/>
  <c r="T26" i="3"/>
  <c r="S26" i="3"/>
  <c r="R26" i="3"/>
  <c r="Q26" i="3"/>
  <c r="P26" i="3"/>
  <c r="O26" i="3"/>
  <c r="N26" i="3"/>
  <c r="M26" i="3"/>
  <c r="U25" i="3"/>
  <c r="T25" i="3"/>
  <c r="S25" i="3"/>
  <c r="R25" i="3"/>
  <c r="Q25" i="3"/>
  <c r="P25" i="3"/>
  <c r="O25" i="3"/>
  <c r="N25" i="3"/>
  <c r="M25" i="3"/>
  <c r="U24" i="3"/>
  <c r="T24" i="3"/>
  <c r="S24" i="3"/>
  <c r="R24" i="3"/>
  <c r="Q24" i="3"/>
  <c r="P24" i="3"/>
  <c r="O24" i="3"/>
  <c r="N24" i="3"/>
  <c r="M24" i="3"/>
  <c r="U23" i="3"/>
  <c r="T23" i="3"/>
  <c r="S23" i="3"/>
  <c r="R23" i="3"/>
  <c r="Q23" i="3"/>
  <c r="P23" i="3"/>
  <c r="O23" i="3"/>
  <c r="N23" i="3"/>
  <c r="M23" i="3"/>
  <c r="U22" i="3"/>
  <c r="T22" i="3"/>
  <c r="S22" i="3"/>
  <c r="R22" i="3"/>
  <c r="Q22" i="3"/>
  <c r="P22" i="3"/>
  <c r="O22" i="3"/>
  <c r="N22" i="3"/>
  <c r="M22" i="3"/>
  <c r="U21" i="3"/>
  <c r="T21" i="3"/>
  <c r="S21" i="3"/>
  <c r="R21" i="3"/>
  <c r="Q21" i="3"/>
  <c r="P21" i="3"/>
  <c r="O21" i="3"/>
  <c r="N21" i="3"/>
  <c r="M21" i="3"/>
  <c r="U20" i="3"/>
  <c r="T20" i="3"/>
  <c r="S20" i="3"/>
  <c r="R20" i="3"/>
  <c r="Q20" i="3"/>
  <c r="P20" i="3"/>
  <c r="O20" i="3"/>
  <c r="N20" i="3"/>
  <c r="M20" i="3"/>
  <c r="R8" i="3"/>
  <c r="N8" i="3"/>
  <c r="U14" i="3"/>
  <c r="T14" i="3"/>
  <c r="S14" i="3"/>
  <c r="U13" i="3"/>
  <c r="T13" i="3"/>
  <c r="S13" i="3"/>
  <c r="U12" i="3"/>
  <c r="T12" i="3"/>
  <c r="S12" i="3"/>
  <c r="U11" i="3"/>
  <c r="T11" i="3"/>
  <c r="S11" i="3"/>
  <c r="U10" i="3"/>
  <c r="T10" i="3"/>
  <c r="S10" i="3"/>
  <c r="U9" i="3"/>
  <c r="T9" i="3"/>
  <c r="S9" i="3"/>
  <c r="U8" i="3"/>
  <c r="T8" i="3"/>
  <c r="S8" i="3"/>
  <c r="U7" i="3"/>
  <c r="T7" i="3"/>
  <c r="S7" i="3"/>
  <c r="U6" i="3"/>
  <c r="T6" i="3"/>
  <c r="S6" i="3"/>
  <c r="U5" i="3"/>
  <c r="T5" i="3"/>
  <c r="S5" i="3"/>
  <c r="U4" i="3"/>
  <c r="T4" i="3"/>
  <c r="S4" i="3"/>
  <c r="R14" i="3"/>
  <c r="Q14" i="3"/>
  <c r="P14" i="3"/>
  <c r="R13" i="3"/>
  <c r="Q13" i="3"/>
  <c r="P13" i="3"/>
  <c r="R12" i="3"/>
  <c r="Q12" i="3"/>
  <c r="P12" i="3"/>
  <c r="R11" i="3"/>
  <c r="Q11" i="3"/>
  <c r="P11" i="3"/>
  <c r="R10" i="3"/>
  <c r="Q10" i="3"/>
  <c r="P10" i="3"/>
  <c r="R9" i="3"/>
  <c r="Q9" i="3"/>
  <c r="P9" i="3"/>
  <c r="Q8" i="3"/>
  <c r="P8" i="3"/>
  <c r="R7" i="3"/>
  <c r="Q7" i="3"/>
  <c r="P7" i="3"/>
  <c r="R6" i="3"/>
  <c r="Q6" i="3"/>
  <c r="P6" i="3"/>
  <c r="R5" i="3"/>
  <c r="Q5" i="3"/>
  <c r="P5" i="3"/>
  <c r="R4" i="3"/>
  <c r="Q4" i="3"/>
  <c r="P4" i="3"/>
  <c r="O5" i="3"/>
  <c r="O6" i="3"/>
  <c r="O7" i="3"/>
  <c r="O8" i="3"/>
  <c r="O9" i="3"/>
  <c r="O10" i="3"/>
  <c r="O11" i="3"/>
  <c r="O12" i="3"/>
  <c r="O13" i="3"/>
  <c r="O14" i="3"/>
  <c r="O4" i="3"/>
  <c r="N5" i="3"/>
  <c r="N6" i="3"/>
  <c r="N7" i="3"/>
  <c r="N9" i="3"/>
  <c r="N10" i="3"/>
  <c r="N11" i="3"/>
  <c r="N12" i="3"/>
  <c r="N13" i="3"/>
  <c r="N14" i="3"/>
  <c r="N4" i="3"/>
  <c r="M5" i="3"/>
  <c r="M6" i="3"/>
  <c r="M7" i="3"/>
  <c r="M8" i="3"/>
  <c r="M9" i="3"/>
  <c r="M10" i="3"/>
  <c r="M11" i="3"/>
  <c r="M12" i="3"/>
  <c r="M13" i="3"/>
  <c r="M14" i="3"/>
  <c r="M4" i="3"/>
  <c r="U30" i="2"/>
  <c r="T30" i="2"/>
  <c r="S30" i="2"/>
  <c r="R30" i="2"/>
  <c r="Q30" i="2"/>
  <c r="P30" i="2"/>
  <c r="O30" i="2"/>
  <c r="N30" i="2"/>
  <c r="M30" i="2"/>
  <c r="U29" i="2"/>
  <c r="T29" i="2"/>
  <c r="S29" i="2"/>
  <c r="R29" i="2"/>
  <c r="Q29" i="2"/>
  <c r="P29" i="2"/>
  <c r="O29" i="2"/>
  <c r="N29" i="2"/>
  <c r="M29" i="2"/>
  <c r="U28" i="2"/>
  <c r="T28" i="2"/>
  <c r="S28" i="2"/>
  <c r="R28" i="2"/>
  <c r="Q28" i="2"/>
  <c r="P28" i="2"/>
  <c r="O28" i="2"/>
  <c r="N28" i="2"/>
  <c r="M28" i="2"/>
  <c r="U27" i="2"/>
  <c r="T27" i="2"/>
  <c r="S27" i="2"/>
  <c r="R27" i="2"/>
  <c r="Q27" i="2"/>
  <c r="P27" i="2"/>
  <c r="O27" i="2"/>
  <c r="N27" i="2"/>
  <c r="M27" i="2"/>
  <c r="U26" i="2"/>
  <c r="T26" i="2"/>
  <c r="S26" i="2"/>
  <c r="R26" i="2"/>
  <c r="Q26" i="2"/>
  <c r="P26" i="2"/>
  <c r="O26" i="2"/>
  <c r="N26" i="2"/>
  <c r="M26" i="2"/>
  <c r="U25" i="2"/>
  <c r="T25" i="2"/>
  <c r="S25" i="2"/>
  <c r="R25" i="2"/>
  <c r="Q25" i="2"/>
  <c r="P25" i="2"/>
  <c r="O25" i="2"/>
  <c r="N25" i="2"/>
  <c r="M25" i="2"/>
  <c r="U24" i="2"/>
  <c r="T24" i="2"/>
  <c r="S24" i="2"/>
  <c r="R24" i="2"/>
  <c r="Q24" i="2"/>
  <c r="P24" i="2"/>
  <c r="O24" i="2"/>
  <c r="N24" i="2"/>
  <c r="M24" i="2"/>
  <c r="U23" i="2"/>
  <c r="T23" i="2"/>
  <c r="S23" i="2"/>
  <c r="R23" i="2"/>
  <c r="Q23" i="2"/>
  <c r="P23" i="2"/>
  <c r="O23" i="2"/>
  <c r="N23" i="2"/>
  <c r="M23" i="2"/>
  <c r="U22" i="2"/>
  <c r="T22" i="2"/>
  <c r="S22" i="2"/>
  <c r="R22" i="2"/>
  <c r="Q22" i="2"/>
  <c r="P22" i="2"/>
  <c r="O22" i="2"/>
  <c r="N22" i="2"/>
  <c r="M22" i="2"/>
  <c r="U21" i="2"/>
  <c r="T21" i="2"/>
  <c r="S21" i="2"/>
  <c r="R21" i="2"/>
  <c r="Q21" i="2"/>
  <c r="P21" i="2"/>
  <c r="O21" i="2"/>
  <c r="N21" i="2"/>
  <c r="M21" i="2"/>
  <c r="U20" i="2"/>
  <c r="T20" i="2"/>
  <c r="S20" i="2"/>
  <c r="R20" i="2"/>
  <c r="Q20" i="2"/>
  <c r="P20" i="2"/>
  <c r="O20" i="2"/>
  <c r="N20" i="2"/>
  <c r="M20" i="2"/>
  <c r="U14" i="2"/>
  <c r="T14" i="2"/>
  <c r="S14" i="2"/>
  <c r="U13" i="2"/>
  <c r="T13" i="2"/>
  <c r="S13" i="2"/>
  <c r="U12" i="2"/>
  <c r="T12" i="2"/>
  <c r="S12" i="2"/>
  <c r="U11" i="2"/>
  <c r="T11" i="2"/>
  <c r="S11" i="2"/>
  <c r="U10" i="2"/>
  <c r="T10" i="2"/>
  <c r="S10" i="2"/>
  <c r="U9" i="2"/>
  <c r="T9" i="2"/>
  <c r="S9" i="2"/>
  <c r="U8" i="2"/>
  <c r="T8" i="2"/>
  <c r="S8" i="2"/>
  <c r="U7" i="2"/>
  <c r="T7" i="2"/>
  <c r="S7" i="2"/>
  <c r="U6" i="2"/>
  <c r="T6" i="2"/>
  <c r="S6" i="2"/>
  <c r="U5" i="2"/>
  <c r="T5" i="2"/>
  <c r="S5" i="2"/>
  <c r="U4" i="2"/>
  <c r="T4" i="2"/>
  <c r="S4" i="2"/>
  <c r="R14" i="2"/>
  <c r="Q14" i="2"/>
  <c r="P14" i="2"/>
  <c r="R13" i="2"/>
  <c r="Q13" i="2"/>
  <c r="P13" i="2"/>
  <c r="R12" i="2"/>
  <c r="Q12" i="2"/>
  <c r="P12" i="2"/>
  <c r="R11" i="2"/>
  <c r="Q11" i="2"/>
  <c r="P11" i="2"/>
  <c r="R10" i="2"/>
  <c r="Q10" i="2"/>
  <c r="P10" i="2"/>
  <c r="R9" i="2"/>
  <c r="Q9" i="2"/>
  <c r="P9" i="2"/>
  <c r="R8" i="2"/>
  <c r="Q8" i="2"/>
  <c r="P8" i="2"/>
  <c r="R7" i="2"/>
  <c r="Q7" i="2"/>
  <c r="P7" i="2"/>
  <c r="R6" i="2"/>
  <c r="Q6" i="2"/>
  <c r="P6" i="2"/>
  <c r="R5" i="2"/>
  <c r="Q5" i="2"/>
  <c r="P5" i="2"/>
  <c r="R4" i="2"/>
  <c r="Q4" i="2"/>
  <c r="P4" i="2"/>
  <c r="O7" i="2"/>
  <c r="O5" i="2"/>
  <c r="O6" i="2"/>
  <c r="O8" i="2"/>
  <c r="O9" i="2"/>
  <c r="O10" i="2"/>
  <c r="O11" i="2"/>
  <c r="O12" i="2"/>
  <c r="O13" i="2"/>
  <c r="O14" i="2"/>
  <c r="O4" i="2"/>
  <c r="N5" i="2"/>
  <c r="N6" i="2"/>
  <c r="N7" i="2"/>
  <c r="N8" i="2"/>
  <c r="N9" i="2"/>
  <c r="N10" i="2"/>
  <c r="N11" i="2"/>
  <c r="N12" i="2"/>
  <c r="N13" i="2"/>
  <c r="N14" i="2"/>
  <c r="N4" i="2"/>
  <c r="M5" i="2"/>
  <c r="M6" i="2"/>
  <c r="M7" i="2"/>
  <c r="M8" i="2"/>
  <c r="M9" i="2"/>
  <c r="M10" i="2"/>
  <c r="M11" i="2"/>
  <c r="M12" i="2"/>
  <c r="M13" i="2"/>
  <c r="M14" i="2"/>
  <c r="M4" i="2"/>
  <c r="O106" i="8" l="1"/>
  <c r="O98" i="8"/>
  <c r="O105" i="8"/>
  <c r="G72" i="8"/>
  <c r="H77" i="8"/>
  <c r="O107" i="8"/>
  <c r="O99" i="8"/>
  <c r="F71" i="8"/>
  <c r="L78" i="8"/>
  <c r="L80" i="8"/>
  <c r="O104" i="8"/>
  <c r="F75" i="8"/>
  <c r="G112" i="8"/>
  <c r="G117" i="8"/>
  <c r="F113" i="8"/>
  <c r="H78" i="8"/>
  <c r="G74" i="8"/>
  <c r="H79" i="8"/>
  <c r="M75" i="8"/>
  <c r="L116" i="8"/>
  <c r="F116" i="8" s="1"/>
  <c r="M116" i="8"/>
  <c r="G116" i="8" s="1"/>
  <c r="N116" i="8"/>
  <c r="H116" i="8" s="1"/>
  <c r="M118" i="8"/>
  <c r="G118" i="8" s="1"/>
  <c r="N118" i="8"/>
  <c r="H118" i="8" s="1"/>
  <c r="L118" i="8"/>
  <c r="F118" i="8" s="1"/>
  <c r="F74" i="8"/>
  <c r="G79" i="8"/>
  <c r="M77" i="8"/>
  <c r="N115" i="8"/>
  <c r="H115" i="8" s="1"/>
  <c r="M115" i="8"/>
  <c r="G115" i="8" s="1"/>
  <c r="L115" i="8"/>
  <c r="F115" i="8" s="1"/>
  <c r="G80" i="8"/>
  <c r="N72" i="8"/>
  <c r="M114" i="8"/>
  <c r="G114" i="8" s="1"/>
  <c r="N114" i="8"/>
  <c r="H114" i="8" s="1"/>
  <c r="L114" i="8"/>
  <c r="F114" i="8" s="1"/>
  <c r="O103" i="8"/>
  <c r="F76" i="8"/>
  <c r="G81" i="8"/>
  <c r="F72" i="8"/>
  <c r="M110" i="8"/>
  <c r="G110" i="8" s="1"/>
  <c r="N110" i="8"/>
  <c r="H110" i="8" s="1"/>
  <c r="L110" i="8"/>
  <c r="F110" i="8" s="1"/>
  <c r="L113" i="8"/>
  <c r="M113" i="8"/>
  <c r="G113" i="8" s="1"/>
  <c r="N113" i="8"/>
  <c r="H113" i="8" s="1"/>
  <c r="O102" i="8"/>
  <c r="M117" i="8"/>
  <c r="L117" i="8"/>
  <c r="F117" i="8" s="1"/>
  <c r="N117" i="8"/>
  <c r="H117" i="8" s="1"/>
  <c r="F77" i="8"/>
  <c r="H71" i="8"/>
  <c r="M120" i="8"/>
  <c r="G120" i="8" s="1"/>
  <c r="N120" i="8"/>
  <c r="H120" i="8" s="1"/>
  <c r="L120" i="8"/>
  <c r="F120" i="8" s="1"/>
  <c r="M112" i="8"/>
  <c r="L112" i="8"/>
  <c r="F112" i="8" s="1"/>
  <c r="N112" i="8"/>
  <c r="H112" i="8" s="1"/>
  <c r="O101" i="8"/>
  <c r="G73" i="8"/>
  <c r="G71" i="8"/>
  <c r="H76" i="8"/>
  <c r="L72" i="8"/>
  <c r="L119" i="8"/>
  <c r="F119" i="8" s="1"/>
  <c r="M119" i="8"/>
  <c r="G119" i="8" s="1"/>
  <c r="N119" i="8"/>
  <c r="H119" i="8" s="1"/>
  <c r="L111" i="8"/>
  <c r="F111" i="8" s="1"/>
  <c r="M111" i="8"/>
  <c r="G111" i="8" s="1"/>
  <c r="N111" i="8"/>
  <c r="H111" i="8" s="1"/>
  <c r="O97" i="8"/>
  <c r="O100" i="8"/>
  <c r="L77" i="8"/>
  <c r="F79" i="8"/>
  <c r="G76" i="8"/>
  <c r="H73" i="8"/>
  <c r="H81" i="8"/>
  <c r="L74" i="8"/>
  <c r="M71" i="8"/>
  <c r="M79" i="8"/>
  <c r="N76" i="8"/>
  <c r="F80" i="8"/>
  <c r="G77" i="8"/>
  <c r="H74" i="8"/>
  <c r="L75" i="8"/>
  <c r="M72" i="8"/>
  <c r="M80" i="8"/>
  <c r="N77" i="8"/>
  <c r="F73" i="8"/>
  <c r="F81" i="8"/>
  <c r="G78" i="8"/>
  <c r="H75" i="8"/>
  <c r="L76" i="8"/>
  <c r="M73" i="8"/>
  <c r="M81" i="8"/>
  <c r="N78" i="8"/>
  <c r="N79" i="8"/>
  <c r="M74" i="8"/>
  <c r="N80" i="8"/>
  <c r="N71" i="8"/>
  <c r="L71" i="8"/>
  <c r="L79" i="8"/>
  <c r="M76" i="8"/>
  <c r="N73" i="8"/>
  <c r="N81" i="8"/>
  <c r="N74" i="8"/>
  <c r="F78" i="8"/>
  <c r="G75" i="8"/>
  <c r="H72" i="8"/>
  <c r="H80" i="8"/>
  <c r="L73" i="8"/>
  <c r="L81" i="8"/>
  <c r="M78" i="8"/>
  <c r="N75" i="8"/>
  <c r="D23" i="11"/>
  <c r="C23" i="11"/>
  <c r="F23" i="11"/>
  <c r="E23" i="11"/>
  <c r="H23" i="11"/>
  <c r="G23" i="11"/>
  <c r="J23" i="11"/>
  <c r="I23" i="11"/>
  <c r="L23" i="11"/>
  <c r="K23" i="11"/>
  <c r="N23" i="11"/>
  <c r="M23" i="11"/>
  <c r="P23" i="11"/>
  <c r="O23" i="11"/>
  <c r="R23" i="11"/>
  <c r="Q23" i="11"/>
  <c r="D24" i="11"/>
  <c r="C24" i="11"/>
  <c r="F24" i="11"/>
  <c r="E24" i="11"/>
  <c r="H24" i="11"/>
  <c r="G24" i="11"/>
  <c r="J24" i="11"/>
  <c r="I24" i="11"/>
  <c r="L24" i="11"/>
  <c r="K24" i="11"/>
  <c r="N24" i="11"/>
  <c r="M24" i="11"/>
  <c r="P24" i="11"/>
  <c r="O24" i="11"/>
  <c r="R24" i="11"/>
  <c r="Q24" i="11"/>
  <c r="D25" i="11"/>
  <c r="C25" i="11"/>
  <c r="F25" i="11"/>
  <c r="E25" i="11"/>
  <c r="H25" i="11"/>
  <c r="G25" i="11"/>
  <c r="J25" i="11"/>
  <c r="I25" i="11"/>
  <c r="L25" i="11"/>
  <c r="K25" i="11"/>
  <c r="N25" i="11"/>
  <c r="M25" i="11"/>
  <c r="P25" i="11"/>
  <c r="O25" i="11"/>
  <c r="R25" i="11"/>
  <c r="Q25" i="11"/>
  <c r="D26" i="11"/>
  <c r="C26" i="11"/>
  <c r="F26" i="11"/>
  <c r="E26" i="11"/>
  <c r="H26" i="11"/>
  <c r="G26" i="11"/>
  <c r="J26" i="11"/>
  <c r="I26" i="11"/>
  <c r="L26" i="11"/>
  <c r="K26" i="11"/>
  <c r="N26" i="11"/>
  <c r="M26" i="11"/>
  <c r="P26" i="11"/>
  <c r="O26" i="11"/>
  <c r="R26" i="11"/>
  <c r="Q26" i="11"/>
  <c r="D27" i="11"/>
  <c r="C27" i="11"/>
  <c r="F27" i="11"/>
  <c r="E27" i="11"/>
  <c r="H27" i="11"/>
  <c r="G27" i="11"/>
  <c r="J27" i="11"/>
  <c r="I27" i="11"/>
  <c r="L27" i="11"/>
  <c r="K27" i="11"/>
  <c r="N27" i="11"/>
  <c r="M27" i="11"/>
  <c r="P27" i="11"/>
  <c r="O27" i="11"/>
  <c r="R27" i="11"/>
  <c r="Q27" i="11"/>
  <c r="D28" i="11"/>
  <c r="C28" i="11"/>
  <c r="F28" i="11"/>
  <c r="H28" i="11"/>
  <c r="G28" i="11"/>
  <c r="J28" i="11"/>
  <c r="I28" i="11"/>
  <c r="L28" i="11"/>
  <c r="K28" i="11"/>
  <c r="N28" i="11"/>
  <c r="M28" i="11"/>
  <c r="P28" i="11"/>
  <c r="O28" i="11"/>
  <c r="R28" i="11"/>
  <c r="Q28" i="11"/>
  <c r="D29" i="11"/>
  <c r="C29" i="11"/>
  <c r="F29" i="11"/>
  <c r="E29" i="11"/>
  <c r="H29" i="11"/>
  <c r="G29" i="11"/>
  <c r="J29" i="11"/>
  <c r="I29" i="11"/>
  <c r="L29" i="11"/>
  <c r="K29" i="11"/>
  <c r="N29" i="11"/>
  <c r="M29" i="11"/>
  <c r="P29" i="11"/>
  <c r="O29" i="11"/>
  <c r="R29" i="11"/>
  <c r="Q29" i="11"/>
  <c r="D30" i="11"/>
  <c r="C30" i="11"/>
  <c r="F30" i="11"/>
  <c r="E30" i="11"/>
  <c r="H30" i="11"/>
  <c r="G30" i="11"/>
  <c r="J30" i="11"/>
  <c r="I30" i="11"/>
  <c r="L30" i="11"/>
  <c r="K30" i="11"/>
  <c r="N30" i="11"/>
  <c r="M30" i="11"/>
  <c r="P30" i="11"/>
  <c r="O30" i="11"/>
  <c r="R30" i="11"/>
  <c r="Q30" i="11"/>
  <c r="D31" i="11"/>
  <c r="C31" i="11"/>
  <c r="F31" i="11"/>
  <c r="E31" i="11"/>
  <c r="H31" i="11"/>
  <c r="G31" i="11"/>
  <c r="J31" i="11"/>
  <c r="I31" i="11"/>
  <c r="L31" i="11"/>
  <c r="K31" i="11"/>
  <c r="N31" i="11"/>
  <c r="M31" i="11"/>
  <c r="P31" i="11"/>
  <c r="O31" i="11"/>
  <c r="R31" i="11"/>
  <c r="Q31" i="11"/>
  <c r="D32" i="11"/>
  <c r="C32" i="11"/>
  <c r="F32" i="11"/>
  <c r="E32" i="11"/>
  <c r="H32" i="11"/>
  <c r="G32" i="11"/>
  <c r="J32" i="11"/>
  <c r="I32" i="11"/>
  <c r="L32" i="11"/>
  <c r="K32" i="11"/>
  <c r="N32" i="11"/>
  <c r="M32" i="11"/>
  <c r="P32" i="11"/>
  <c r="O32" i="11"/>
  <c r="R32" i="11"/>
  <c r="Q32" i="11"/>
  <c r="D33" i="11"/>
  <c r="C33" i="11"/>
  <c r="F33" i="11"/>
  <c r="E33" i="11"/>
  <c r="H33" i="11"/>
  <c r="G33" i="11"/>
  <c r="J33" i="11"/>
  <c r="I33" i="11"/>
  <c r="L33" i="11"/>
  <c r="K33" i="11"/>
  <c r="N33" i="11"/>
  <c r="M33" i="11"/>
  <c r="P33" i="11"/>
  <c r="O33" i="11"/>
  <c r="R33" i="11"/>
  <c r="Q33" i="11"/>
</calcChain>
</file>

<file path=xl/sharedStrings.xml><?xml version="1.0" encoding="utf-8"?>
<sst xmlns="http://schemas.openxmlformats.org/spreadsheetml/2006/main" count="2151" uniqueCount="248">
  <si>
    <t>Name</t>
  </si>
  <si>
    <t>Description</t>
  </si>
  <si>
    <t>Summary Results</t>
  </si>
  <si>
    <t>1. Non-Conc Static with Wong 2</t>
  </si>
  <si>
    <t>This is the experiment we ran at first. We ran both FCA and IE concurrently , and static was not concurrent. Static ranking metrics was "Wong2)</t>
  </si>
  <si>
    <t>Both FCA and IE have the same results, but the static results are different in Random005,PairWise, and Traditional. Static has better scores for both precision and recall against both FCA and IE.</t>
  </si>
  <si>
    <t>2. Non-Conc Static with Tarantula</t>
  </si>
  <si>
    <t>Exactly like experiment 1, but static runs "Tarantula" instead of "Wong2".</t>
  </si>
  <si>
    <t>With Tarantula, the static has still different values, but in all except Random002. Moreover, the precision for static is lower than FCA and IE, but the recall is higher.</t>
  </si>
  <si>
    <t>3. Concurrent Static with Wong 2</t>
  </si>
  <si>
    <t>Runs like experiment 1, but static is concurrent. Static runs with "Wong2".</t>
  </si>
  <si>
    <t>With Static as concurrent, it still is has different results from FCA and IE. Compared to Control, it has one more scenario that is different. Random05, Random 07, PairWise, and Traditional</t>
  </si>
  <si>
    <t>4. Concurrent Static with Tarantula</t>
  </si>
  <si>
    <t>Runs like experiment 1, but static is concurrent. Static runs with "Tarantula".</t>
  </si>
  <si>
    <t xml:space="preserve">The results are mostly the same as experiment 2. </t>
  </si>
  <si>
    <t>5. Summary Static Concurrent vs Non-Concurrent</t>
  </si>
  <si>
    <t>Compare the results between the previous four experients. The goal is to identify what is the difference between adding concurrency and not.</t>
  </si>
  <si>
    <t>As we had seen in the results of experiment 3, there was one more scenario where FCA and IE had different results than Static. This is the only scenario (Scenario7) where the difference between concurrent and not-concurrent was not zero.</t>
  </si>
  <si>
    <t>6. Wong 2 Not Concurrent</t>
  </si>
  <si>
    <t>Runs all the techniques not concurrent. Static runs with "Wong2".</t>
  </si>
  <si>
    <t xml:space="preserve">The results look the same as in experiment 1. </t>
  </si>
  <si>
    <t>7. Tarantula Not Concurrent</t>
  </si>
  <si>
    <t>Runs all the techniques not concurrent. Static runs with "Tarantula".</t>
  </si>
  <si>
    <t>The results look the same as in experiment 2.</t>
  </si>
  <si>
    <t>8. Summary Rest Concurrent vs Non-concurrent</t>
  </si>
  <si>
    <t>Compare the results between the previous two experients with 3 and 4. The goal is to identify what is the difference between adding concurrency and not for all of the techniques</t>
  </si>
  <si>
    <t>Like we observed in experiment 5, only Scenario 7 had differences between using concurrency and not using concurrency.</t>
  </si>
  <si>
    <t>Report</t>
  </si>
  <si>
    <t>Report Differences</t>
  </si>
  <si>
    <t>Precision</t>
  </si>
  <si>
    <t>Recall</t>
  </si>
  <si>
    <t>F1</t>
  </si>
  <si>
    <t>FCA</t>
  </si>
  <si>
    <t>IE</t>
  </si>
  <si>
    <t>Static</t>
  </si>
  <si>
    <t>FCA - IE</t>
  </si>
  <si>
    <t>Static - FCA</t>
  </si>
  <si>
    <t>Static - IE</t>
  </si>
  <si>
    <t>Random002</t>
  </si>
  <si>
    <t>Random003</t>
  </si>
  <si>
    <t>Random004</t>
  </si>
  <si>
    <t>Random005</t>
  </si>
  <si>
    <t>Random006</t>
  </si>
  <si>
    <t>Random007</t>
  </si>
  <si>
    <t>Random008</t>
  </si>
  <si>
    <t>Random009</t>
  </si>
  <si>
    <t>PairWise</t>
  </si>
  <si>
    <t>Random010</t>
  </si>
  <si>
    <t>Traditional</t>
  </si>
  <si>
    <t>Report Type Level</t>
  </si>
  <si>
    <t>Report Type Level Differences</t>
  </si>
  <si>
    <t>Wong2</t>
  </si>
  <si>
    <t>Tarantula</t>
  </si>
  <si>
    <t>Conc.</t>
  </si>
  <si>
    <t>Not Conc.</t>
  </si>
  <si>
    <t>Report Difference (Concurrent - Not Concurrent)</t>
  </si>
  <si>
    <t>Preparation</t>
  </si>
  <si>
    <t>Execution</t>
  </si>
  <si>
    <t>FSA</t>
  </si>
  <si>
    <t>002Variants</t>
  </si>
  <si>
    <t>003Variants</t>
  </si>
  <si>
    <t>004Variants</t>
  </si>
  <si>
    <t>005Variants</t>
  </si>
  <si>
    <t>006Variants</t>
  </si>
  <si>
    <t>007Variants</t>
  </si>
  <si>
    <t>008Variants</t>
  </si>
  <si>
    <t>009Variants</t>
  </si>
  <si>
    <t>010Variants</t>
  </si>
  <si>
    <t>PairWiseVariants</t>
  </si>
  <si>
    <t>TraditionalVariants</t>
  </si>
  <si>
    <t>7. Tracking Runtime All Concurrent 10 measures.</t>
  </si>
  <si>
    <t>Tracks the runtime of execution when all techniques are concurrent.Track 10 executions.</t>
  </si>
  <si>
    <t>AVERAGE</t>
  </si>
  <si>
    <t>Gabriela</t>
  </si>
  <si>
    <t>Manual</t>
  </si>
  <si>
    <t>Test</t>
  </si>
  <si>
    <t>AVG(sec)</t>
  </si>
  <si>
    <t>0.75</t>
  </si>
  <si>
    <t>Report Type</t>
  </si>
  <si>
    <t>Bruno</t>
  </si>
  <si>
    <t>Scenario</t>
  </si>
  <si>
    <t>Original</t>
  </si>
  <si>
    <t>Num</t>
  </si>
  <si>
    <t>STDEV</t>
  </si>
  <si>
    <t>STDEV(sec)</t>
  </si>
  <si>
    <t>0.467123448022849</t>
  </si>
  <si>
    <t>Report Difference</t>
  </si>
  <si>
    <t>Report Type Difference</t>
  </si>
  <si>
    <t>0.280886235804268</t>
  </si>
  <si>
    <t>0.279659827933694</t>
  </si>
  <si>
    <t>0.271207952396253</t>
  </si>
  <si>
    <t>0.461904761904761</t>
  </si>
  <si>
    <t>0.0363108249017224</t>
  </si>
  <si>
    <t>0.0653922692701417</t>
  </si>
  <si>
    <t>0.400389539518098</t>
  </si>
  <si>
    <t>0.264632505529323</t>
  </si>
  <si>
    <t>0.272220866090109</t>
  </si>
  <si>
    <t>0.586904761904761</t>
  </si>
  <si>
    <t>0.0654567937249101</t>
  </si>
  <si>
    <t>0.950031625553447</t>
  </si>
  <si>
    <t>0.25841561207292</t>
  </si>
  <si>
    <t>0.388919929450833</t>
  </si>
  <si>
    <t>0.0337066582350557</t>
  </si>
  <si>
    <t>0.0629140879455384</t>
  </si>
  <si>
    <t>0.260207726768261</t>
  </si>
  <si>
    <t>0.391204043803913</t>
  </si>
  <si>
    <t>0.988095238095238</t>
  </si>
  <si>
    <t>0.391805359602233</t>
  </si>
  <si>
    <t>0.394089473955313</t>
  </si>
  <si>
    <t>0.355364398807021</t>
  </si>
  <si>
    <t>0.436269982702521</t>
  </si>
  <si>
    <t>0.376915413263809</t>
  </si>
  <si>
    <t>0.551190476190476</t>
  </si>
  <si>
    <t>0.0548451242561703</t>
  </si>
  <si>
    <t>0.0962638618616509</t>
  </si>
  <si>
    <t>0.462511053322097</t>
  </si>
  <si>
    <t>0.403957057532453</t>
  </si>
  <si>
    <t>0.368970158750816</t>
  </si>
  <si>
    <t>0.676190476190476</t>
  </si>
  <si>
    <t>0.0963628913724451</t>
  </si>
  <si>
    <t>0.959835547122074</t>
  </si>
  <si>
    <t>0.328815878238635</t>
  </si>
  <si>
    <t>0.464616943803038</t>
  </si>
  <si>
    <t>0.833333333333333</t>
  </si>
  <si>
    <t>0.0444284575895037</t>
  </si>
  <si>
    <t>0.0816624354987922</t>
  </si>
  <si>
    <t>0.468660478636398</t>
  </si>
  <si>
    <t>0.330925582879985</t>
  </si>
  <si>
    <t>0.471166982856209</t>
  </si>
  <si>
    <t>Scenarios</t>
  </si>
  <si>
    <t>Average</t>
  </si>
  <si>
    <t>3.45406666666667</t>
  </si>
  <si>
    <t>3.25716666666667</t>
  </si>
  <si>
    <t>11.9663666666667</t>
  </si>
  <si>
    <t>5.99326666666667</t>
  </si>
  <si>
    <t>5.27556666666667</t>
  </si>
  <si>
    <t>13.0438666666667</t>
  </si>
  <si>
    <t>7.30423333333333</t>
  </si>
  <si>
    <t>6.00333333333333</t>
  </si>
  <si>
    <t>16.2574333333333</t>
  </si>
  <si>
    <t>10.1629333333333</t>
  </si>
  <si>
    <t>6.81373333333333</t>
  </si>
  <si>
    <t>20.5858333333333</t>
  </si>
  <si>
    <t>11.9958333333333</t>
  </si>
  <si>
    <t>7.44813333333333</t>
  </si>
  <si>
    <t>19.9047333333333</t>
  </si>
  <si>
    <t>17.2392666666667</t>
  </si>
  <si>
    <t>8.94436666666667</t>
  </si>
  <si>
    <t>24.6928666666667</t>
  </si>
  <si>
    <t>17.3787</t>
  </si>
  <si>
    <t>9.3339</t>
  </si>
  <si>
    <t>25.7139</t>
  </si>
  <si>
    <t>20.2486</t>
  </si>
  <si>
    <t>9.8615</t>
  </si>
  <si>
    <t>26.3556</t>
  </si>
  <si>
    <t>28.2310666666667</t>
  </si>
  <si>
    <t>10.5617666666667</t>
  </si>
  <si>
    <t>33.6081666666667</t>
  </si>
  <si>
    <t>23.8943333333333</t>
  </si>
  <si>
    <t>10.1665333333333</t>
  </si>
  <si>
    <t>28.2497333333333</t>
  </si>
  <si>
    <t>24.9342666666667</t>
  </si>
  <si>
    <t>11.5474666666667</t>
  </si>
  <si>
    <t>35.8922666666667</t>
  </si>
  <si>
    <t>0.2808862358042686,0.4003895395180986,0.9500316255534472,0.9880952380952381,0.9880952380952381,0.9880952380952381,0.9880952380952381,0.9880952380952381,0.9880952380952381,0.9880952380952381,0.9880952380952381,0.9880952380952381</t>
  </si>
  <si>
    <t>0.27965982793369476,0.2646325055293232,0.26020772676826126,0.26020772676826126,0.26020772676826126,0.26020772676826126,0.26020772676826126,0.26020772676826126,0.26020772676826126,0.26020772676826126,0.26020772676826126,0.26020772676826126</t>
  </si>
  <si>
    <t>0.2712079523962531,0.2722208660901099,0.3912040438039137,0.3940894739553131,0.3940894739553131,0.3940894739553131,0.3940894739553131,0.3940894739553131,0.3940894739553131,0.3940894739553131,0.3940894739553131,0.3940894739553131</t>
  </si>
  <si>
    <t>0.2808862358042686</t>
  </si>
  <si>
    <t>0.4003895395180986</t>
  </si>
  <si>
    <t>0.9500316255534472</t>
  </si>
  <si>
    <t>0.9880952380952381</t>
  </si>
  <si>
    <t>0.27965982793369476</t>
  </si>
  <si>
    <t>0.2646325055293232</t>
  </si>
  <si>
    <t>0.26020772676826126</t>
  </si>
  <si>
    <t>0.2712079523962531</t>
  </si>
  <si>
    <t>0.2722208660901099</t>
  </si>
  <si>
    <t>0.3912040438039137</t>
  </si>
  <si>
    <t>0.3940894739553131</t>
  </si>
  <si>
    <t>0.3553643988070218</t>
  </si>
  <si>
    <t>0.46251105332209735</t>
  </si>
  <si>
    <t>0.9598355471220746</t>
  </si>
  <si>
    <t>1.0</t>
  </si>
  <si>
    <t>0.4362699827025219</t>
  </si>
  <si>
    <t>0.4039570575324538</t>
  </si>
  <si>
    <t>0.33092558287998536</t>
  </si>
  <si>
    <t>0.37691541326380906</t>
  </si>
  <si>
    <t>0.36897015875081673</t>
  </si>
  <si>
    <t>0.4711669828562097</t>
  </si>
  <si>
    <t>0.45834400068271036</t>
  </si>
  <si>
    <t>0.5320767195767196</t>
  </si>
  <si>
    <t>0.9427284427284427</t>
  </si>
  <si>
    <t>0.948356807511737</t>
  </si>
  <si>
    <t>0.09442350081709219</t>
  </si>
  <si>
    <t>0.0909106202550313</t>
  </si>
  <si>
    <t>0.08587815658443605</t>
  </si>
  <si>
    <t>0.1320833722652008</t>
  </si>
  <si>
    <t>0.129658521727971</t>
  </si>
  <si>
    <t>0.15112048493436503</t>
  </si>
  <si>
    <t>0.15154902530928613</t>
  </si>
  <si>
    <t>0.5228729305342209</t>
  </si>
  <si>
    <t>0.5919973544973545</t>
  </si>
  <si>
    <t>0.9942084942084942</t>
  </si>
  <si>
    <t>0.14023002211186858</t>
  </si>
  <si>
    <t>0.1343991183217811</t>
  </si>
  <si>
    <t>0.11097835087663985</t>
  </si>
  <si>
    <t>0.18264953075058146</t>
  </si>
  <si>
    <t>0.17838093113314463</t>
  </si>
  <si>
    <t>0.1897512857777417</t>
  </si>
  <si>
    <t>0.19038661737311005</t>
  </si>
  <si>
    <t>2.115</t>
  </si>
  <si>
    <t>3.157</t>
  </si>
  <si>
    <t>3.345</t>
  </si>
  <si>
    <t>3.4892</t>
  </si>
  <si>
    <t>3.2543</t>
  </si>
  <si>
    <t>3.6435</t>
  </si>
  <si>
    <t>3.9248</t>
  </si>
  <si>
    <t>3.8301</t>
  </si>
  <si>
    <t>4.1949</t>
  </si>
  <si>
    <t>3.7149</t>
  </si>
  <si>
    <t>4.2149</t>
  </si>
  <si>
    <t>SBFL</t>
  </si>
  <si>
    <t>Rules</t>
  </si>
  <si>
    <t>5.914</t>
  </si>
  <si>
    <t>Rules + Execution</t>
  </si>
  <si>
    <t>59.6654</t>
  </si>
  <si>
    <t>64.7616</t>
  </si>
  <si>
    <t>66.159</t>
  </si>
  <si>
    <t>65.9401</t>
  </si>
  <si>
    <t>70.3068</t>
  </si>
  <si>
    <t>70.7975</t>
  </si>
  <si>
    <t>76.3029</t>
  </si>
  <si>
    <t>79.7606</t>
  </si>
  <si>
    <t>80.6769</t>
  </si>
  <si>
    <t>85.5701</t>
  </si>
  <si>
    <t>79.9232</t>
  </si>
  <si>
    <t>96.6949</t>
  </si>
  <si>
    <t>56.9987</t>
  </si>
  <si>
    <t>62.7854</t>
  </si>
  <si>
    <t>63.3324</t>
  </si>
  <si>
    <t>65.6716</t>
  </si>
  <si>
    <t>70.3421</t>
  </si>
  <si>
    <t>71.8946</t>
  </si>
  <si>
    <t>77.278</t>
  </si>
  <si>
    <t>81.0826</t>
  </si>
  <si>
    <t>84.2242</t>
  </si>
  <si>
    <t>87.2776</t>
  </si>
  <si>
    <t>84.2328</t>
  </si>
  <si>
    <t>94.2451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</si>
</sst>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 &quot;sec&quot;"/>
    <numFmt numFmtId="167" formatCode="General\ &quot;min&quot;"/>
  </numFmts>
  <fonts count="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sz val="12"/>
      <color theme="1"/>
      <name val="Menlo"/>
      <family val="2"/>
    </font>
    <font>
      <b/>
      <sz val="12"/>
      <color theme="1"/>
      <name val="Menlo"/>
      <family val="2"/>
    </font>
  </fonts>
  <fills count="2">
    <fill>
      <patternFill patternType="none"/>
    </fill>
    <fill>
      <patternFill patternType="gray125"/>
    </fill>
  </fills>
  <borders count="8">
    <border>
      <left/>
      <right/>
      <top/>
      <bottom/>
      <diagonal/>
    </border>
    <border>
      <left/>
      <right/>
      <top/>
      <bottom style="medium">
        <color indexed="64"/>
      </bottom>
      <diagonal/>
    </border>
    <border>
      <left/>
      <right/>
      <top style="medium">
        <color indexed="64"/>
      </top>
      <bottom/>
      <diagonal/>
    </border>
    <border>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xf>
    <xf numFmtId="0" fontId="0" fillId="0" borderId="0" xfId="0" applyAlignment="1">
      <alignment horizontal="center" vertical="center"/>
    </xf>
    <xf numFmtId="0" fontId="0" fillId="0" borderId="0" xfId="0" quotePrefix="1"/>
    <xf numFmtId="0" fontId="0" fillId="0" borderId="0" xfId="0" applyAlignment="1"/>
    <xf numFmtId="0" fontId="0" fillId="0" borderId="0" xfId="0" applyAlignment="1">
      <alignment horizontal="center" vertical="center"/>
    </xf>
    <xf numFmtId="0" fontId="4" fillId="0" borderId="0" xfId="0" applyFont="1"/>
    <xf numFmtId="164" fontId="0" fillId="0" borderId="0" xfId="0" applyNumberFormat="1"/>
    <xf numFmtId="164" fontId="0" fillId="0" borderId="0" xfId="0" applyNumberFormat="1" applyAlignment="1">
      <alignment horizontal="center" vertical="center"/>
    </xf>
    <xf numFmtId="0" fontId="4" fillId="0" borderId="0" xfId="0" applyFont="1" applyAlignment="1">
      <alignment horizontal="center" vertical="center"/>
    </xf>
    <xf numFmtId="0"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NumberForma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textRotation="90"/>
    </xf>
    <xf numFmtId="0" fontId="3" fillId="0" borderId="0" xfId="0" applyFont="1" applyAlignment="1">
      <alignment horizontal="center" vertical="center" textRotation="90"/>
    </xf>
    <xf numFmtId="0" fontId="5" fillId="0" borderId="0" xfId="0" applyFont="1" applyAlignment="1">
      <alignment horizontal="center"/>
    </xf>
    <xf numFmtId="0" fontId="4" fillId="0" borderId="0" xfId="0" applyFont="1" applyAlignment="1">
      <alignment horizontal="center" vertical="center"/>
    </xf>
    <xf numFmtId="0" fontId="0" fillId="0" borderId="0" xfId="0" applyBorder="1" applyAlignment="1">
      <alignment horizontal="center" vertical="center" textRotation="90"/>
    </xf>
    <xf numFmtId="0" fontId="0" fillId="0" borderId="0" xfId="0" applyBorder="1" applyAlignment="1">
      <alignment horizontal="center" vertical="center"/>
    </xf>
    <xf numFmtId="164" fontId="0" fillId="0" borderId="0" xfId="0" applyNumberFormat="1" applyBorder="1" applyAlignment="1">
      <alignment horizontal="center" vertical="center"/>
    </xf>
    <xf numFmtId="0" fontId="0" fillId="0" borderId="0" xfId="0" applyBorder="1"/>
    <xf numFmtId="164" fontId="0" fillId="0" borderId="0" xfId="0" applyNumberFormat="1" applyBorder="1"/>
    <xf numFmtId="0" fontId="0" fillId="0" borderId="1" xfId="0" applyBorder="1" applyAlignment="1">
      <alignment horizontal="center" vertical="center" textRotation="90"/>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164" fontId="0" fillId="0" borderId="1" xfId="0" applyNumberFormat="1" applyBorder="1"/>
    <xf numFmtId="0" fontId="0" fillId="0" borderId="2" xfId="0" applyBorder="1" applyAlignment="1">
      <alignment horizontal="center" vertical="center" textRotation="90"/>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0" fillId="0" borderId="2" xfId="0" applyBorder="1"/>
    <xf numFmtId="164" fontId="0" fillId="0" borderId="2" xfId="0" applyNumberFormat="1" applyBorder="1"/>
    <xf numFmtId="0" fontId="4" fillId="0" borderId="0" xfId="0" applyFont="1" applyBorder="1"/>
    <xf numFmtId="0" fontId="4" fillId="0" borderId="1" xfId="0" applyFont="1" applyBorder="1"/>
    <xf numFmtId="0" fontId="4" fillId="0" borderId="2" xfId="0" applyFont="1"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4" fillId="0" borderId="7" xfId="0" applyFont="1" applyBorder="1"/>
    <xf numFmtId="0" fontId="4" fillId="0" borderId="6" xfId="0" applyFont="1" applyBorder="1"/>
    <xf numFmtId="167"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opLeftCell="A8" workbookViewId="0">
      <selection activeCell="C10" sqref="C10"/>
    </sheetView>
  </sheetViews>
  <sheetFormatPr baseColWidth="10" defaultColWidth="8.83203125" defaultRowHeight="15" x14ac:dyDescent="0.2"/>
  <cols>
    <col min="1" max="1" width="18.6640625" customWidth="1"/>
    <col min="2" max="2" width="21.6640625" customWidth="1"/>
    <col min="3" max="3" width="30.1640625" customWidth="1"/>
  </cols>
  <sheetData>
    <row r="1" spans="1:4" ht="16" x14ac:dyDescent="0.2">
      <c r="A1" s="2" t="s">
        <v>0</v>
      </c>
      <c r="B1" s="2" t="s">
        <v>1</v>
      </c>
      <c r="C1" s="3" t="s">
        <v>2</v>
      </c>
      <c r="D1" s="2"/>
    </row>
    <row r="2" spans="1:4" ht="96" x14ac:dyDescent="0.2">
      <c r="A2" s="3" t="s">
        <v>3</v>
      </c>
      <c r="B2" s="3" t="s">
        <v>4</v>
      </c>
      <c r="C2" s="3" t="s">
        <v>5</v>
      </c>
      <c r="D2" s="4"/>
    </row>
    <row r="3" spans="1:4" ht="77.25" customHeight="1" x14ac:dyDescent="0.2">
      <c r="A3" s="3" t="s">
        <v>6</v>
      </c>
      <c r="B3" s="3" t="s">
        <v>7</v>
      </c>
      <c r="C3" s="3" t="s">
        <v>8</v>
      </c>
    </row>
    <row r="4" spans="1:4" ht="129.75" customHeight="1" x14ac:dyDescent="0.2">
      <c r="A4" s="3" t="s">
        <v>9</v>
      </c>
      <c r="B4" s="3" t="s">
        <v>10</v>
      </c>
      <c r="C4" s="3" t="s">
        <v>11</v>
      </c>
    </row>
    <row r="5" spans="1:4" ht="64.5" customHeight="1" x14ac:dyDescent="0.2">
      <c r="A5" s="3" t="s">
        <v>12</v>
      </c>
      <c r="B5" s="3" t="s">
        <v>13</v>
      </c>
      <c r="C5" s="3" t="s">
        <v>14</v>
      </c>
    </row>
    <row r="6" spans="1:4" ht="126.75" customHeight="1" x14ac:dyDescent="0.2">
      <c r="A6" s="3" t="s">
        <v>15</v>
      </c>
      <c r="B6" s="3" t="s">
        <v>16</v>
      </c>
      <c r="C6" s="3" t="s">
        <v>17</v>
      </c>
    </row>
    <row r="7" spans="1:4" ht="66.75" customHeight="1" x14ac:dyDescent="0.2">
      <c r="A7" s="3" t="s">
        <v>18</v>
      </c>
      <c r="B7" s="3" t="s">
        <v>19</v>
      </c>
      <c r="C7" s="3" t="s">
        <v>20</v>
      </c>
    </row>
    <row r="8" spans="1:4" ht="68.25" customHeight="1" x14ac:dyDescent="0.2">
      <c r="A8" s="3" t="s">
        <v>21</v>
      </c>
      <c r="B8" s="3" t="s">
        <v>22</v>
      </c>
      <c r="C8" s="3" t="s">
        <v>23</v>
      </c>
    </row>
    <row r="9" spans="1:4" ht="149.25" customHeight="1" x14ac:dyDescent="0.2">
      <c r="A9" s="3" t="s">
        <v>24</v>
      </c>
      <c r="B9" s="3" t="s">
        <v>25</v>
      </c>
      <c r="C9" s="3" t="s">
        <v>26</v>
      </c>
    </row>
    <row r="10" spans="1:4" ht="95.25" customHeight="1" x14ac:dyDescent="0.2">
      <c r="A10" s="3" t="s">
        <v>70</v>
      </c>
      <c r="B10" s="3" t="s">
        <v>71</v>
      </c>
      <c r="C10" s="3"/>
    </row>
    <row r="11" spans="1:4" ht="90" customHeight="1" x14ac:dyDescent="0.2">
      <c r="A11" s="3"/>
      <c r="B11" s="3"/>
      <c r="C11" s="3"/>
    </row>
    <row r="12" spans="1:4" x14ac:dyDescent="0.2">
      <c r="A12" s="3"/>
      <c r="B12" s="2"/>
      <c r="C12" s="2"/>
    </row>
    <row r="13" spans="1:4" x14ac:dyDescent="0.2">
      <c r="A13" s="3"/>
      <c r="B13" s="2"/>
      <c r="C13" s="2"/>
    </row>
    <row r="14" spans="1:4" x14ac:dyDescent="0.2">
      <c r="A14" s="3"/>
      <c r="B14" s="2"/>
      <c r="C14" s="2"/>
    </row>
    <row r="15" spans="1:4" x14ac:dyDescent="0.2">
      <c r="A15" s="3"/>
      <c r="B15" s="2"/>
      <c r="C15" s="2"/>
    </row>
    <row r="16" spans="1:4" x14ac:dyDescent="0.2">
      <c r="A16" s="3"/>
      <c r="B16" s="2"/>
      <c r="C16" s="2"/>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F978-A90B-42F0-BCEF-669D2465E032}">
  <dimension ref="A1:R133"/>
  <sheetViews>
    <sheetView topLeftCell="A113" zoomScale="140" zoomScaleNormal="140" workbookViewId="0">
      <selection activeCell="J122" sqref="J122:L133"/>
    </sheetView>
  </sheetViews>
  <sheetFormatPr baseColWidth="10" defaultColWidth="8.83203125" defaultRowHeight="15" x14ac:dyDescent="0.2"/>
  <cols>
    <col min="1" max="1" width="3.33203125" customWidth="1"/>
    <col min="2" max="3" width="3.5" customWidth="1"/>
    <col min="4" max="4" width="11.5" bestFit="1" customWidth="1"/>
    <col min="5" max="5" width="11.5" style="5" bestFit="1" customWidth="1"/>
    <col min="6" max="7" width="8.83203125" style="5"/>
    <col min="8" max="8" width="14.83203125" style="5" customWidth="1"/>
    <col min="9" max="10" width="8.83203125" style="5"/>
    <col min="11" max="11" width="15.6640625" style="5" bestFit="1" customWidth="1"/>
    <col min="12" max="16" width="8.83203125" style="5"/>
  </cols>
  <sheetData>
    <row r="1" spans="1:18" x14ac:dyDescent="0.2">
      <c r="D1" s="7"/>
      <c r="E1" s="5">
        <v>1</v>
      </c>
      <c r="F1" s="5">
        <v>2</v>
      </c>
      <c r="G1" s="5">
        <v>3</v>
      </c>
      <c r="H1" s="5">
        <v>4</v>
      </c>
      <c r="I1" s="5">
        <v>5</v>
      </c>
      <c r="J1" s="5">
        <v>6</v>
      </c>
      <c r="K1" s="5">
        <v>7</v>
      </c>
      <c r="L1" s="5">
        <v>8</v>
      </c>
      <c r="M1" s="5">
        <v>9</v>
      </c>
      <c r="N1" s="5">
        <v>10</v>
      </c>
      <c r="O1" s="5" t="s">
        <v>72</v>
      </c>
      <c r="P1" s="5" t="s">
        <v>76</v>
      </c>
      <c r="Q1" t="s">
        <v>83</v>
      </c>
      <c r="R1" t="s">
        <v>84</v>
      </c>
    </row>
    <row r="2" spans="1:18" x14ac:dyDescent="0.2">
      <c r="A2" s="22" t="s">
        <v>59</v>
      </c>
      <c r="B2" s="22" t="s">
        <v>58</v>
      </c>
      <c r="C2" s="22"/>
      <c r="D2" s="5" t="s">
        <v>56</v>
      </c>
      <c r="E2" s="13">
        <v>2008</v>
      </c>
      <c r="F2" s="13">
        <v>1874</v>
      </c>
      <c r="G2" s="13">
        <v>1745</v>
      </c>
      <c r="H2" s="13">
        <v>1908</v>
      </c>
      <c r="I2" s="13">
        <v>2808</v>
      </c>
      <c r="J2" s="13">
        <v>2454</v>
      </c>
      <c r="K2" s="13">
        <v>1868</v>
      </c>
      <c r="L2" s="13">
        <v>2182</v>
      </c>
      <c r="M2" s="13">
        <v>2508</v>
      </c>
      <c r="N2" s="13">
        <v>1795</v>
      </c>
      <c r="O2" s="5">
        <f>AVERAGE(E2:N2)</f>
        <v>2115</v>
      </c>
      <c r="P2" s="11">
        <f>ROUND(O2*0.001,2)</f>
        <v>2.12</v>
      </c>
      <c r="Q2">
        <f>STDEV(E2:N2)</f>
        <v>360.06110592509157</v>
      </c>
      <c r="R2" s="10">
        <f>ROUND(Q2*0.001,2)</f>
        <v>0.36</v>
      </c>
    </row>
    <row r="3" spans="1:18" x14ac:dyDescent="0.2">
      <c r="A3" s="22"/>
      <c r="B3" s="22"/>
      <c r="C3" s="22"/>
      <c r="D3" s="5" t="s">
        <v>57</v>
      </c>
      <c r="E3" s="13">
        <v>1567</v>
      </c>
      <c r="F3" s="13">
        <v>1454</v>
      </c>
      <c r="G3" s="13">
        <v>1482</v>
      </c>
      <c r="H3" s="13">
        <v>1449</v>
      </c>
      <c r="I3" s="13">
        <v>1432</v>
      </c>
      <c r="J3" s="13">
        <v>1533</v>
      </c>
      <c r="K3" s="13">
        <v>1406</v>
      </c>
      <c r="L3" s="13">
        <v>1709</v>
      </c>
      <c r="M3" s="13">
        <v>1549</v>
      </c>
      <c r="N3" s="13">
        <v>1570</v>
      </c>
      <c r="O3" s="5">
        <f t="shared" ref="O3:O66" si="0">AVERAGE(E3:N3)</f>
        <v>1515.1</v>
      </c>
      <c r="P3" s="11">
        <f t="shared" ref="P3:P66" si="1">ROUND(O3*0.001,2)</f>
        <v>1.52</v>
      </c>
      <c r="Q3">
        <f t="shared" ref="Q3:Q66" si="2">STDEV(E3:N3)</f>
        <v>89.926451429302304</v>
      </c>
      <c r="R3" s="10">
        <f t="shared" ref="R3:R66" si="3">ROUND(Q3*0.001,2)</f>
        <v>0.09</v>
      </c>
    </row>
    <row r="4" spans="1:18" x14ac:dyDescent="0.2">
      <c r="A4" s="22"/>
      <c r="B4" s="22" t="s">
        <v>33</v>
      </c>
      <c r="C4" s="22"/>
      <c r="D4" s="5" t="s">
        <v>56</v>
      </c>
      <c r="E4" s="13">
        <v>2029</v>
      </c>
      <c r="F4" s="13">
        <v>1574</v>
      </c>
      <c r="G4" s="13">
        <v>1732</v>
      </c>
      <c r="H4" s="13">
        <v>1782</v>
      </c>
      <c r="I4" s="13">
        <v>1513</v>
      </c>
      <c r="J4" s="13">
        <v>1786</v>
      </c>
      <c r="K4" s="13">
        <v>2035</v>
      </c>
      <c r="L4" s="13">
        <v>2277</v>
      </c>
      <c r="M4" s="13">
        <v>1741</v>
      </c>
      <c r="N4" s="13">
        <v>1751</v>
      </c>
      <c r="O4" s="5">
        <f t="shared" si="0"/>
        <v>1822</v>
      </c>
      <c r="P4" s="11">
        <f t="shared" si="1"/>
        <v>1.82</v>
      </c>
      <c r="Q4">
        <f t="shared" si="2"/>
        <v>229.69206439153365</v>
      </c>
      <c r="R4" s="10">
        <f t="shared" si="3"/>
        <v>0.23</v>
      </c>
    </row>
    <row r="5" spans="1:18" x14ac:dyDescent="0.2">
      <c r="A5" s="22"/>
      <c r="B5" s="22"/>
      <c r="C5" s="22"/>
      <c r="D5" s="5" t="s">
        <v>57</v>
      </c>
      <c r="E5" s="13">
        <v>1303</v>
      </c>
      <c r="F5" s="13">
        <v>1303</v>
      </c>
      <c r="G5" s="13">
        <v>1264</v>
      </c>
      <c r="H5" s="13">
        <v>1134</v>
      </c>
      <c r="I5" s="13">
        <v>1367</v>
      </c>
      <c r="J5" s="13">
        <v>1478</v>
      </c>
      <c r="K5" s="13">
        <v>1177</v>
      </c>
      <c r="L5" s="13">
        <v>1412</v>
      </c>
      <c r="M5" s="13">
        <v>1434</v>
      </c>
      <c r="N5" s="13">
        <v>1310</v>
      </c>
      <c r="O5" s="5">
        <f t="shared" si="0"/>
        <v>1318.2</v>
      </c>
      <c r="P5" s="11">
        <f t="shared" si="1"/>
        <v>1.32</v>
      </c>
      <c r="Q5">
        <f t="shared" si="2"/>
        <v>109.27010366772585</v>
      </c>
      <c r="R5" s="10">
        <f t="shared" si="3"/>
        <v>0.11</v>
      </c>
    </row>
    <row r="6" spans="1:18" x14ac:dyDescent="0.2">
      <c r="A6" s="22"/>
      <c r="B6" s="22" t="s">
        <v>34</v>
      </c>
      <c r="C6" s="23" t="s">
        <v>51</v>
      </c>
      <c r="D6" s="5" t="s">
        <v>56</v>
      </c>
      <c r="E6" s="13">
        <v>2281</v>
      </c>
      <c r="F6" s="13">
        <v>1602</v>
      </c>
      <c r="G6" s="13">
        <v>2399</v>
      </c>
      <c r="H6" s="13">
        <v>2417</v>
      </c>
      <c r="I6" s="13">
        <v>1603</v>
      </c>
      <c r="J6" s="13">
        <v>2082</v>
      </c>
      <c r="K6" s="13">
        <v>1677</v>
      </c>
      <c r="L6" s="13">
        <v>1642</v>
      </c>
      <c r="M6" s="13">
        <v>1542</v>
      </c>
      <c r="N6" s="13">
        <v>1554</v>
      </c>
      <c r="O6" s="5">
        <f t="shared" si="0"/>
        <v>1879.9</v>
      </c>
      <c r="P6" s="11">
        <f t="shared" si="1"/>
        <v>1.88</v>
      </c>
      <c r="Q6">
        <f t="shared" si="2"/>
        <v>369.94307369888361</v>
      </c>
      <c r="R6" s="10">
        <f t="shared" si="3"/>
        <v>0.37</v>
      </c>
    </row>
    <row r="7" spans="1:18" x14ac:dyDescent="0.2">
      <c r="A7" s="22"/>
      <c r="B7" s="22"/>
      <c r="C7" s="23"/>
      <c r="D7" s="5" t="s">
        <v>57</v>
      </c>
      <c r="E7" s="13">
        <v>9075</v>
      </c>
      <c r="F7" s="13">
        <v>9041</v>
      </c>
      <c r="G7" s="13">
        <v>10121</v>
      </c>
      <c r="H7" s="13">
        <v>9131</v>
      </c>
      <c r="I7" s="13">
        <v>10265</v>
      </c>
      <c r="J7" s="13">
        <v>10469</v>
      </c>
      <c r="K7" s="13">
        <v>10705</v>
      </c>
      <c r="L7" s="13">
        <v>12475</v>
      </c>
      <c r="M7" s="13">
        <v>9446</v>
      </c>
      <c r="N7" s="13">
        <v>9546</v>
      </c>
      <c r="O7" s="5">
        <f t="shared" si="0"/>
        <v>10027.4</v>
      </c>
      <c r="P7" s="11">
        <f t="shared" si="1"/>
        <v>10.029999999999999</v>
      </c>
      <c r="Q7">
        <f t="shared" si="2"/>
        <v>1052.1654073597194</v>
      </c>
      <c r="R7" s="10">
        <f t="shared" si="3"/>
        <v>1.05</v>
      </c>
    </row>
    <row r="8" spans="1:18" x14ac:dyDescent="0.2">
      <c r="A8" s="22" t="s">
        <v>60</v>
      </c>
      <c r="B8" s="22" t="s">
        <v>58</v>
      </c>
      <c r="C8" s="22"/>
      <c r="D8" s="5" t="s">
        <v>56</v>
      </c>
      <c r="E8" s="13">
        <v>3528</v>
      </c>
      <c r="F8" s="13">
        <v>3018</v>
      </c>
      <c r="G8" s="13">
        <v>3251</v>
      </c>
      <c r="H8" s="13">
        <v>2458</v>
      </c>
      <c r="I8" s="13">
        <v>3215</v>
      </c>
      <c r="J8" s="13">
        <v>3027</v>
      </c>
      <c r="K8" s="13">
        <v>3117</v>
      </c>
      <c r="L8" s="13">
        <v>3806</v>
      </c>
      <c r="M8" s="13">
        <v>3166</v>
      </c>
      <c r="N8" s="13">
        <v>2984</v>
      </c>
      <c r="O8" s="5">
        <f t="shared" si="0"/>
        <v>3157</v>
      </c>
      <c r="P8" s="11">
        <f t="shared" si="1"/>
        <v>3.16</v>
      </c>
      <c r="Q8">
        <f t="shared" si="2"/>
        <v>353.9419286957804</v>
      </c>
      <c r="R8" s="10">
        <f t="shared" si="3"/>
        <v>0.35</v>
      </c>
    </row>
    <row r="9" spans="1:18" x14ac:dyDescent="0.2">
      <c r="A9" s="22"/>
      <c r="B9" s="22"/>
      <c r="C9" s="22"/>
      <c r="D9" s="5" t="s">
        <v>57</v>
      </c>
      <c r="E9" s="13">
        <v>4656</v>
      </c>
      <c r="F9" s="13">
        <v>2374</v>
      </c>
      <c r="G9" s="13">
        <v>2574</v>
      </c>
      <c r="H9" s="13">
        <v>2212</v>
      </c>
      <c r="I9" s="13">
        <v>2558</v>
      </c>
      <c r="J9" s="13">
        <v>2472</v>
      </c>
      <c r="K9" s="13">
        <v>2463</v>
      </c>
      <c r="L9" s="13">
        <v>3086</v>
      </c>
      <c r="M9" s="13">
        <v>2779</v>
      </c>
      <c r="N9" s="13">
        <v>2274</v>
      </c>
      <c r="O9" s="5">
        <f t="shared" si="0"/>
        <v>2744.8</v>
      </c>
      <c r="P9" s="11">
        <f t="shared" si="1"/>
        <v>2.74</v>
      </c>
      <c r="Q9">
        <f t="shared" si="2"/>
        <v>717.34011768786763</v>
      </c>
      <c r="R9" s="10">
        <f t="shared" si="3"/>
        <v>0.72</v>
      </c>
    </row>
    <row r="10" spans="1:18" x14ac:dyDescent="0.2">
      <c r="A10" s="22"/>
      <c r="B10" s="22" t="s">
        <v>33</v>
      </c>
      <c r="C10" s="22"/>
      <c r="D10" s="5" t="s">
        <v>56</v>
      </c>
      <c r="E10" s="13">
        <v>2810</v>
      </c>
      <c r="F10" s="13">
        <v>3395</v>
      </c>
      <c r="G10" s="13">
        <v>3323</v>
      </c>
      <c r="H10" s="13">
        <v>3452</v>
      </c>
      <c r="I10" s="13">
        <v>3620</v>
      </c>
      <c r="J10" s="13">
        <v>3211</v>
      </c>
      <c r="K10" s="13">
        <v>3228</v>
      </c>
      <c r="L10" s="13">
        <v>3391</v>
      </c>
      <c r="M10" s="13">
        <v>3315</v>
      </c>
      <c r="N10" s="13">
        <v>3730</v>
      </c>
      <c r="O10" s="5">
        <f t="shared" si="0"/>
        <v>3347.5</v>
      </c>
      <c r="P10" s="11">
        <f t="shared" si="1"/>
        <v>3.35</v>
      </c>
      <c r="Q10">
        <f t="shared" si="2"/>
        <v>249.24474807795738</v>
      </c>
      <c r="R10" s="10">
        <f t="shared" si="3"/>
        <v>0.25</v>
      </c>
    </row>
    <row r="11" spans="1:18" x14ac:dyDescent="0.2">
      <c r="A11" s="22"/>
      <c r="B11" s="22"/>
      <c r="C11" s="22"/>
      <c r="D11" s="5" t="s">
        <v>57</v>
      </c>
      <c r="E11" s="13">
        <v>1976</v>
      </c>
      <c r="F11" s="13">
        <v>2134</v>
      </c>
      <c r="G11" s="13">
        <v>1766</v>
      </c>
      <c r="H11" s="13">
        <v>2411</v>
      </c>
      <c r="I11" s="13">
        <v>2199</v>
      </c>
      <c r="J11" s="13">
        <v>1921</v>
      </c>
      <c r="K11" s="13">
        <v>2069</v>
      </c>
      <c r="L11" s="13">
        <v>2018</v>
      </c>
      <c r="M11" s="13">
        <v>1844</v>
      </c>
      <c r="N11" s="13">
        <v>1933</v>
      </c>
      <c r="O11" s="5">
        <f t="shared" si="0"/>
        <v>2027.1</v>
      </c>
      <c r="P11" s="11">
        <f t="shared" si="1"/>
        <v>2.0299999999999998</v>
      </c>
      <c r="Q11">
        <f t="shared" si="2"/>
        <v>186.96907052593841</v>
      </c>
      <c r="R11" s="10">
        <f t="shared" si="3"/>
        <v>0.19</v>
      </c>
    </row>
    <row r="12" spans="1:18" x14ac:dyDescent="0.2">
      <c r="A12" s="22"/>
      <c r="B12" s="22" t="s">
        <v>34</v>
      </c>
      <c r="C12" s="23" t="s">
        <v>51</v>
      </c>
      <c r="D12" s="5" t="s">
        <v>56</v>
      </c>
      <c r="E12" s="13">
        <v>3478</v>
      </c>
      <c r="F12" s="13">
        <v>3721</v>
      </c>
      <c r="G12" s="13">
        <v>2901</v>
      </c>
      <c r="H12" s="13">
        <v>2877</v>
      </c>
      <c r="I12" s="13">
        <v>2659</v>
      </c>
      <c r="J12" s="13">
        <v>3373</v>
      </c>
      <c r="K12" s="13">
        <v>3589</v>
      </c>
      <c r="L12" s="13">
        <v>2731</v>
      </c>
      <c r="M12" s="13">
        <v>3539</v>
      </c>
      <c r="N12" s="13">
        <v>3541</v>
      </c>
      <c r="O12" s="5">
        <f t="shared" si="0"/>
        <v>3240.9</v>
      </c>
      <c r="P12" s="11">
        <f t="shared" si="1"/>
        <v>3.24</v>
      </c>
      <c r="Q12">
        <f t="shared" si="2"/>
        <v>401.50008994049165</v>
      </c>
      <c r="R12" s="10">
        <f t="shared" si="3"/>
        <v>0.4</v>
      </c>
    </row>
    <row r="13" spans="1:18" x14ac:dyDescent="0.2">
      <c r="A13" s="22"/>
      <c r="B13" s="22"/>
      <c r="C13" s="23"/>
      <c r="D13" s="5" t="s">
        <v>57</v>
      </c>
      <c r="E13" s="13">
        <v>9849</v>
      </c>
      <c r="F13" s="13">
        <v>9395</v>
      </c>
      <c r="G13" s="13">
        <v>9317</v>
      </c>
      <c r="H13" s="13">
        <v>9703</v>
      </c>
      <c r="I13" s="13">
        <v>9583</v>
      </c>
      <c r="J13" s="13">
        <v>9003</v>
      </c>
      <c r="K13" s="13">
        <v>11469</v>
      </c>
      <c r="L13" s="13">
        <v>9704</v>
      </c>
      <c r="M13" s="13">
        <v>10047</v>
      </c>
      <c r="N13" s="13">
        <v>9884</v>
      </c>
      <c r="O13" s="5">
        <f t="shared" si="0"/>
        <v>9795.4</v>
      </c>
      <c r="P13" s="11">
        <f t="shared" si="1"/>
        <v>9.8000000000000007</v>
      </c>
      <c r="Q13">
        <f t="shared" si="2"/>
        <v>662.82664065014433</v>
      </c>
      <c r="R13" s="10">
        <f t="shared" si="3"/>
        <v>0.66</v>
      </c>
    </row>
    <row r="14" spans="1:18" x14ac:dyDescent="0.2">
      <c r="A14" s="22" t="s">
        <v>61</v>
      </c>
      <c r="B14" s="22" t="s">
        <v>58</v>
      </c>
      <c r="C14" s="22"/>
      <c r="D14" s="5" t="s">
        <v>56</v>
      </c>
      <c r="E14" s="13">
        <v>3753</v>
      </c>
      <c r="F14" s="13">
        <v>3464</v>
      </c>
      <c r="G14" s="13">
        <v>2611</v>
      </c>
      <c r="H14" s="13">
        <v>2873</v>
      </c>
      <c r="I14" s="13">
        <v>3372</v>
      </c>
      <c r="J14" s="13">
        <v>3296</v>
      </c>
      <c r="K14" s="13">
        <v>3152</v>
      </c>
      <c r="L14" s="13">
        <v>4406</v>
      </c>
      <c r="M14" s="13">
        <v>3604</v>
      </c>
      <c r="N14" s="13">
        <v>2919</v>
      </c>
      <c r="O14" s="5">
        <f t="shared" si="0"/>
        <v>3345</v>
      </c>
      <c r="P14" s="11">
        <f t="shared" si="1"/>
        <v>3.35</v>
      </c>
      <c r="Q14">
        <f t="shared" si="2"/>
        <v>511.73148340815533</v>
      </c>
      <c r="R14" s="10">
        <f t="shared" si="3"/>
        <v>0.51</v>
      </c>
    </row>
    <row r="15" spans="1:18" x14ac:dyDescent="0.2">
      <c r="A15" s="22"/>
      <c r="B15" s="22"/>
      <c r="C15" s="22"/>
      <c r="D15" s="5" t="s">
        <v>57</v>
      </c>
      <c r="E15" s="13">
        <v>5093</v>
      </c>
      <c r="F15" s="13">
        <v>3968</v>
      </c>
      <c r="G15" s="13">
        <v>3812</v>
      </c>
      <c r="H15" s="13">
        <v>3247</v>
      </c>
      <c r="I15" s="13">
        <v>4851</v>
      </c>
      <c r="J15" s="13">
        <v>3905</v>
      </c>
      <c r="K15" s="13">
        <v>4264</v>
      </c>
      <c r="L15" s="13">
        <v>3917</v>
      </c>
      <c r="M15" s="13">
        <v>4224</v>
      </c>
      <c r="N15" s="13">
        <v>3566</v>
      </c>
      <c r="O15" s="5">
        <f t="shared" si="0"/>
        <v>4084.7</v>
      </c>
      <c r="P15" s="11">
        <f t="shared" si="1"/>
        <v>4.08</v>
      </c>
      <c r="Q15">
        <f t="shared" si="2"/>
        <v>555.24049844289141</v>
      </c>
      <c r="R15" s="10">
        <f t="shared" si="3"/>
        <v>0.56000000000000005</v>
      </c>
    </row>
    <row r="16" spans="1:18" x14ac:dyDescent="0.2">
      <c r="A16" s="22"/>
      <c r="B16" s="22" t="s">
        <v>33</v>
      </c>
      <c r="C16" s="22"/>
      <c r="D16" s="5" t="s">
        <v>56</v>
      </c>
      <c r="E16" s="13">
        <v>3191</v>
      </c>
      <c r="F16" s="13">
        <v>2648</v>
      </c>
      <c r="G16" s="13">
        <v>3331</v>
      </c>
      <c r="H16" s="13">
        <v>3359</v>
      </c>
      <c r="I16" s="13">
        <v>3248</v>
      </c>
      <c r="J16" s="13">
        <v>2733</v>
      </c>
      <c r="K16" s="13">
        <v>2735</v>
      </c>
      <c r="L16" s="13">
        <v>3226</v>
      </c>
      <c r="M16" s="13">
        <v>3782</v>
      </c>
      <c r="N16" s="13">
        <v>3017</v>
      </c>
      <c r="O16" s="5">
        <f t="shared" si="0"/>
        <v>3127</v>
      </c>
      <c r="P16" s="11">
        <f t="shared" si="1"/>
        <v>3.13</v>
      </c>
      <c r="Q16">
        <f t="shared" si="2"/>
        <v>350.14980920869982</v>
      </c>
      <c r="R16" s="10">
        <f t="shared" si="3"/>
        <v>0.35</v>
      </c>
    </row>
    <row r="17" spans="1:18" x14ac:dyDescent="0.2">
      <c r="A17" s="22"/>
      <c r="B17" s="22"/>
      <c r="C17" s="22"/>
      <c r="D17" s="5" t="s">
        <v>57</v>
      </c>
      <c r="E17" s="13">
        <v>2179</v>
      </c>
      <c r="F17" s="13">
        <v>3121</v>
      </c>
      <c r="G17" s="13">
        <v>2652</v>
      </c>
      <c r="H17" s="13">
        <v>3707</v>
      </c>
      <c r="I17" s="13">
        <v>2377</v>
      </c>
      <c r="J17" s="13">
        <v>2697</v>
      </c>
      <c r="K17" s="13">
        <v>2502</v>
      </c>
      <c r="L17" s="13">
        <v>2705</v>
      </c>
      <c r="M17" s="13">
        <v>2941</v>
      </c>
      <c r="N17" s="13">
        <v>2957</v>
      </c>
      <c r="O17" s="5">
        <f t="shared" si="0"/>
        <v>2783.8</v>
      </c>
      <c r="P17" s="11">
        <f t="shared" si="1"/>
        <v>2.78</v>
      </c>
      <c r="Q17">
        <f t="shared" si="2"/>
        <v>429.79421432432758</v>
      </c>
      <c r="R17" s="10">
        <f t="shared" si="3"/>
        <v>0.43</v>
      </c>
    </row>
    <row r="18" spans="1:18" x14ac:dyDescent="0.2">
      <c r="A18" s="22"/>
      <c r="B18" s="22" t="s">
        <v>34</v>
      </c>
      <c r="C18" s="23" t="s">
        <v>51</v>
      </c>
      <c r="D18" s="5" t="s">
        <v>56</v>
      </c>
      <c r="E18" s="13">
        <v>3464</v>
      </c>
      <c r="F18" s="13">
        <v>3335</v>
      </c>
      <c r="G18" s="13">
        <v>3076</v>
      </c>
      <c r="H18" s="13">
        <v>2909</v>
      </c>
      <c r="I18" s="13">
        <v>3236</v>
      </c>
      <c r="J18" s="13">
        <v>3009</v>
      </c>
      <c r="K18" s="13">
        <v>2962</v>
      </c>
      <c r="L18" s="13">
        <v>3172</v>
      </c>
      <c r="M18" s="13">
        <v>3403</v>
      </c>
      <c r="N18" s="13">
        <v>3300</v>
      </c>
      <c r="O18" s="5">
        <f t="shared" si="0"/>
        <v>3186.6</v>
      </c>
      <c r="P18" s="11">
        <f t="shared" si="1"/>
        <v>3.19</v>
      </c>
      <c r="Q18">
        <f t="shared" si="2"/>
        <v>192.23723769227323</v>
      </c>
      <c r="R18" s="10">
        <f t="shared" si="3"/>
        <v>0.19</v>
      </c>
    </row>
    <row r="19" spans="1:18" x14ac:dyDescent="0.2">
      <c r="A19" s="22"/>
      <c r="B19" s="22"/>
      <c r="C19" s="23"/>
      <c r="D19" s="5" t="s">
        <v>57</v>
      </c>
      <c r="E19" s="13">
        <v>13052</v>
      </c>
      <c r="F19" s="13">
        <v>12421</v>
      </c>
      <c r="G19" s="13">
        <v>12689</v>
      </c>
      <c r="H19" s="13">
        <v>12359</v>
      </c>
      <c r="I19" s="13">
        <v>13365</v>
      </c>
      <c r="J19" s="13">
        <v>12365</v>
      </c>
      <c r="K19" s="13">
        <v>15038</v>
      </c>
      <c r="L19" s="13">
        <v>12607</v>
      </c>
      <c r="M19" s="13">
        <v>13345</v>
      </c>
      <c r="N19" s="13">
        <v>13138</v>
      </c>
      <c r="O19" s="5">
        <f t="shared" si="0"/>
        <v>13037.9</v>
      </c>
      <c r="P19" s="11">
        <f t="shared" si="1"/>
        <v>13.04</v>
      </c>
      <c r="Q19">
        <f t="shared" si="2"/>
        <v>803.71325041266357</v>
      </c>
      <c r="R19" s="10">
        <f t="shared" si="3"/>
        <v>0.8</v>
      </c>
    </row>
    <row r="20" spans="1:18" x14ac:dyDescent="0.2">
      <c r="A20" s="22" t="s">
        <v>62</v>
      </c>
      <c r="B20" s="22" t="s">
        <v>58</v>
      </c>
      <c r="C20" s="22"/>
      <c r="D20" s="5" t="s">
        <v>56</v>
      </c>
      <c r="E20" s="13">
        <v>3373</v>
      </c>
      <c r="F20" s="13">
        <v>3155</v>
      </c>
      <c r="G20" s="13">
        <v>3097</v>
      </c>
      <c r="H20" s="13">
        <v>2602</v>
      </c>
      <c r="I20" s="13">
        <v>4583</v>
      </c>
      <c r="J20" s="13">
        <v>3268</v>
      </c>
      <c r="K20" s="13">
        <v>3713</v>
      </c>
      <c r="L20" s="13">
        <v>3747</v>
      </c>
      <c r="M20" s="13">
        <v>4327</v>
      </c>
      <c r="N20" s="13">
        <v>3027</v>
      </c>
      <c r="O20" s="5">
        <f t="shared" si="0"/>
        <v>3489.2</v>
      </c>
      <c r="P20" s="11">
        <f t="shared" si="1"/>
        <v>3.49</v>
      </c>
      <c r="Q20">
        <f t="shared" si="2"/>
        <v>609.51251924067196</v>
      </c>
      <c r="R20" s="10">
        <f t="shared" si="3"/>
        <v>0.61</v>
      </c>
    </row>
    <row r="21" spans="1:18" x14ac:dyDescent="0.2">
      <c r="A21" s="22"/>
      <c r="B21" s="22"/>
      <c r="C21" s="22"/>
      <c r="D21" s="5" t="s">
        <v>57</v>
      </c>
      <c r="E21" s="13">
        <v>5654</v>
      </c>
      <c r="F21" s="13">
        <v>7142</v>
      </c>
      <c r="G21" s="13">
        <v>8120</v>
      </c>
      <c r="H21" s="13">
        <v>5628</v>
      </c>
      <c r="I21" s="13">
        <v>7258</v>
      </c>
      <c r="J21" s="13">
        <v>6525</v>
      </c>
      <c r="K21" s="13">
        <v>9059</v>
      </c>
      <c r="L21" s="13">
        <v>6052</v>
      </c>
      <c r="M21" s="13">
        <v>6485</v>
      </c>
      <c r="N21" s="13">
        <v>5735</v>
      </c>
      <c r="O21" s="5">
        <f t="shared" si="0"/>
        <v>6765.8</v>
      </c>
      <c r="P21" s="11">
        <f t="shared" si="1"/>
        <v>6.77</v>
      </c>
      <c r="Q21">
        <f t="shared" si="2"/>
        <v>1140.9543568629058</v>
      </c>
      <c r="R21" s="10">
        <f t="shared" si="3"/>
        <v>1.1399999999999999</v>
      </c>
    </row>
    <row r="22" spans="1:18" x14ac:dyDescent="0.2">
      <c r="A22" s="22"/>
      <c r="B22" s="22" t="s">
        <v>33</v>
      </c>
      <c r="C22" s="22"/>
      <c r="D22" s="5" t="s">
        <v>56</v>
      </c>
      <c r="E22" s="13">
        <v>3199</v>
      </c>
      <c r="F22" s="13">
        <v>3019</v>
      </c>
      <c r="G22" s="13">
        <v>3412</v>
      </c>
      <c r="H22" s="13">
        <v>3283</v>
      </c>
      <c r="I22" s="13">
        <v>3755</v>
      </c>
      <c r="J22" s="13">
        <v>3492</v>
      </c>
      <c r="K22" s="13">
        <v>3507</v>
      </c>
      <c r="L22" s="13">
        <v>3343</v>
      </c>
      <c r="M22" s="13">
        <v>3520</v>
      </c>
      <c r="N22" s="13">
        <v>3381</v>
      </c>
      <c r="O22" s="5">
        <f t="shared" si="0"/>
        <v>3391.1</v>
      </c>
      <c r="P22" s="11">
        <f t="shared" si="1"/>
        <v>3.39</v>
      </c>
      <c r="Q22">
        <f t="shared" si="2"/>
        <v>200.70733253504548</v>
      </c>
      <c r="R22" s="10">
        <f t="shared" si="3"/>
        <v>0.2</v>
      </c>
    </row>
    <row r="23" spans="1:18" x14ac:dyDescent="0.2">
      <c r="A23" s="22"/>
      <c r="B23" s="22"/>
      <c r="C23" s="22"/>
      <c r="D23" s="5" t="s">
        <v>57</v>
      </c>
      <c r="E23" s="13">
        <v>4002</v>
      </c>
      <c r="F23" s="13">
        <v>3268</v>
      </c>
      <c r="G23" s="13">
        <v>3317</v>
      </c>
      <c r="H23" s="13">
        <v>3298</v>
      </c>
      <c r="I23" s="13">
        <v>3589</v>
      </c>
      <c r="J23" s="13">
        <v>3347</v>
      </c>
      <c r="K23" s="13">
        <v>2946</v>
      </c>
      <c r="L23" s="13">
        <v>3497</v>
      </c>
      <c r="M23" s="13">
        <v>3681</v>
      </c>
      <c r="N23" s="13">
        <v>3221</v>
      </c>
      <c r="O23" s="5">
        <f t="shared" si="0"/>
        <v>3416.6</v>
      </c>
      <c r="P23" s="11">
        <f t="shared" si="1"/>
        <v>3.42</v>
      </c>
      <c r="Q23">
        <f t="shared" si="2"/>
        <v>290.48281647399847</v>
      </c>
      <c r="R23" s="10">
        <f t="shared" si="3"/>
        <v>0.28999999999999998</v>
      </c>
    </row>
    <row r="24" spans="1:18" x14ac:dyDescent="0.2">
      <c r="A24" s="22"/>
      <c r="B24" s="22" t="s">
        <v>34</v>
      </c>
      <c r="C24" s="23" t="s">
        <v>51</v>
      </c>
      <c r="D24" s="5" t="s">
        <v>56</v>
      </c>
      <c r="E24" s="13">
        <v>3339</v>
      </c>
      <c r="F24" s="13">
        <v>3053</v>
      </c>
      <c r="G24" s="13">
        <v>3350</v>
      </c>
      <c r="H24" s="13">
        <v>2903</v>
      </c>
      <c r="I24" s="13">
        <v>3264</v>
      </c>
      <c r="J24" s="13">
        <v>3388</v>
      </c>
      <c r="K24" s="13">
        <v>3546</v>
      </c>
      <c r="L24" s="13">
        <v>3486</v>
      </c>
      <c r="M24" s="13">
        <v>3621</v>
      </c>
      <c r="N24" s="13">
        <v>3161</v>
      </c>
      <c r="O24" s="5">
        <f t="shared" si="0"/>
        <v>3311.1</v>
      </c>
      <c r="P24" s="11">
        <f t="shared" si="1"/>
        <v>3.31</v>
      </c>
      <c r="Q24">
        <f t="shared" si="2"/>
        <v>223.08964316814192</v>
      </c>
      <c r="R24" s="10">
        <f t="shared" si="3"/>
        <v>0.22</v>
      </c>
    </row>
    <row r="25" spans="1:18" x14ac:dyDescent="0.2">
      <c r="A25" s="22"/>
      <c r="B25" s="22"/>
      <c r="C25" s="23"/>
      <c r="D25" s="5" t="s">
        <v>57</v>
      </c>
      <c r="E25" s="13">
        <v>16727</v>
      </c>
      <c r="F25" s="13">
        <v>16949</v>
      </c>
      <c r="G25" s="13">
        <v>16543</v>
      </c>
      <c r="H25" s="13">
        <v>17630</v>
      </c>
      <c r="I25" s="13">
        <v>15733</v>
      </c>
      <c r="J25" s="13">
        <v>16932</v>
      </c>
      <c r="K25" s="13">
        <v>20060</v>
      </c>
      <c r="L25" s="13">
        <v>16931</v>
      </c>
      <c r="M25" s="13">
        <v>17617</v>
      </c>
      <c r="N25" s="13">
        <v>16765</v>
      </c>
      <c r="O25" s="5">
        <f t="shared" si="0"/>
        <v>17188.7</v>
      </c>
      <c r="P25" s="11">
        <f t="shared" si="1"/>
        <v>17.190000000000001</v>
      </c>
      <c r="Q25">
        <f t="shared" si="2"/>
        <v>1142.1709397264297</v>
      </c>
      <c r="R25" s="10">
        <f t="shared" si="3"/>
        <v>1.1399999999999999</v>
      </c>
    </row>
    <row r="26" spans="1:18" x14ac:dyDescent="0.2">
      <c r="A26" s="22" t="s">
        <v>63</v>
      </c>
      <c r="B26" s="22" t="s">
        <v>58</v>
      </c>
      <c r="C26" s="22"/>
      <c r="D26" s="5" t="s">
        <v>56</v>
      </c>
      <c r="E26" s="13">
        <v>2962</v>
      </c>
      <c r="F26" s="13">
        <v>3403</v>
      </c>
      <c r="G26" s="13">
        <v>3406</v>
      </c>
      <c r="H26" s="13">
        <v>2500</v>
      </c>
      <c r="I26" s="13">
        <v>2835</v>
      </c>
      <c r="J26" s="13">
        <v>3833</v>
      </c>
      <c r="K26" s="13">
        <v>3404</v>
      </c>
      <c r="L26" s="13">
        <v>3653</v>
      </c>
      <c r="M26" s="13">
        <v>4086</v>
      </c>
      <c r="N26" s="13">
        <v>2461</v>
      </c>
      <c r="O26" s="5">
        <f t="shared" si="0"/>
        <v>3254.3</v>
      </c>
      <c r="P26" s="11">
        <f t="shared" si="1"/>
        <v>3.25</v>
      </c>
      <c r="Q26">
        <f t="shared" si="2"/>
        <v>549.00517099365936</v>
      </c>
      <c r="R26" s="10">
        <f t="shared" si="3"/>
        <v>0.55000000000000004</v>
      </c>
    </row>
    <row r="27" spans="1:18" x14ac:dyDescent="0.2">
      <c r="A27" s="22"/>
      <c r="B27" s="22"/>
      <c r="C27" s="22"/>
      <c r="D27" s="5" t="s">
        <v>57</v>
      </c>
      <c r="E27" s="13">
        <v>8672</v>
      </c>
      <c r="F27" s="13">
        <v>8026</v>
      </c>
      <c r="G27" s="13">
        <v>8797</v>
      </c>
      <c r="H27" s="13">
        <v>6767</v>
      </c>
      <c r="I27" s="13">
        <v>8221</v>
      </c>
      <c r="J27" s="13">
        <v>9268</v>
      </c>
      <c r="K27" s="13">
        <v>9352</v>
      </c>
      <c r="L27" s="13">
        <v>8779</v>
      </c>
      <c r="M27" s="13">
        <v>9755</v>
      </c>
      <c r="N27" s="13">
        <v>7312</v>
      </c>
      <c r="O27" s="5">
        <f t="shared" si="0"/>
        <v>8494.9</v>
      </c>
      <c r="P27" s="11">
        <f t="shared" si="1"/>
        <v>8.49</v>
      </c>
      <c r="Q27">
        <f t="shared" si="2"/>
        <v>931.14486878608966</v>
      </c>
      <c r="R27" s="10">
        <f t="shared" si="3"/>
        <v>0.93</v>
      </c>
    </row>
    <row r="28" spans="1:18" x14ac:dyDescent="0.2">
      <c r="A28" s="22"/>
      <c r="B28" s="22" t="s">
        <v>33</v>
      </c>
      <c r="C28" s="22"/>
      <c r="D28" s="5" t="s">
        <v>56</v>
      </c>
      <c r="E28" s="13">
        <v>3174</v>
      </c>
      <c r="F28" s="13">
        <v>3940</v>
      </c>
      <c r="G28" s="13">
        <v>3662</v>
      </c>
      <c r="H28" s="13">
        <v>6622</v>
      </c>
      <c r="I28" s="13">
        <v>4080</v>
      </c>
      <c r="J28" s="13">
        <v>3774</v>
      </c>
      <c r="K28" s="13">
        <v>3172</v>
      </c>
      <c r="L28" s="13">
        <v>3496</v>
      </c>
      <c r="M28" s="13">
        <v>4378</v>
      </c>
      <c r="N28" s="13">
        <v>3399</v>
      </c>
      <c r="O28" s="5">
        <f t="shared" si="0"/>
        <v>3969.7</v>
      </c>
      <c r="P28" s="11">
        <f t="shared" si="1"/>
        <v>3.97</v>
      </c>
      <c r="Q28">
        <f t="shared" si="2"/>
        <v>1009.2342586777801</v>
      </c>
      <c r="R28" s="10">
        <f t="shared" si="3"/>
        <v>1.01</v>
      </c>
    </row>
    <row r="29" spans="1:18" x14ac:dyDescent="0.2">
      <c r="A29" s="22"/>
      <c r="B29" s="22"/>
      <c r="C29" s="22"/>
      <c r="D29" s="5" t="s">
        <v>57</v>
      </c>
      <c r="E29" s="13">
        <v>4354</v>
      </c>
      <c r="F29" s="13">
        <v>3614</v>
      </c>
      <c r="G29" s="13">
        <v>3294</v>
      </c>
      <c r="H29" s="13">
        <v>4781</v>
      </c>
      <c r="I29" s="13">
        <v>3808</v>
      </c>
      <c r="J29" s="13">
        <v>4427</v>
      </c>
      <c r="K29" s="13">
        <v>3914</v>
      </c>
      <c r="L29" s="13">
        <v>4042</v>
      </c>
      <c r="M29" s="13">
        <v>3767</v>
      </c>
      <c r="N29" s="13">
        <v>3471</v>
      </c>
      <c r="O29" s="5">
        <f t="shared" si="0"/>
        <v>3947.2</v>
      </c>
      <c r="P29" s="11">
        <f t="shared" si="1"/>
        <v>3.95</v>
      </c>
      <c r="Q29">
        <f t="shared" si="2"/>
        <v>461.55697854592535</v>
      </c>
      <c r="R29" s="10">
        <f t="shared" si="3"/>
        <v>0.46</v>
      </c>
    </row>
    <row r="30" spans="1:18" x14ac:dyDescent="0.2">
      <c r="A30" s="22"/>
      <c r="B30" s="22" t="s">
        <v>34</v>
      </c>
      <c r="C30" s="23" t="s">
        <v>51</v>
      </c>
      <c r="D30" s="5" t="s">
        <v>56</v>
      </c>
      <c r="E30" s="13">
        <v>3833</v>
      </c>
      <c r="F30" s="13">
        <v>3169</v>
      </c>
      <c r="G30" s="13">
        <v>3144</v>
      </c>
      <c r="H30" s="13">
        <v>3200</v>
      </c>
      <c r="I30" s="13">
        <v>3133</v>
      </c>
      <c r="J30" s="13">
        <v>3403</v>
      </c>
      <c r="K30" s="13">
        <v>3546</v>
      </c>
      <c r="L30" s="13">
        <v>2787</v>
      </c>
      <c r="M30" s="13">
        <v>3167</v>
      </c>
      <c r="N30" s="13">
        <v>3406</v>
      </c>
      <c r="O30" s="5">
        <f t="shared" si="0"/>
        <v>3278.8</v>
      </c>
      <c r="P30" s="11">
        <f t="shared" si="1"/>
        <v>3.28</v>
      </c>
      <c r="Q30">
        <f t="shared" si="2"/>
        <v>283.27442524873294</v>
      </c>
      <c r="R30" s="10">
        <f t="shared" si="3"/>
        <v>0.28000000000000003</v>
      </c>
    </row>
    <row r="31" spans="1:18" x14ac:dyDescent="0.2">
      <c r="A31" s="22"/>
      <c r="B31" s="22"/>
      <c r="C31" s="23"/>
      <c r="D31" s="5" t="s">
        <v>57</v>
      </c>
      <c r="E31" s="13">
        <v>16752</v>
      </c>
      <c r="F31" s="13">
        <v>15754</v>
      </c>
      <c r="G31" s="13">
        <v>15538</v>
      </c>
      <c r="H31" s="13">
        <v>16048</v>
      </c>
      <c r="I31" s="13">
        <v>16406</v>
      </c>
      <c r="J31" s="13">
        <v>15578</v>
      </c>
      <c r="K31" s="13">
        <v>20060</v>
      </c>
      <c r="L31" s="13">
        <v>16292</v>
      </c>
      <c r="M31" s="13">
        <v>16661</v>
      </c>
      <c r="N31" s="13">
        <v>14949</v>
      </c>
      <c r="O31" s="5">
        <f t="shared" si="0"/>
        <v>16403.8</v>
      </c>
      <c r="P31" s="11">
        <f t="shared" si="1"/>
        <v>16.399999999999999</v>
      </c>
      <c r="Q31">
        <f t="shared" si="2"/>
        <v>1400.9730586671221</v>
      </c>
      <c r="R31" s="10">
        <f t="shared" si="3"/>
        <v>1.4</v>
      </c>
    </row>
    <row r="32" spans="1:18" x14ac:dyDescent="0.2">
      <c r="A32" s="22" t="s">
        <v>64</v>
      </c>
      <c r="B32" s="22" t="s">
        <v>58</v>
      </c>
      <c r="C32" s="22"/>
      <c r="D32" s="5" t="s">
        <v>56</v>
      </c>
      <c r="E32" s="13">
        <v>3310</v>
      </c>
      <c r="F32" s="13">
        <v>3449</v>
      </c>
      <c r="G32" s="13">
        <v>3482</v>
      </c>
      <c r="H32" s="13">
        <v>3498</v>
      </c>
      <c r="I32" s="13">
        <v>3214</v>
      </c>
      <c r="J32" s="13">
        <v>3805</v>
      </c>
      <c r="K32" s="13">
        <v>3315</v>
      </c>
      <c r="L32" s="13">
        <v>4371</v>
      </c>
      <c r="M32" s="13">
        <v>4839</v>
      </c>
      <c r="N32" s="13">
        <v>3152</v>
      </c>
      <c r="O32" s="5">
        <f t="shared" si="0"/>
        <v>3643.5</v>
      </c>
      <c r="P32" s="11">
        <f t="shared" si="1"/>
        <v>3.64</v>
      </c>
      <c r="Q32">
        <f t="shared" si="2"/>
        <v>549.22354283114998</v>
      </c>
      <c r="R32" s="10">
        <f t="shared" si="3"/>
        <v>0.55000000000000004</v>
      </c>
    </row>
    <row r="33" spans="1:18" x14ac:dyDescent="0.2">
      <c r="A33" s="22"/>
      <c r="B33" s="22"/>
      <c r="C33" s="22"/>
      <c r="D33" s="5" t="s">
        <v>57</v>
      </c>
      <c r="E33" s="13">
        <v>12157</v>
      </c>
      <c r="F33" s="13">
        <v>14170</v>
      </c>
      <c r="G33" s="13">
        <v>14487</v>
      </c>
      <c r="H33" s="13">
        <v>11800</v>
      </c>
      <c r="I33" s="13">
        <v>12884</v>
      </c>
      <c r="J33" s="13">
        <v>11358</v>
      </c>
      <c r="K33" s="13">
        <v>15536</v>
      </c>
      <c r="L33" s="13">
        <v>13132</v>
      </c>
      <c r="M33" s="13">
        <v>15378</v>
      </c>
      <c r="N33" s="13">
        <v>13634</v>
      </c>
      <c r="O33" s="5">
        <f t="shared" si="0"/>
        <v>13453.6</v>
      </c>
      <c r="P33" s="11">
        <f t="shared" si="1"/>
        <v>13.45</v>
      </c>
      <c r="Q33">
        <f t="shared" si="2"/>
        <v>1448.6916856253476</v>
      </c>
      <c r="R33" s="10">
        <f t="shared" si="3"/>
        <v>1.45</v>
      </c>
    </row>
    <row r="34" spans="1:18" x14ac:dyDescent="0.2">
      <c r="A34" s="22"/>
      <c r="B34" s="22" t="s">
        <v>33</v>
      </c>
      <c r="C34" s="22"/>
      <c r="D34" s="5" t="s">
        <v>56</v>
      </c>
      <c r="E34" s="13">
        <v>4108</v>
      </c>
      <c r="F34" s="13">
        <v>4290</v>
      </c>
      <c r="G34" s="13">
        <v>3940</v>
      </c>
      <c r="H34" s="13">
        <v>3754</v>
      </c>
      <c r="I34" s="13">
        <v>3812</v>
      </c>
      <c r="J34" s="13">
        <v>3970</v>
      </c>
      <c r="K34" s="13">
        <v>3716</v>
      </c>
      <c r="L34" s="13">
        <v>4681</v>
      </c>
      <c r="M34" s="13">
        <v>4532</v>
      </c>
      <c r="N34" s="13">
        <v>3788</v>
      </c>
      <c r="O34" s="5">
        <f t="shared" si="0"/>
        <v>4059.1</v>
      </c>
      <c r="P34" s="11">
        <f t="shared" si="1"/>
        <v>4.0599999999999996</v>
      </c>
      <c r="Q34">
        <f t="shared" si="2"/>
        <v>338.88393621153278</v>
      </c>
      <c r="R34" s="10">
        <f t="shared" si="3"/>
        <v>0.34</v>
      </c>
    </row>
    <row r="35" spans="1:18" x14ac:dyDescent="0.2">
      <c r="A35" s="22"/>
      <c r="B35" s="22"/>
      <c r="C35" s="22"/>
      <c r="D35" s="5" t="s">
        <v>57</v>
      </c>
      <c r="E35" s="13">
        <v>5943</v>
      </c>
      <c r="F35" s="13">
        <v>5463</v>
      </c>
      <c r="G35" s="13">
        <v>5001</v>
      </c>
      <c r="H35" s="13">
        <v>4285</v>
      </c>
      <c r="I35" s="13">
        <v>5328</v>
      </c>
      <c r="J35" s="13">
        <v>5101</v>
      </c>
      <c r="K35" s="13">
        <v>5336</v>
      </c>
      <c r="L35" s="13">
        <v>5038</v>
      </c>
      <c r="M35" s="13">
        <v>4908</v>
      </c>
      <c r="N35" s="13">
        <v>5184</v>
      </c>
      <c r="O35" s="5">
        <f t="shared" si="0"/>
        <v>5158.7</v>
      </c>
      <c r="P35" s="11">
        <f t="shared" si="1"/>
        <v>5.16</v>
      </c>
      <c r="Q35">
        <f t="shared" si="2"/>
        <v>426.54061940218543</v>
      </c>
      <c r="R35" s="10">
        <f t="shared" si="3"/>
        <v>0.43</v>
      </c>
    </row>
    <row r="36" spans="1:18" x14ac:dyDescent="0.2">
      <c r="A36" s="22"/>
      <c r="B36" s="22" t="s">
        <v>34</v>
      </c>
      <c r="C36" s="23" t="s">
        <v>51</v>
      </c>
      <c r="D36" s="5" t="s">
        <v>56</v>
      </c>
      <c r="E36" s="13">
        <v>3698</v>
      </c>
      <c r="F36" s="13">
        <v>3207</v>
      </c>
      <c r="G36" s="13">
        <v>3301</v>
      </c>
      <c r="H36" s="13">
        <v>3534</v>
      </c>
      <c r="I36" s="13">
        <v>4425</v>
      </c>
      <c r="J36" s="13">
        <v>4159</v>
      </c>
      <c r="K36" s="13">
        <v>3546</v>
      </c>
      <c r="L36" s="13">
        <v>3561</v>
      </c>
      <c r="M36" s="13">
        <v>3144</v>
      </c>
      <c r="N36" s="13">
        <v>3969</v>
      </c>
      <c r="O36" s="5">
        <f t="shared" si="0"/>
        <v>3654.4</v>
      </c>
      <c r="P36" s="11">
        <f t="shared" si="1"/>
        <v>3.65</v>
      </c>
      <c r="Q36">
        <f t="shared" si="2"/>
        <v>417.64636822183616</v>
      </c>
      <c r="R36" s="10">
        <f t="shared" si="3"/>
        <v>0.42</v>
      </c>
    </row>
    <row r="37" spans="1:18" x14ac:dyDescent="0.2">
      <c r="A37" s="22"/>
      <c r="B37" s="22"/>
      <c r="C37" s="23"/>
      <c r="D37" s="5" t="s">
        <v>57</v>
      </c>
      <c r="E37" s="13">
        <v>21361</v>
      </c>
      <c r="F37" s="13">
        <v>21881</v>
      </c>
      <c r="G37" s="13">
        <v>21400</v>
      </c>
      <c r="H37" s="13">
        <v>22463</v>
      </c>
      <c r="I37" s="13">
        <v>19148</v>
      </c>
      <c r="J37" s="13">
        <v>21349</v>
      </c>
      <c r="K37" s="13">
        <v>20060</v>
      </c>
      <c r="L37" s="13">
        <v>20419</v>
      </c>
      <c r="M37" s="13">
        <v>20522</v>
      </c>
      <c r="N37" s="13">
        <v>20469</v>
      </c>
      <c r="O37" s="5">
        <f t="shared" si="0"/>
        <v>20907.2</v>
      </c>
      <c r="P37" s="11">
        <f t="shared" si="1"/>
        <v>20.91</v>
      </c>
      <c r="Q37">
        <f t="shared" si="2"/>
        <v>966.32428419357359</v>
      </c>
      <c r="R37" s="10">
        <f t="shared" si="3"/>
        <v>0.97</v>
      </c>
    </row>
    <row r="38" spans="1:18" x14ac:dyDescent="0.2">
      <c r="A38" s="22" t="s">
        <v>65</v>
      </c>
      <c r="B38" s="22" t="s">
        <v>58</v>
      </c>
      <c r="C38" s="22"/>
      <c r="D38" s="5" t="s">
        <v>56</v>
      </c>
      <c r="E38" s="13">
        <v>3098</v>
      </c>
      <c r="F38" s="13">
        <v>4392</v>
      </c>
      <c r="G38" s="13">
        <v>3897</v>
      </c>
      <c r="H38" s="13">
        <v>3430</v>
      </c>
      <c r="I38" s="13">
        <v>3413</v>
      </c>
      <c r="J38" s="13">
        <v>3851</v>
      </c>
      <c r="K38" s="13">
        <v>4937</v>
      </c>
      <c r="L38" s="13">
        <v>3745</v>
      </c>
      <c r="M38" s="13">
        <v>4256</v>
      </c>
      <c r="N38" s="13">
        <v>4229</v>
      </c>
      <c r="O38" s="5">
        <f t="shared" si="0"/>
        <v>3924.8</v>
      </c>
      <c r="P38" s="11">
        <f t="shared" si="1"/>
        <v>3.92</v>
      </c>
      <c r="Q38">
        <f t="shared" si="2"/>
        <v>545.0756930107143</v>
      </c>
      <c r="R38" s="10">
        <f t="shared" si="3"/>
        <v>0.55000000000000004</v>
      </c>
    </row>
    <row r="39" spans="1:18" x14ac:dyDescent="0.2">
      <c r="A39" s="22"/>
      <c r="B39" s="22"/>
      <c r="C39" s="22"/>
      <c r="D39" s="5" t="s">
        <v>57</v>
      </c>
      <c r="E39" s="13">
        <v>12012</v>
      </c>
      <c r="F39" s="13">
        <v>13939</v>
      </c>
      <c r="G39" s="13">
        <v>12505</v>
      </c>
      <c r="H39" s="13">
        <v>13018</v>
      </c>
      <c r="I39" s="13">
        <v>11354</v>
      </c>
      <c r="J39" s="13">
        <v>14432</v>
      </c>
      <c r="K39" s="13">
        <v>14610</v>
      </c>
      <c r="L39" s="13">
        <v>13624</v>
      </c>
      <c r="M39" s="13">
        <v>13119</v>
      </c>
      <c r="N39" s="13">
        <v>15696</v>
      </c>
      <c r="O39" s="5">
        <f t="shared" si="0"/>
        <v>13430.9</v>
      </c>
      <c r="P39" s="11">
        <f t="shared" si="1"/>
        <v>13.43</v>
      </c>
      <c r="Q39">
        <f t="shared" si="2"/>
        <v>1302.5811512360967</v>
      </c>
      <c r="R39" s="10">
        <f t="shared" si="3"/>
        <v>1.3</v>
      </c>
    </row>
    <row r="40" spans="1:18" x14ac:dyDescent="0.2">
      <c r="A40" s="22"/>
      <c r="B40" s="22" t="s">
        <v>33</v>
      </c>
      <c r="C40" s="22"/>
      <c r="D40" s="5" t="s">
        <v>56</v>
      </c>
      <c r="E40" s="13">
        <v>4373</v>
      </c>
      <c r="F40" s="13">
        <v>4373</v>
      </c>
      <c r="G40" s="13">
        <v>4499</v>
      </c>
      <c r="H40" s="13">
        <v>4435</v>
      </c>
      <c r="I40" s="13">
        <v>4339</v>
      </c>
      <c r="J40" s="13">
        <v>4548</v>
      </c>
      <c r="K40" s="13">
        <v>3925</v>
      </c>
      <c r="L40" s="13">
        <v>3917</v>
      </c>
      <c r="M40" s="13">
        <v>4911</v>
      </c>
      <c r="N40" s="13">
        <v>3630</v>
      </c>
      <c r="O40" s="5">
        <f t="shared" si="0"/>
        <v>4295</v>
      </c>
      <c r="P40" s="11">
        <f t="shared" si="1"/>
        <v>4.3</v>
      </c>
      <c r="Q40">
        <f t="shared" si="2"/>
        <v>371.30311067913232</v>
      </c>
      <c r="R40" s="10">
        <f t="shared" si="3"/>
        <v>0.37</v>
      </c>
    </row>
    <row r="41" spans="1:18" x14ac:dyDescent="0.2">
      <c r="A41" s="22"/>
      <c r="B41" s="22"/>
      <c r="C41" s="22"/>
      <c r="D41" s="5" t="s">
        <v>57</v>
      </c>
      <c r="E41" s="13">
        <v>5389</v>
      </c>
      <c r="F41" s="13">
        <v>5225</v>
      </c>
      <c r="G41" s="13">
        <v>5545</v>
      </c>
      <c r="H41" s="13">
        <v>4822</v>
      </c>
      <c r="I41" s="13">
        <v>5822</v>
      </c>
      <c r="J41" s="13">
        <v>4977</v>
      </c>
      <c r="K41" s="13">
        <v>5249</v>
      </c>
      <c r="L41" s="13">
        <v>5391</v>
      </c>
      <c r="M41" s="13">
        <v>5253</v>
      </c>
      <c r="N41" s="13">
        <v>6188</v>
      </c>
      <c r="O41" s="5">
        <f t="shared" si="0"/>
        <v>5386.1</v>
      </c>
      <c r="P41" s="11">
        <f t="shared" si="1"/>
        <v>5.39</v>
      </c>
      <c r="Q41">
        <f t="shared" si="2"/>
        <v>395.30169912780963</v>
      </c>
      <c r="R41" s="10">
        <f t="shared" si="3"/>
        <v>0.4</v>
      </c>
    </row>
    <row r="42" spans="1:18" x14ac:dyDescent="0.2">
      <c r="A42" s="22"/>
      <c r="B42" s="22" t="s">
        <v>34</v>
      </c>
      <c r="C42" s="23" t="s">
        <v>51</v>
      </c>
      <c r="D42" s="5" t="s">
        <v>56</v>
      </c>
      <c r="E42" s="13">
        <v>3535</v>
      </c>
      <c r="F42" s="13">
        <v>3451</v>
      </c>
      <c r="G42" s="13">
        <v>3953</v>
      </c>
      <c r="H42" s="13">
        <v>3976</v>
      </c>
      <c r="I42" s="13">
        <v>3652</v>
      </c>
      <c r="J42" s="13">
        <v>3690</v>
      </c>
      <c r="K42" s="13">
        <v>3546</v>
      </c>
      <c r="L42" s="13">
        <v>3406</v>
      </c>
      <c r="M42" s="13">
        <v>3474</v>
      </c>
      <c r="N42" s="13">
        <v>3553</v>
      </c>
      <c r="O42" s="5">
        <f t="shared" si="0"/>
        <v>3623.6</v>
      </c>
      <c r="P42" s="11">
        <f t="shared" si="1"/>
        <v>3.62</v>
      </c>
      <c r="Q42">
        <f t="shared" si="2"/>
        <v>198.96465347727806</v>
      </c>
      <c r="R42" s="10">
        <f t="shared" si="3"/>
        <v>0.2</v>
      </c>
    </row>
    <row r="43" spans="1:18" x14ac:dyDescent="0.2">
      <c r="A43" s="22"/>
      <c r="B43" s="22"/>
      <c r="C43" s="23"/>
      <c r="D43" s="5" t="s">
        <v>57</v>
      </c>
      <c r="E43" s="13">
        <v>20528</v>
      </c>
      <c r="F43" s="13">
        <v>23439</v>
      </c>
      <c r="G43" s="13">
        <v>21639</v>
      </c>
      <c r="H43" s="13">
        <v>23776</v>
      </c>
      <c r="I43" s="13">
        <v>20955</v>
      </c>
      <c r="J43" s="13">
        <v>22469</v>
      </c>
      <c r="K43" s="13">
        <v>20060</v>
      </c>
      <c r="L43" s="13">
        <v>21294</v>
      </c>
      <c r="M43" s="13">
        <v>21274</v>
      </c>
      <c r="N43" s="13">
        <v>22227</v>
      </c>
      <c r="O43" s="5">
        <f t="shared" si="0"/>
        <v>21766.1</v>
      </c>
      <c r="P43" s="11">
        <f t="shared" si="1"/>
        <v>21.77</v>
      </c>
      <c r="Q43">
        <f t="shared" si="2"/>
        <v>1207.7314316979214</v>
      </c>
      <c r="R43" s="10">
        <f t="shared" si="3"/>
        <v>1.21</v>
      </c>
    </row>
    <row r="44" spans="1:18" x14ac:dyDescent="0.2">
      <c r="A44" s="22" t="s">
        <v>66</v>
      </c>
      <c r="B44" s="22" t="s">
        <v>58</v>
      </c>
      <c r="C44" s="22"/>
      <c r="D44" s="5" t="s">
        <v>56</v>
      </c>
      <c r="E44" s="13">
        <v>3530</v>
      </c>
      <c r="F44" s="13">
        <v>3697</v>
      </c>
      <c r="G44" s="13">
        <v>3411</v>
      </c>
      <c r="H44" s="13">
        <v>4102</v>
      </c>
      <c r="I44" s="13">
        <v>3497</v>
      </c>
      <c r="J44" s="13">
        <v>3330</v>
      </c>
      <c r="K44" s="13">
        <v>3625</v>
      </c>
      <c r="L44" s="13">
        <v>3919</v>
      </c>
      <c r="M44" s="13">
        <v>4828</v>
      </c>
      <c r="N44" s="13">
        <v>4362</v>
      </c>
      <c r="O44" s="5">
        <f t="shared" si="0"/>
        <v>3830.1</v>
      </c>
      <c r="P44" s="11">
        <f t="shared" si="1"/>
        <v>3.83</v>
      </c>
      <c r="Q44">
        <f t="shared" si="2"/>
        <v>476.92264688428435</v>
      </c>
      <c r="R44" s="10">
        <f t="shared" si="3"/>
        <v>0.48</v>
      </c>
    </row>
    <row r="45" spans="1:18" x14ac:dyDescent="0.2">
      <c r="A45" s="22"/>
      <c r="B45" s="22"/>
      <c r="C45" s="22"/>
      <c r="D45" s="5" t="s">
        <v>57</v>
      </c>
      <c r="E45" s="13">
        <v>16200</v>
      </c>
      <c r="F45" s="13">
        <v>15014</v>
      </c>
      <c r="G45" s="13">
        <v>16323</v>
      </c>
      <c r="H45" s="13">
        <v>17467</v>
      </c>
      <c r="I45" s="13">
        <v>14738</v>
      </c>
      <c r="J45" s="13">
        <v>14851</v>
      </c>
      <c r="K45" s="13">
        <v>16276</v>
      </c>
      <c r="L45" s="13">
        <v>19963</v>
      </c>
      <c r="M45" s="13">
        <v>14358</v>
      </c>
      <c r="N45" s="13">
        <v>17172</v>
      </c>
      <c r="O45" s="5">
        <f t="shared" si="0"/>
        <v>16236.2</v>
      </c>
      <c r="P45" s="11">
        <f t="shared" si="1"/>
        <v>16.239999999999998</v>
      </c>
      <c r="Q45">
        <f t="shared" si="2"/>
        <v>1682.4204653481311</v>
      </c>
      <c r="R45" s="10">
        <f t="shared" si="3"/>
        <v>1.68</v>
      </c>
    </row>
    <row r="46" spans="1:18" x14ac:dyDescent="0.2">
      <c r="A46" s="22"/>
      <c r="B46" s="22" t="s">
        <v>33</v>
      </c>
      <c r="C46" s="22"/>
      <c r="D46" s="5" t="s">
        <v>56</v>
      </c>
      <c r="E46" s="13">
        <v>4719</v>
      </c>
      <c r="F46" s="13">
        <v>4187</v>
      </c>
      <c r="G46" s="13">
        <v>4650</v>
      </c>
      <c r="H46" s="13">
        <v>3906</v>
      </c>
      <c r="I46" s="13">
        <v>4167</v>
      </c>
      <c r="J46" s="13">
        <v>4652</v>
      </c>
      <c r="K46" s="13">
        <v>4457</v>
      </c>
      <c r="L46" s="13">
        <v>4258</v>
      </c>
      <c r="M46" s="13">
        <v>5330</v>
      </c>
      <c r="N46" s="13">
        <v>4523</v>
      </c>
      <c r="O46" s="5">
        <f t="shared" si="0"/>
        <v>4484.8999999999996</v>
      </c>
      <c r="P46" s="11">
        <f t="shared" si="1"/>
        <v>4.4800000000000004</v>
      </c>
      <c r="Q46">
        <f t="shared" si="2"/>
        <v>394.80246818996574</v>
      </c>
      <c r="R46" s="10">
        <f t="shared" si="3"/>
        <v>0.39</v>
      </c>
    </row>
    <row r="47" spans="1:18" x14ac:dyDescent="0.2">
      <c r="A47" s="22"/>
      <c r="B47" s="22"/>
      <c r="C47" s="22"/>
      <c r="D47" s="5" t="s">
        <v>57</v>
      </c>
      <c r="E47" s="13">
        <v>6478</v>
      </c>
      <c r="F47" s="13">
        <v>6055</v>
      </c>
      <c r="G47" s="13">
        <v>5721</v>
      </c>
      <c r="H47" s="13">
        <v>6379</v>
      </c>
      <c r="I47" s="13">
        <v>4923</v>
      </c>
      <c r="J47" s="13">
        <v>5803</v>
      </c>
      <c r="K47" s="13">
        <v>5123</v>
      </c>
      <c r="L47" s="13">
        <v>5820</v>
      </c>
      <c r="M47" s="13">
        <v>6221</v>
      </c>
      <c r="N47" s="13">
        <v>5968</v>
      </c>
      <c r="O47" s="5">
        <f t="shared" si="0"/>
        <v>5849.1</v>
      </c>
      <c r="P47" s="11">
        <f t="shared" si="1"/>
        <v>5.85</v>
      </c>
      <c r="Q47">
        <f t="shared" si="2"/>
        <v>502.81594821343708</v>
      </c>
      <c r="R47" s="10">
        <f t="shared" si="3"/>
        <v>0.5</v>
      </c>
    </row>
    <row r="48" spans="1:18" x14ac:dyDescent="0.2">
      <c r="A48" s="22"/>
      <c r="B48" s="22" t="s">
        <v>34</v>
      </c>
      <c r="C48" s="23" t="s">
        <v>51</v>
      </c>
      <c r="D48" s="5" t="s">
        <v>56</v>
      </c>
      <c r="E48" s="13">
        <v>3464</v>
      </c>
      <c r="F48" s="13">
        <v>3759</v>
      </c>
      <c r="G48" s="13">
        <v>2776</v>
      </c>
      <c r="H48" s="13">
        <v>4372</v>
      </c>
      <c r="I48" s="13">
        <v>4126</v>
      </c>
      <c r="J48" s="13">
        <v>4017</v>
      </c>
      <c r="K48" s="13">
        <v>3469</v>
      </c>
      <c r="L48" s="13">
        <v>4230</v>
      </c>
      <c r="M48" s="13">
        <v>3710</v>
      </c>
      <c r="N48" s="13">
        <v>3299</v>
      </c>
      <c r="O48" s="5">
        <f t="shared" si="0"/>
        <v>3722.2</v>
      </c>
      <c r="P48" s="11">
        <f t="shared" si="1"/>
        <v>3.72</v>
      </c>
      <c r="Q48">
        <f t="shared" si="2"/>
        <v>487.25256968708334</v>
      </c>
      <c r="R48" s="10">
        <f t="shared" si="3"/>
        <v>0.49</v>
      </c>
    </row>
    <row r="49" spans="1:18" x14ac:dyDescent="0.2">
      <c r="A49" s="22"/>
      <c r="B49" s="22"/>
      <c r="C49" s="23"/>
      <c r="D49" s="5" t="s">
        <v>57</v>
      </c>
      <c r="E49" s="13">
        <v>23245</v>
      </c>
      <c r="F49" s="13">
        <v>21598</v>
      </c>
      <c r="G49" s="13">
        <v>19450</v>
      </c>
      <c r="H49" s="13">
        <v>22542</v>
      </c>
      <c r="I49" s="13">
        <v>22184</v>
      </c>
      <c r="J49" s="13">
        <v>22609</v>
      </c>
      <c r="K49" s="13">
        <v>24759</v>
      </c>
      <c r="L49" s="13">
        <v>22390</v>
      </c>
      <c r="M49" s="13">
        <v>22930</v>
      </c>
      <c r="N49" s="13">
        <v>21725</v>
      </c>
      <c r="O49" s="5">
        <f t="shared" si="0"/>
        <v>22343.200000000001</v>
      </c>
      <c r="P49" s="11">
        <f t="shared" si="1"/>
        <v>22.34</v>
      </c>
      <c r="Q49">
        <f t="shared" si="2"/>
        <v>1351.5206908433838</v>
      </c>
      <c r="R49" s="10">
        <f t="shared" si="3"/>
        <v>1.35</v>
      </c>
    </row>
    <row r="50" spans="1:18" x14ac:dyDescent="0.2">
      <c r="A50" s="22" t="s">
        <v>67</v>
      </c>
      <c r="B50" s="22" t="s">
        <v>58</v>
      </c>
      <c r="C50" s="22"/>
      <c r="D50" s="5" t="s">
        <v>56</v>
      </c>
      <c r="E50" s="13">
        <v>6808</v>
      </c>
      <c r="F50" s="13">
        <v>3666</v>
      </c>
      <c r="G50" s="13">
        <v>3499</v>
      </c>
      <c r="H50" s="13">
        <v>3909</v>
      </c>
      <c r="I50" s="13">
        <v>3514</v>
      </c>
      <c r="J50" s="13">
        <v>4005</v>
      </c>
      <c r="K50" s="13">
        <v>4159</v>
      </c>
      <c r="L50" s="13">
        <v>4153</v>
      </c>
      <c r="M50" s="13">
        <v>3868</v>
      </c>
      <c r="N50" s="13">
        <v>4368</v>
      </c>
      <c r="O50" s="5">
        <f t="shared" si="0"/>
        <v>4194.8999999999996</v>
      </c>
      <c r="P50" s="11">
        <f t="shared" si="1"/>
        <v>4.1900000000000004</v>
      </c>
      <c r="Q50">
        <f t="shared" si="2"/>
        <v>961.11052087329381</v>
      </c>
      <c r="R50" s="10">
        <f t="shared" si="3"/>
        <v>0.96</v>
      </c>
    </row>
    <row r="51" spans="1:18" x14ac:dyDescent="0.2">
      <c r="A51" s="22"/>
      <c r="B51" s="22"/>
      <c r="C51" s="22"/>
      <c r="D51" s="5" t="s">
        <v>57</v>
      </c>
      <c r="E51" s="13">
        <v>23747</v>
      </c>
      <c r="F51" s="13">
        <v>22353</v>
      </c>
      <c r="G51" s="13">
        <v>23209</v>
      </c>
      <c r="H51" s="13">
        <v>24413</v>
      </c>
      <c r="I51" s="13">
        <v>24611</v>
      </c>
      <c r="J51" s="13">
        <v>21415</v>
      </c>
      <c r="K51" s="13">
        <v>21377</v>
      </c>
      <c r="L51" s="13">
        <v>26590</v>
      </c>
      <c r="M51" s="13">
        <v>22296</v>
      </c>
      <c r="N51" s="13">
        <v>26249</v>
      </c>
      <c r="O51" s="5">
        <f t="shared" si="0"/>
        <v>23626</v>
      </c>
      <c r="P51" s="11">
        <f t="shared" si="1"/>
        <v>23.63</v>
      </c>
      <c r="Q51">
        <f t="shared" si="2"/>
        <v>1849.3091803277364</v>
      </c>
      <c r="R51" s="10">
        <f t="shared" si="3"/>
        <v>1.85</v>
      </c>
    </row>
    <row r="52" spans="1:18" x14ac:dyDescent="0.2">
      <c r="A52" s="22"/>
      <c r="B52" s="22" t="s">
        <v>33</v>
      </c>
      <c r="C52" s="22"/>
      <c r="D52" s="5" t="s">
        <v>56</v>
      </c>
      <c r="E52" s="13">
        <v>8215</v>
      </c>
      <c r="F52" s="13">
        <v>5825</v>
      </c>
      <c r="G52" s="13">
        <v>4704</v>
      </c>
      <c r="H52" s="13">
        <v>5815</v>
      </c>
      <c r="I52" s="13">
        <v>5197</v>
      </c>
      <c r="J52" s="13">
        <v>5391</v>
      </c>
      <c r="K52" s="13">
        <v>3864</v>
      </c>
      <c r="L52" s="13">
        <v>5868</v>
      </c>
      <c r="M52" s="13">
        <v>6460</v>
      </c>
      <c r="N52" s="13">
        <v>4409</v>
      </c>
      <c r="O52" s="5">
        <f t="shared" si="0"/>
        <v>5574.8</v>
      </c>
      <c r="P52" s="11">
        <f t="shared" si="1"/>
        <v>5.57</v>
      </c>
      <c r="Q52">
        <f t="shared" si="2"/>
        <v>1210.1988633645676</v>
      </c>
      <c r="R52" s="10">
        <f t="shared" si="3"/>
        <v>1.21</v>
      </c>
    </row>
    <row r="53" spans="1:18" x14ac:dyDescent="0.2">
      <c r="A53" s="22"/>
      <c r="B53" s="22"/>
      <c r="C53" s="22"/>
      <c r="D53" s="5" t="s">
        <v>57</v>
      </c>
      <c r="E53" s="13">
        <v>6637</v>
      </c>
      <c r="F53" s="13">
        <v>5850</v>
      </c>
      <c r="G53" s="13">
        <v>6827</v>
      </c>
      <c r="H53" s="13">
        <v>5781</v>
      </c>
      <c r="I53" s="13">
        <v>5379</v>
      </c>
      <c r="J53" s="13">
        <v>6086</v>
      </c>
      <c r="K53" s="13">
        <v>4847</v>
      </c>
      <c r="L53" s="13">
        <v>5667</v>
      </c>
      <c r="M53" s="13">
        <v>6107</v>
      </c>
      <c r="N53" s="13">
        <v>6386</v>
      </c>
      <c r="O53" s="5">
        <f t="shared" si="0"/>
        <v>5956.7</v>
      </c>
      <c r="P53" s="11">
        <f t="shared" si="1"/>
        <v>5.96</v>
      </c>
      <c r="Q53">
        <f t="shared" si="2"/>
        <v>590.21560090830837</v>
      </c>
      <c r="R53" s="10">
        <f t="shared" si="3"/>
        <v>0.59</v>
      </c>
    </row>
    <row r="54" spans="1:18" x14ac:dyDescent="0.2">
      <c r="A54" s="22"/>
      <c r="B54" s="22" t="s">
        <v>34</v>
      </c>
      <c r="C54" s="23" t="s">
        <v>51</v>
      </c>
      <c r="D54" s="5" t="s">
        <v>56</v>
      </c>
      <c r="E54" s="13">
        <v>4077</v>
      </c>
      <c r="F54" s="13">
        <v>4243</v>
      </c>
      <c r="G54" s="13">
        <v>5341</v>
      </c>
      <c r="H54" s="13">
        <v>3420</v>
      </c>
      <c r="I54" s="13">
        <v>4039</v>
      </c>
      <c r="J54" s="13">
        <v>3805</v>
      </c>
      <c r="K54" s="13">
        <v>4103</v>
      </c>
      <c r="L54" s="13">
        <v>3807</v>
      </c>
      <c r="M54" s="13">
        <v>3746</v>
      </c>
      <c r="N54" s="13">
        <v>3874</v>
      </c>
      <c r="O54" s="5">
        <f t="shared" si="0"/>
        <v>4045.5</v>
      </c>
      <c r="P54" s="11">
        <f t="shared" si="1"/>
        <v>4.05</v>
      </c>
      <c r="Q54">
        <f t="shared" si="2"/>
        <v>510.63712925890707</v>
      </c>
      <c r="R54" s="10">
        <f t="shared" si="3"/>
        <v>0.51</v>
      </c>
    </row>
    <row r="55" spans="1:18" x14ac:dyDescent="0.2">
      <c r="A55" s="22"/>
      <c r="B55" s="22"/>
      <c r="C55" s="23"/>
      <c r="D55" s="5" t="s">
        <v>57</v>
      </c>
      <c r="E55" s="13">
        <v>27647</v>
      </c>
      <c r="F55" s="13">
        <v>31182</v>
      </c>
      <c r="G55" s="13">
        <v>40124</v>
      </c>
      <c r="H55" s="13">
        <v>26956</v>
      </c>
      <c r="I55" s="13">
        <v>25006</v>
      </c>
      <c r="J55" s="13">
        <v>24131</v>
      </c>
      <c r="K55" s="13">
        <v>36199</v>
      </c>
      <c r="L55" s="13">
        <v>25500</v>
      </c>
      <c r="M55" s="13">
        <v>26922</v>
      </c>
      <c r="N55" s="13">
        <v>26364</v>
      </c>
      <c r="O55" s="5">
        <f t="shared" si="0"/>
        <v>29003.1</v>
      </c>
      <c r="P55" s="11">
        <f t="shared" si="1"/>
        <v>29</v>
      </c>
      <c r="Q55">
        <f t="shared" si="2"/>
        <v>5265.3408341720824</v>
      </c>
      <c r="R55" s="10">
        <f t="shared" si="3"/>
        <v>5.27</v>
      </c>
    </row>
    <row r="56" spans="1:18" x14ac:dyDescent="0.2">
      <c r="A56" s="22" t="s">
        <v>68</v>
      </c>
      <c r="B56" s="22" t="s">
        <v>58</v>
      </c>
      <c r="C56" s="22"/>
      <c r="D56" s="5" t="s">
        <v>56</v>
      </c>
      <c r="E56" s="13">
        <v>3676</v>
      </c>
      <c r="F56" s="13">
        <v>3952</v>
      </c>
      <c r="G56" s="13">
        <v>3366</v>
      </c>
      <c r="H56" s="13">
        <v>3786</v>
      </c>
      <c r="I56" s="13">
        <v>3195</v>
      </c>
      <c r="J56" s="13">
        <v>3504</v>
      </c>
      <c r="K56" s="13">
        <v>4231</v>
      </c>
      <c r="L56" s="13">
        <v>3582</v>
      </c>
      <c r="M56" s="13">
        <v>4083</v>
      </c>
      <c r="N56" s="13">
        <v>3774</v>
      </c>
      <c r="O56" s="5">
        <f t="shared" si="0"/>
        <v>3714.9</v>
      </c>
      <c r="P56" s="11">
        <f t="shared" si="1"/>
        <v>3.71</v>
      </c>
      <c r="Q56">
        <f t="shared" si="2"/>
        <v>320.12200799070348</v>
      </c>
      <c r="R56" s="10">
        <f t="shared" si="3"/>
        <v>0.32</v>
      </c>
    </row>
    <row r="57" spans="1:18" x14ac:dyDescent="0.2">
      <c r="A57" s="22"/>
      <c r="B57" s="22"/>
      <c r="C57" s="22"/>
      <c r="D57" s="5" t="s">
        <v>57</v>
      </c>
      <c r="E57" s="13">
        <v>28578</v>
      </c>
      <c r="F57" s="13">
        <v>17289</v>
      </c>
      <c r="G57" s="13">
        <v>18052</v>
      </c>
      <c r="H57" s="13">
        <v>18970</v>
      </c>
      <c r="I57" s="13">
        <v>16652</v>
      </c>
      <c r="J57" s="13">
        <v>17987</v>
      </c>
      <c r="K57" s="13">
        <v>21185</v>
      </c>
      <c r="L57" s="13">
        <v>19926</v>
      </c>
      <c r="M57" s="13">
        <v>17402</v>
      </c>
      <c r="N57" s="13">
        <v>21877</v>
      </c>
      <c r="O57" s="5">
        <f t="shared" si="0"/>
        <v>19791.8</v>
      </c>
      <c r="P57" s="11">
        <f t="shared" si="1"/>
        <v>19.79</v>
      </c>
      <c r="Q57">
        <f t="shared" si="2"/>
        <v>3532.3496051967059</v>
      </c>
      <c r="R57" s="10">
        <f t="shared" si="3"/>
        <v>3.53</v>
      </c>
    </row>
    <row r="58" spans="1:18" x14ac:dyDescent="0.2">
      <c r="A58" s="22"/>
      <c r="B58" s="22" t="s">
        <v>33</v>
      </c>
      <c r="C58" s="22"/>
      <c r="D58" s="5" t="s">
        <v>56</v>
      </c>
      <c r="E58" s="13">
        <v>4659</v>
      </c>
      <c r="F58" s="13">
        <v>4608</v>
      </c>
      <c r="G58" s="13">
        <v>4284</v>
      </c>
      <c r="H58" s="13">
        <v>8422</v>
      </c>
      <c r="I58" s="13">
        <v>4383</v>
      </c>
      <c r="J58" s="13">
        <v>4503</v>
      </c>
      <c r="K58" s="13">
        <v>4204</v>
      </c>
      <c r="L58" s="13">
        <v>4493</v>
      </c>
      <c r="M58" s="13">
        <v>5054</v>
      </c>
      <c r="N58" s="13">
        <v>4475</v>
      </c>
      <c r="O58" s="5">
        <f t="shared" si="0"/>
        <v>4908.5</v>
      </c>
      <c r="P58" s="11">
        <f t="shared" si="1"/>
        <v>4.91</v>
      </c>
      <c r="Q58">
        <f t="shared" si="2"/>
        <v>1256.3556865438668</v>
      </c>
      <c r="R58" s="10">
        <f t="shared" si="3"/>
        <v>1.26</v>
      </c>
    </row>
    <row r="59" spans="1:18" x14ac:dyDescent="0.2">
      <c r="A59" s="22"/>
      <c r="B59" s="22"/>
      <c r="C59" s="22"/>
      <c r="D59" s="5" t="s">
        <v>57</v>
      </c>
      <c r="E59" s="13">
        <v>6070</v>
      </c>
      <c r="F59" s="13">
        <v>6537</v>
      </c>
      <c r="G59" s="13">
        <v>5835</v>
      </c>
      <c r="H59" s="13">
        <v>7656</v>
      </c>
      <c r="I59" s="13">
        <v>5474</v>
      </c>
      <c r="J59" s="13">
        <v>5886</v>
      </c>
      <c r="K59" s="13">
        <v>5144</v>
      </c>
      <c r="L59" s="13">
        <v>5925</v>
      </c>
      <c r="M59" s="13">
        <v>5935</v>
      </c>
      <c r="N59" s="13">
        <v>6178</v>
      </c>
      <c r="O59" s="5">
        <f t="shared" si="0"/>
        <v>6064</v>
      </c>
      <c r="P59" s="11">
        <f t="shared" si="1"/>
        <v>6.06</v>
      </c>
      <c r="Q59">
        <f t="shared" si="2"/>
        <v>673.77972002065417</v>
      </c>
      <c r="R59" s="10">
        <f t="shared" si="3"/>
        <v>0.67</v>
      </c>
    </row>
    <row r="60" spans="1:18" x14ac:dyDescent="0.2">
      <c r="A60" s="22"/>
      <c r="B60" s="22" t="s">
        <v>34</v>
      </c>
      <c r="C60" s="23" t="s">
        <v>51</v>
      </c>
      <c r="D60" s="5" t="s">
        <v>56</v>
      </c>
      <c r="E60" s="13">
        <v>3864</v>
      </c>
      <c r="F60" s="13">
        <v>3039</v>
      </c>
      <c r="G60" s="13">
        <v>2999</v>
      </c>
      <c r="H60" s="13">
        <v>3852</v>
      </c>
      <c r="I60" s="13">
        <v>3614</v>
      </c>
      <c r="J60" s="13">
        <v>3647</v>
      </c>
      <c r="K60" s="13">
        <v>4031</v>
      </c>
      <c r="L60" s="13">
        <v>4406</v>
      </c>
      <c r="M60" s="13">
        <v>3642</v>
      </c>
      <c r="N60" s="13">
        <v>3748</v>
      </c>
      <c r="O60" s="5">
        <f t="shared" si="0"/>
        <v>3684.2</v>
      </c>
      <c r="P60" s="11">
        <f t="shared" si="1"/>
        <v>3.68</v>
      </c>
      <c r="Q60">
        <f t="shared" si="2"/>
        <v>421.59691122629789</v>
      </c>
      <c r="R60" s="10">
        <f t="shared" si="3"/>
        <v>0.42</v>
      </c>
    </row>
    <row r="61" spans="1:18" x14ac:dyDescent="0.2">
      <c r="A61" s="22"/>
      <c r="B61" s="22"/>
      <c r="C61" s="23"/>
      <c r="D61" s="5" t="s">
        <v>57</v>
      </c>
      <c r="E61" s="13">
        <v>25311</v>
      </c>
      <c r="F61" s="13">
        <v>23147</v>
      </c>
      <c r="G61" s="13">
        <v>22829</v>
      </c>
      <c r="H61" s="13">
        <v>23775</v>
      </c>
      <c r="I61" s="13">
        <v>24543</v>
      </c>
      <c r="J61" s="13">
        <v>22341</v>
      </c>
      <c r="K61" s="13">
        <v>26488</v>
      </c>
      <c r="L61" s="13">
        <v>23906</v>
      </c>
      <c r="M61" s="13">
        <v>25143</v>
      </c>
      <c r="N61" s="13">
        <v>23989</v>
      </c>
      <c r="O61" s="5">
        <f t="shared" si="0"/>
        <v>24147.200000000001</v>
      </c>
      <c r="P61" s="11">
        <f t="shared" si="1"/>
        <v>24.15</v>
      </c>
      <c r="Q61">
        <f t="shared" si="2"/>
        <v>1256.2818862730521</v>
      </c>
      <c r="R61" s="10">
        <f t="shared" si="3"/>
        <v>1.26</v>
      </c>
    </row>
    <row r="62" spans="1:18" x14ac:dyDescent="0.2">
      <c r="A62" s="22" t="s">
        <v>69</v>
      </c>
      <c r="B62" s="22" t="s">
        <v>58</v>
      </c>
      <c r="C62" s="22"/>
      <c r="D62" s="5" t="s">
        <v>56</v>
      </c>
      <c r="E62" s="13">
        <v>4366</v>
      </c>
      <c r="F62" s="13">
        <v>4246</v>
      </c>
      <c r="G62" s="13">
        <v>4341</v>
      </c>
      <c r="H62" s="13">
        <v>4253</v>
      </c>
      <c r="I62" s="13">
        <v>3663</v>
      </c>
      <c r="J62" s="13">
        <v>3835</v>
      </c>
      <c r="K62" s="13">
        <v>5191</v>
      </c>
      <c r="L62" s="13">
        <v>3857</v>
      </c>
      <c r="M62" s="13">
        <v>4184</v>
      </c>
      <c r="N62" s="13">
        <v>4213</v>
      </c>
      <c r="O62" s="5">
        <f t="shared" si="0"/>
        <v>4214.8999999999996</v>
      </c>
      <c r="P62" s="11">
        <f t="shared" si="1"/>
        <v>4.21</v>
      </c>
      <c r="Q62">
        <f t="shared" si="2"/>
        <v>417.9169109337937</v>
      </c>
      <c r="R62" s="10">
        <f t="shared" si="3"/>
        <v>0.42</v>
      </c>
    </row>
    <row r="63" spans="1:18" x14ac:dyDescent="0.2">
      <c r="A63" s="22"/>
      <c r="B63" s="22"/>
      <c r="C63" s="22"/>
      <c r="D63" s="5" t="s">
        <v>57</v>
      </c>
      <c r="E63" s="13">
        <v>17095</v>
      </c>
      <c r="F63" s="13">
        <v>20099</v>
      </c>
      <c r="G63" s="13">
        <v>18943</v>
      </c>
      <c r="H63" s="13">
        <v>25867</v>
      </c>
      <c r="I63" s="13">
        <v>18029</v>
      </c>
      <c r="J63" s="13">
        <v>17899</v>
      </c>
      <c r="K63" s="13">
        <v>23804</v>
      </c>
      <c r="L63" s="13">
        <v>20780</v>
      </c>
      <c r="M63" s="13">
        <v>20743</v>
      </c>
      <c r="N63" s="13">
        <v>19938</v>
      </c>
      <c r="O63" s="5">
        <f t="shared" si="0"/>
        <v>20319.7</v>
      </c>
      <c r="P63" s="11">
        <f t="shared" si="1"/>
        <v>20.32</v>
      </c>
      <c r="Q63">
        <f t="shared" si="2"/>
        <v>2726.4024749760524</v>
      </c>
      <c r="R63" s="10">
        <f t="shared" si="3"/>
        <v>2.73</v>
      </c>
    </row>
    <row r="64" spans="1:18" x14ac:dyDescent="0.2">
      <c r="A64" s="22"/>
      <c r="B64" s="22" t="s">
        <v>33</v>
      </c>
      <c r="C64" s="22"/>
      <c r="D64" s="5" t="s">
        <v>56</v>
      </c>
      <c r="E64" s="13">
        <v>5299</v>
      </c>
      <c r="F64" s="13">
        <v>4608</v>
      </c>
      <c r="G64" s="13">
        <v>4240</v>
      </c>
      <c r="H64" s="13">
        <v>3993</v>
      </c>
      <c r="I64" s="13">
        <v>3845</v>
      </c>
      <c r="J64" s="13">
        <v>5579</v>
      </c>
      <c r="K64" s="13">
        <v>3703</v>
      </c>
      <c r="L64" s="13">
        <v>4255</v>
      </c>
      <c r="M64" s="13">
        <v>4785</v>
      </c>
      <c r="N64" s="13">
        <v>4987</v>
      </c>
      <c r="O64" s="5">
        <f t="shared" si="0"/>
        <v>4529.3999999999996</v>
      </c>
      <c r="P64" s="11">
        <f t="shared" si="1"/>
        <v>4.53</v>
      </c>
      <c r="Q64">
        <f t="shared" si="2"/>
        <v>630.07622113871673</v>
      </c>
      <c r="R64" s="10">
        <f t="shared" si="3"/>
        <v>0.63</v>
      </c>
    </row>
    <row r="65" spans="1:18" x14ac:dyDescent="0.2">
      <c r="A65" s="22"/>
      <c r="B65" s="22"/>
      <c r="C65" s="22"/>
      <c r="D65" s="5" t="s">
        <v>57</v>
      </c>
      <c r="E65" s="13">
        <v>6544</v>
      </c>
      <c r="F65" s="13">
        <v>6537</v>
      </c>
      <c r="G65" s="13">
        <v>6563</v>
      </c>
      <c r="H65" s="13">
        <v>5827</v>
      </c>
      <c r="I65" s="13">
        <v>5964</v>
      </c>
      <c r="J65" s="13">
        <v>7874</v>
      </c>
      <c r="K65" s="13">
        <v>6746</v>
      </c>
      <c r="L65" s="13">
        <v>8260</v>
      </c>
      <c r="M65" s="13">
        <v>7439</v>
      </c>
      <c r="N65" s="13">
        <v>7575</v>
      </c>
      <c r="O65" s="5">
        <f t="shared" si="0"/>
        <v>6932.9</v>
      </c>
      <c r="P65" s="11">
        <f t="shared" si="1"/>
        <v>6.93</v>
      </c>
      <c r="Q65">
        <f t="shared" si="2"/>
        <v>813.55276411551654</v>
      </c>
      <c r="R65" s="10">
        <f t="shared" si="3"/>
        <v>0.81</v>
      </c>
    </row>
    <row r="66" spans="1:18" x14ac:dyDescent="0.2">
      <c r="A66" s="22"/>
      <c r="B66" s="22" t="s">
        <v>34</v>
      </c>
      <c r="C66" s="23" t="s">
        <v>51</v>
      </c>
      <c r="D66" s="5" t="s">
        <v>56</v>
      </c>
      <c r="E66" s="13">
        <v>5842</v>
      </c>
      <c r="F66" s="13">
        <v>6580</v>
      </c>
      <c r="G66" s="13">
        <v>7209</v>
      </c>
      <c r="H66" s="13">
        <v>4436</v>
      </c>
      <c r="I66" s="13">
        <v>3751</v>
      </c>
      <c r="J66" s="13">
        <v>3895</v>
      </c>
      <c r="K66" s="13">
        <v>6742</v>
      </c>
      <c r="L66" s="13">
        <v>4235</v>
      </c>
      <c r="M66" s="13">
        <v>4182</v>
      </c>
      <c r="N66" s="13">
        <v>4122</v>
      </c>
      <c r="O66" s="5">
        <f t="shared" si="0"/>
        <v>5099.3999999999996</v>
      </c>
      <c r="P66" s="11">
        <f t="shared" si="1"/>
        <v>5.0999999999999996</v>
      </c>
      <c r="Q66">
        <f t="shared" si="2"/>
        <v>1339.3680267615439</v>
      </c>
      <c r="R66" s="10">
        <f t="shared" si="3"/>
        <v>1.34</v>
      </c>
    </row>
    <row r="67" spans="1:18" x14ac:dyDescent="0.2">
      <c r="A67" s="22"/>
      <c r="B67" s="22"/>
      <c r="C67" s="23"/>
      <c r="D67" s="5" t="s">
        <v>57</v>
      </c>
      <c r="E67" s="13">
        <v>29914</v>
      </c>
      <c r="F67" s="13">
        <v>30085</v>
      </c>
      <c r="G67" s="13">
        <v>47004</v>
      </c>
      <c r="H67" s="13">
        <v>27404</v>
      </c>
      <c r="I67" s="13">
        <v>27096</v>
      </c>
      <c r="J67" s="13">
        <v>24737</v>
      </c>
      <c r="K67" s="13">
        <v>43511</v>
      </c>
      <c r="L67" s="13">
        <v>26683</v>
      </c>
      <c r="M67" s="13">
        <v>28388</v>
      </c>
      <c r="N67" s="13">
        <v>27955</v>
      </c>
      <c r="O67" s="5">
        <f t="shared" ref="O67" si="4">AVERAGE(E67:N67)</f>
        <v>31277.7</v>
      </c>
      <c r="P67" s="11">
        <f t="shared" ref="P67" si="5">ROUND(O67*0.001,2)</f>
        <v>31.28</v>
      </c>
      <c r="Q67">
        <f t="shared" ref="Q67" si="6">STDEV(E67:N67)</f>
        <v>7572.0776841997331</v>
      </c>
      <c r="R67" s="10">
        <f t="shared" ref="R67" si="7">ROUND(Q67*0.001,2)</f>
        <v>7.57</v>
      </c>
    </row>
    <row r="69" spans="1:18" x14ac:dyDescent="0.2">
      <c r="D69" s="17" t="s">
        <v>57</v>
      </c>
      <c r="J69" s="5" t="s">
        <v>56</v>
      </c>
    </row>
    <row r="70" spans="1:18" x14ac:dyDescent="0.2">
      <c r="D70" s="8" t="s">
        <v>82</v>
      </c>
      <c r="E70" s="5" t="s">
        <v>129</v>
      </c>
      <c r="F70" s="5" t="s">
        <v>58</v>
      </c>
      <c r="G70" s="5" t="s">
        <v>33</v>
      </c>
      <c r="H70" s="5" t="s">
        <v>34</v>
      </c>
      <c r="J70" s="5" t="s">
        <v>82</v>
      </c>
      <c r="K70" s="5" t="s">
        <v>129</v>
      </c>
      <c r="L70" s="5" t="s">
        <v>58</v>
      </c>
      <c r="M70" s="5" t="s">
        <v>33</v>
      </c>
      <c r="N70" s="5" t="s">
        <v>34</v>
      </c>
    </row>
    <row r="71" spans="1:18" x14ac:dyDescent="0.2">
      <c r="D71">
        <v>0</v>
      </c>
      <c r="E71" s="5" t="str">
        <f>A2</f>
        <v>002Variants</v>
      </c>
      <c r="F71" s="18">
        <f>O3</f>
        <v>1515.1</v>
      </c>
      <c r="G71" s="18">
        <f>O5</f>
        <v>1318.2</v>
      </c>
      <c r="H71" s="18">
        <f>O7</f>
        <v>10027.4</v>
      </c>
      <c r="J71" s="5">
        <v>0</v>
      </c>
      <c r="K71" s="5" t="s">
        <v>59</v>
      </c>
      <c r="L71" s="18">
        <f>O2</f>
        <v>2115</v>
      </c>
      <c r="M71" s="18">
        <f>O4</f>
        <v>1822</v>
      </c>
      <c r="N71" s="18">
        <f>O6</f>
        <v>1879.9</v>
      </c>
    </row>
    <row r="72" spans="1:18" x14ac:dyDescent="0.2">
      <c r="D72">
        <v>1</v>
      </c>
      <c r="E72" s="5" t="str">
        <f>A8</f>
        <v>003Variants</v>
      </c>
      <c r="F72" s="18">
        <f>O9</f>
        <v>2744.8</v>
      </c>
      <c r="G72" s="18">
        <f>O11</f>
        <v>2027.1</v>
      </c>
      <c r="H72" s="18">
        <f>O13</f>
        <v>9795.4</v>
      </c>
      <c r="J72" s="5">
        <v>1</v>
      </c>
      <c r="K72" s="5" t="s">
        <v>60</v>
      </c>
      <c r="L72" s="18">
        <f>O8</f>
        <v>3157</v>
      </c>
      <c r="M72" s="18">
        <f>O10</f>
        <v>3347.5</v>
      </c>
      <c r="N72" s="18">
        <f>O12</f>
        <v>3240.9</v>
      </c>
    </row>
    <row r="73" spans="1:18" x14ac:dyDescent="0.2">
      <c r="D73">
        <v>2</v>
      </c>
      <c r="E73" s="8" t="str">
        <f>A14</f>
        <v>004Variants</v>
      </c>
      <c r="F73" s="18">
        <f>O15</f>
        <v>4084.7</v>
      </c>
      <c r="G73" s="18">
        <f>O17</f>
        <v>2783.8</v>
      </c>
      <c r="H73" s="18">
        <f>O19</f>
        <v>13037.9</v>
      </c>
      <c r="J73" s="5">
        <v>2</v>
      </c>
      <c r="K73" s="5" t="s">
        <v>61</v>
      </c>
      <c r="L73" s="18">
        <f>O14</f>
        <v>3345</v>
      </c>
      <c r="M73" s="18">
        <f>O16</f>
        <v>3127</v>
      </c>
      <c r="N73" s="18">
        <f>O18</f>
        <v>3186.6</v>
      </c>
    </row>
    <row r="74" spans="1:18" x14ac:dyDescent="0.2">
      <c r="D74">
        <v>3</v>
      </c>
      <c r="E74" s="8" t="str">
        <f>A20</f>
        <v>005Variants</v>
      </c>
      <c r="F74" s="18">
        <f>O21</f>
        <v>6765.8</v>
      </c>
      <c r="G74" s="18">
        <f>O23</f>
        <v>3416.6</v>
      </c>
      <c r="H74" s="18">
        <f>O25</f>
        <v>17188.7</v>
      </c>
      <c r="J74" s="5">
        <v>3</v>
      </c>
      <c r="K74" s="5" t="s">
        <v>62</v>
      </c>
      <c r="L74" s="18">
        <f>O20</f>
        <v>3489.2</v>
      </c>
      <c r="M74" s="18">
        <f>O22</f>
        <v>3391.1</v>
      </c>
      <c r="N74" s="18">
        <f>O24</f>
        <v>3311.1</v>
      </c>
    </row>
    <row r="75" spans="1:18" x14ac:dyDescent="0.2">
      <c r="D75">
        <v>4</v>
      </c>
      <c r="E75" s="8" t="str">
        <f>A26</f>
        <v>006Variants</v>
      </c>
      <c r="F75" s="18">
        <f>O27</f>
        <v>8494.9</v>
      </c>
      <c r="G75" s="18">
        <f>O29</f>
        <v>3947.2</v>
      </c>
      <c r="H75" s="18">
        <f>O31</f>
        <v>16403.8</v>
      </c>
      <c r="J75" s="5">
        <v>4</v>
      </c>
      <c r="K75" s="5" t="s">
        <v>63</v>
      </c>
      <c r="L75" s="18">
        <f>O26</f>
        <v>3254.3</v>
      </c>
      <c r="M75" s="18">
        <f>O28</f>
        <v>3969.7</v>
      </c>
      <c r="N75" s="18">
        <f>O30</f>
        <v>3278.8</v>
      </c>
    </row>
    <row r="76" spans="1:18" x14ac:dyDescent="0.2">
      <c r="D76">
        <v>5</v>
      </c>
      <c r="E76" s="8" t="str">
        <f>A32</f>
        <v>007Variants</v>
      </c>
      <c r="F76" s="18">
        <f>O33</f>
        <v>13453.6</v>
      </c>
      <c r="G76" s="18">
        <f>O35</f>
        <v>5158.7</v>
      </c>
      <c r="H76" s="18">
        <f>O37</f>
        <v>20907.2</v>
      </c>
      <c r="J76" s="5">
        <v>5</v>
      </c>
      <c r="K76" s="5" t="s">
        <v>64</v>
      </c>
      <c r="L76" s="18">
        <f>O32</f>
        <v>3643.5</v>
      </c>
      <c r="M76" s="18">
        <f>O34</f>
        <v>4059.1</v>
      </c>
      <c r="N76" s="18">
        <f>O36</f>
        <v>3654.4</v>
      </c>
    </row>
    <row r="77" spans="1:18" x14ac:dyDescent="0.2">
      <c r="D77">
        <v>6</v>
      </c>
      <c r="E77" s="8" t="str">
        <f>A38</f>
        <v>008Variants</v>
      </c>
      <c r="F77" s="18">
        <f>O39</f>
        <v>13430.9</v>
      </c>
      <c r="G77" s="18">
        <f>O41</f>
        <v>5386.1</v>
      </c>
      <c r="H77" s="18">
        <f>O43</f>
        <v>21766.1</v>
      </c>
      <c r="J77" s="5">
        <v>6</v>
      </c>
      <c r="K77" s="5" t="s">
        <v>65</v>
      </c>
      <c r="L77" s="18">
        <f>O38</f>
        <v>3924.8</v>
      </c>
      <c r="M77" s="18">
        <f>O40</f>
        <v>4295</v>
      </c>
      <c r="N77" s="18">
        <f>O42</f>
        <v>3623.6</v>
      </c>
    </row>
    <row r="78" spans="1:18" x14ac:dyDescent="0.2">
      <c r="D78">
        <v>7</v>
      </c>
      <c r="E78" s="8" t="str">
        <f>A44</f>
        <v>009Variants</v>
      </c>
      <c r="F78" s="18">
        <f>O45</f>
        <v>16236.2</v>
      </c>
      <c r="G78" s="18">
        <f>O47</f>
        <v>5849.1</v>
      </c>
      <c r="H78" s="18">
        <f>O49</f>
        <v>22343.200000000001</v>
      </c>
      <c r="J78" s="5">
        <v>7</v>
      </c>
      <c r="K78" s="5" t="s">
        <v>66</v>
      </c>
      <c r="L78" s="18">
        <f>O44</f>
        <v>3830.1</v>
      </c>
      <c r="M78" s="18">
        <f>O46</f>
        <v>4484.8999999999996</v>
      </c>
      <c r="N78" s="18">
        <f>O48</f>
        <v>3722.2</v>
      </c>
    </row>
    <row r="79" spans="1:18" x14ac:dyDescent="0.2">
      <c r="D79">
        <v>8</v>
      </c>
      <c r="E79" s="5" t="str">
        <f>A50</f>
        <v>010Variants</v>
      </c>
      <c r="F79" s="18">
        <f>O51</f>
        <v>23626</v>
      </c>
      <c r="G79" s="18">
        <f>O53</f>
        <v>5956.7</v>
      </c>
      <c r="H79" s="18">
        <f>O55</f>
        <v>29003.1</v>
      </c>
      <c r="J79" s="5">
        <v>8</v>
      </c>
      <c r="K79" s="5" t="s">
        <v>67</v>
      </c>
      <c r="L79" s="18">
        <f>O50</f>
        <v>4194.8999999999996</v>
      </c>
      <c r="M79" s="18">
        <f>O52</f>
        <v>5574.8</v>
      </c>
      <c r="N79" s="18">
        <f>O54</f>
        <v>4045.5</v>
      </c>
    </row>
    <row r="80" spans="1:18" x14ac:dyDescent="0.2">
      <c r="D80">
        <v>9</v>
      </c>
      <c r="E80" s="5" t="str">
        <f>A56</f>
        <v>PairWiseVariants</v>
      </c>
      <c r="F80" s="18">
        <f>O57</f>
        <v>19791.8</v>
      </c>
      <c r="G80" s="18">
        <f>O59</f>
        <v>6064</v>
      </c>
      <c r="H80" s="18">
        <f>O61</f>
        <v>24147.200000000001</v>
      </c>
      <c r="J80" s="5">
        <v>9</v>
      </c>
      <c r="K80" s="5" t="s">
        <v>68</v>
      </c>
      <c r="L80" s="18">
        <f>O56</f>
        <v>3714.9</v>
      </c>
      <c r="M80" s="18">
        <f>O58</f>
        <v>4908.5</v>
      </c>
      <c r="N80" s="18">
        <f>O60</f>
        <v>3684.2</v>
      </c>
    </row>
    <row r="81" spans="4:15" x14ac:dyDescent="0.2">
      <c r="D81">
        <v>10</v>
      </c>
      <c r="E81" s="5" t="str">
        <f>A62</f>
        <v>TraditionalVariants</v>
      </c>
      <c r="F81" s="18">
        <f>O63</f>
        <v>20319.7</v>
      </c>
      <c r="G81" s="18">
        <f>O65</f>
        <v>6932.9</v>
      </c>
      <c r="H81" s="18">
        <f>O67</f>
        <v>31277.7</v>
      </c>
      <c r="J81" s="5">
        <v>10</v>
      </c>
      <c r="K81" s="5" t="s">
        <v>69</v>
      </c>
      <c r="L81" s="18">
        <f>O62</f>
        <v>4214.8999999999996</v>
      </c>
      <c r="M81" s="18">
        <f>O64</f>
        <v>4529.3999999999996</v>
      </c>
      <c r="N81" s="18">
        <f>O66</f>
        <v>5099.3999999999996</v>
      </c>
    </row>
    <row r="83" spans="4:15" x14ac:dyDescent="0.2">
      <c r="D83" t="s">
        <v>82</v>
      </c>
      <c r="E83" s="5" t="s">
        <v>129</v>
      </c>
      <c r="F83" s="5" t="s">
        <v>58</v>
      </c>
      <c r="G83" s="5" t="s">
        <v>33</v>
      </c>
      <c r="H83" s="5" t="s">
        <v>34</v>
      </c>
      <c r="J83" s="5" t="s">
        <v>82</v>
      </c>
      <c r="K83" s="5" t="s">
        <v>129</v>
      </c>
      <c r="L83" s="5" t="s">
        <v>58</v>
      </c>
      <c r="M83" s="5" t="s">
        <v>33</v>
      </c>
      <c r="N83" s="5" t="s">
        <v>34</v>
      </c>
    </row>
    <row r="84" spans="4:15" x14ac:dyDescent="0.2">
      <c r="D84">
        <v>0</v>
      </c>
      <c r="E84" s="5" t="s">
        <v>59</v>
      </c>
      <c r="F84" s="5">
        <v>1515.1</v>
      </c>
      <c r="G84" s="5">
        <v>1318.2</v>
      </c>
      <c r="H84" s="5">
        <v>10027.4</v>
      </c>
      <c r="J84" s="5">
        <v>0</v>
      </c>
      <c r="K84" s="5" t="s">
        <v>59</v>
      </c>
      <c r="L84" s="5">
        <v>2115</v>
      </c>
      <c r="M84" s="5">
        <v>1822</v>
      </c>
      <c r="N84" s="5">
        <v>1879.9</v>
      </c>
    </row>
    <row r="85" spans="4:15" x14ac:dyDescent="0.2">
      <c r="D85">
        <v>1</v>
      </c>
      <c r="E85" s="5" t="s">
        <v>60</v>
      </c>
      <c r="F85" s="5">
        <v>2744.8</v>
      </c>
      <c r="G85" s="5">
        <v>2027.1</v>
      </c>
      <c r="H85" s="5">
        <v>9795.4</v>
      </c>
      <c r="J85" s="5">
        <v>1</v>
      </c>
      <c r="K85" s="5" t="s">
        <v>60</v>
      </c>
      <c r="L85" s="5">
        <v>3157</v>
      </c>
      <c r="M85" s="5">
        <v>3347.5</v>
      </c>
      <c r="N85" s="5">
        <v>3240.9</v>
      </c>
    </row>
    <row r="86" spans="4:15" x14ac:dyDescent="0.2">
      <c r="D86">
        <v>2</v>
      </c>
      <c r="E86" s="5" t="s">
        <v>61</v>
      </c>
      <c r="F86" s="5">
        <v>4084.7</v>
      </c>
      <c r="G86" s="5">
        <v>2783.8</v>
      </c>
      <c r="H86" s="5">
        <v>13037.9</v>
      </c>
      <c r="J86" s="5">
        <v>2</v>
      </c>
      <c r="K86" s="5" t="s">
        <v>61</v>
      </c>
      <c r="L86" s="5">
        <v>3345</v>
      </c>
      <c r="M86" s="5">
        <v>3127</v>
      </c>
      <c r="N86" s="5">
        <v>3186.6</v>
      </c>
    </row>
    <row r="87" spans="4:15" x14ac:dyDescent="0.2">
      <c r="D87">
        <v>3</v>
      </c>
      <c r="E87" s="5" t="s">
        <v>62</v>
      </c>
      <c r="F87" s="5">
        <v>6765.8</v>
      </c>
      <c r="G87" s="5">
        <v>3416.6</v>
      </c>
      <c r="H87" s="5">
        <v>17188.7</v>
      </c>
      <c r="J87" s="5">
        <v>3</v>
      </c>
      <c r="K87" s="5" t="s">
        <v>62</v>
      </c>
      <c r="L87" s="5">
        <v>3489.2</v>
      </c>
      <c r="M87" s="5">
        <v>3391.1</v>
      </c>
      <c r="N87" s="5">
        <v>3311.1</v>
      </c>
    </row>
    <row r="88" spans="4:15" x14ac:dyDescent="0.2">
      <c r="D88">
        <v>4</v>
      </c>
      <c r="E88" s="5" t="s">
        <v>63</v>
      </c>
      <c r="F88" s="5">
        <v>8494.9</v>
      </c>
      <c r="G88" s="5">
        <v>3947.2</v>
      </c>
      <c r="H88" s="5">
        <v>16403.8</v>
      </c>
      <c r="J88" s="5">
        <v>4</v>
      </c>
      <c r="K88" s="5" t="s">
        <v>63</v>
      </c>
      <c r="L88" s="5">
        <v>3254.3</v>
      </c>
      <c r="M88" s="5">
        <v>3969.7</v>
      </c>
      <c r="N88" s="5">
        <v>3278.8</v>
      </c>
    </row>
    <row r="89" spans="4:15" x14ac:dyDescent="0.2">
      <c r="D89">
        <v>5</v>
      </c>
      <c r="E89" s="5" t="s">
        <v>64</v>
      </c>
      <c r="F89" s="5">
        <v>13453.6</v>
      </c>
      <c r="G89" s="5">
        <v>5158.7</v>
      </c>
      <c r="H89" s="5">
        <v>20907.2</v>
      </c>
      <c r="J89" s="5">
        <v>5</v>
      </c>
      <c r="K89" s="5" t="s">
        <v>64</v>
      </c>
      <c r="L89" s="5">
        <v>3643.5</v>
      </c>
      <c r="M89" s="5">
        <v>4059.1</v>
      </c>
      <c r="N89" s="5">
        <v>3654.4</v>
      </c>
    </row>
    <row r="90" spans="4:15" x14ac:dyDescent="0.2">
      <c r="D90">
        <v>6</v>
      </c>
      <c r="E90" s="5" t="s">
        <v>65</v>
      </c>
      <c r="F90" s="5">
        <v>13430.9</v>
      </c>
      <c r="G90" s="5">
        <v>5386.1</v>
      </c>
      <c r="H90" s="5">
        <v>21766.1</v>
      </c>
      <c r="J90" s="5">
        <v>6</v>
      </c>
      <c r="K90" s="5" t="s">
        <v>65</v>
      </c>
      <c r="L90" s="5">
        <v>3924.8</v>
      </c>
      <c r="M90" s="5">
        <v>4295</v>
      </c>
      <c r="N90" s="5">
        <v>3623.6</v>
      </c>
    </row>
    <row r="91" spans="4:15" x14ac:dyDescent="0.2">
      <c r="D91">
        <v>7</v>
      </c>
      <c r="E91" s="5" t="s">
        <v>66</v>
      </c>
      <c r="F91" s="5">
        <v>16236.2</v>
      </c>
      <c r="G91" s="5">
        <v>5849.1</v>
      </c>
      <c r="H91" s="5">
        <v>22343.200000000001</v>
      </c>
      <c r="J91" s="5">
        <v>7</v>
      </c>
      <c r="K91" s="5" t="s">
        <v>66</v>
      </c>
      <c r="L91" s="5">
        <v>3830.1</v>
      </c>
      <c r="M91" s="5">
        <v>4484.8999999999996</v>
      </c>
      <c r="N91" s="5">
        <v>3722.2</v>
      </c>
    </row>
    <row r="92" spans="4:15" x14ac:dyDescent="0.2">
      <c r="D92">
        <v>8</v>
      </c>
      <c r="E92" s="5" t="s">
        <v>67</v>
      </c>
      <c r="F92" s="5">
        <v>23626</v>
      </c>
      <c r="G92" s="5">
        <v>5956.7</v>
      </c>
      <c r="H92" s="5">
        <v>29003.1</v>
      </c>
      <c r="J92" s="5">
        <v>8</v>
      </c>
      <c r="K92" s="5" t="s">
        <v>67</v>
      </c>
      <c r="L92" s="5">
        <v>4194.8999999999996</v>
      </c>
      <c r="M92" s="5">
        <v>5574.8</v>
      </c>
      <c r="N92" s="5">
        <v>4045.5</v>
      </c>
    </row>
    <row r="93" spans="4:15" x14ac:dyDescent="0.2">
      <c r="D93">
        <v>9</v>
      </c>
      <c r="E93" s="5" t="s">
        <v>68</v>
      </c>
      <c r="F93" s="5">
        <v>19791.8</v>
      </c>
      <c r="G93" s="5">
        <v>6064</v>
      </c>
      <c r="H93" s="5">
        <v>24147.200000000001</v>
      </c>
      <c r="J93" s="5">
        <v>9</v>
      </c>
      <c r="K93" s="5" t="s">
        <v>68</v>
      </c>
      <c r="L93" s="5">
        <v>3714.9</v>
      </c>
      <c r="M93" s="5">
        <v>4908.5</v>
      </c>
      <c r="N93" s="5">
        <v>3684.2</v>
      </c>
    </row>
    <row r="94" spans="4:15" x14ac:dyDescent="0.2">
      <c r="D94">
        <v>10</v>
      </c>
      <c r="E94" s="5" t="s">
        <v>69</v>
      </c>
      <c r="F94" s="5">
        <v>20319.7</v>
      </c>
      <c r="G94" s="5">
        <v>6932.9</v>
      </c>
      <c r="H94" s="5">
        <v>31277.7</v>
      </c>
      <c r="J94" s="5">
        <v>10</v>
      </c>
      <c r="K94" s="5" t="s">
        <v>69</v>
      </c>
      <c r="L94" s="5">
        <v>4214.8999999999996</v>
      </c>
      <c r="M94" s="5">
        <v>4529.3999999999996</v>
      </c>
      <c r="N94" s="5">
        <v>5099.3999999999996</v>
      </c>
    </row>
    <row r="96" spans="4:15" x14ac:dyDescent="0.2">
      <c r="D96" s="8" t="s">
        <v>82</v>
      </c>
      <c r="E96" s="8" t="s">
        <v>129</v>
      </c>
      <c r="F96" s="8" t="s">
        <v>58</v>
      </c>
      <c r="G96" s="8" t="s">
        <v>33</v>
      </c>
      <c r="H96" s="8" t="s">
        <v>34</v>
      </c>
      <c r="J96" s="8" t="s">
        <v>82</v>
      </c>
      <c r="K96" s="8" t="s">
        <v>129</v>
      </c>
      <c r="L96" s="8" t="s">
        <v>58</v>
      </c>
      <c r="M96" s="8" t="s">
        <v>33</v>
      </c>
      <c r="N96" s="8" t="s">
        <v>34</v>
      </c>
      <c r="O96" s="5" t="s">
        <v>130</v>
      </c>
    </row>
    <row r="97" spans="4:15" x14ac:dyDescent="0.2">
      <c r="D97" s="8">
        <v>0</v>
      </c>
      <c r="E97" s="8" t="s">
        <v>59</v>
      </c>
      <c r="F97" s="8">
        <f>F84*0.001</f>
        <v>1.5150999999999999</v>
      </c>
      <c r="G97" s="8">
        <f t="shared" ref="G97:H97" si="8">G84*0.001</f>
        <v>1.3182</v>
      </c>
      <c r="H97" s="8">
        <f t="shared" si="8"/>
        <v>10.0274</v>
      </c>
      <c r="J97" s="8">
        <v>0</v>
      </c>
      <c r="K97" s="8" t="s">
        <v>59</v>
      </c>
      <c r="L97" s="8">
        <f t="shared" ref="L97:N107" si="9">L84*0.001</f>
        <v>2.1150000000000002</v>
      </c>
      <c r="M97" s="8">
        <f t="shared" si="9"/>
        <v>1.8220000000000001</v>
      </c>
      <c r="N97" s="8">
        <f t="shared" si="9"/>
        <v>1.8799000000000001</v>
      </c>
      <c r="O97" s="5">
        <f>AVERAGE(L97:N97)</f>
        <v>1.9389666666666667</v>
      </c>
    </row>
    <row r="98" spans="4:15" x14ac:dyDescent="0.2">
      <c r="D98" s="8">
        <v>1</v>
      </c>
      <c r="E98" s="8" t="s">
        <v>60</v>
      </c>
      <c r="F98" s="8">
        <f t="shared" ref="F98:H98" si="10">F85*0.001</f>
        <v>2.7448000000000001</v>
      </c>
      <c r="G98" s="8">
        <f t="shared" si="10"/>
        <v>2.0270999999999999</v>
      </c>
      <c r="H98" s="8">
        <f t="shared" si="10"/>
        <v>9.795399999999999</v>
      </c>
      <c r="J98" s="8">
        <v>1</v>
      </c>
      <c r="K98" s="8" t="s">
        <v>60</v>
      </c>
      <c r="L98" s="8">
        <f t="shared" si="9"/>
        <v>3.157</v>
      </c>
      <c r="M98" s="8">
        <f t="shared" si="9"/>
        <v>3.3475000000000001</v>
      </c>
      <c r="N98" s="8">
        <f t="shared" si="9"/>
        <v>3.2409000000000003</v>
      </c>
      <c r="O98" s="8">
        <f t="shared" ref="O98:O107" si="11">AVERAGE(L98:N98)</f>
        <v>3.2484666666666668</v>
      </c>
    </row>
    <row r="99" spans="4:15" x14ac:dyDescent="0.2">
      <c r="D99" s="8">
        <v>2</v>
      </c>
      <c r="E99" s="8" t="s">
        <v>61</v>
      </c>
      <c r="F99" s="8">
        <f t="shared" ref="F99:H99" si="12">F86*0.001</f>
        <v>4.0846999999999998</v>
      </c>
      <c r="G99" s="8">
        <f t="shared" si="12"/>
        <v>2.7838000000000003</v>
      </c>
      <c r="H99" s="8">
        <f t="shared" si="12"/>
        <v>13.0379</v>
      </c>
      <c r="J99" s="8">
        <v>2</v>
      </c>
      <c r="K99" s="8" t="s">
        <v>61</v>
      </c>
      <c r="L99" s="8">
        <f t="shared" si="9"/>
        <v>3.3450000000000002</v>
      </c>
      <c r="M99" s="8">
        <f t="shared" si="9"/>
        <v>3.1270000000000002</v>
      </c>
      <c r="N99" s="8">
        <f t="shared" si="9"/>
        <v>3.1865999999999999</v>
      </c>
      <c r="O99" s="8">
        <f t="shared" si="11"/>
        <v>3.2195333333333331</v>
      </c>
    </row>
    <row r="100" spans="4:15" x14ac:dyDescent="0.2">
      <c r="D100" s="8">
        <v>3</v>
      </c>
      <c r="E100" s="8" t="s">
        <v>62</v>
      </c>
      <c r="F100" s="8">
        <f t="shared" ref="F100:H100" si="13">F87*0.001</f>
        <v>6.7658000000000005</v>
      </c>
      <c r="G100" s="8">
        <f t="shared" si="13"/>
        <v>3.4165999999999999</v>
      </c>
      <c r="H100" s="8">
        <f t="shared" si="13"/>
        <v>17.188700000000001</v>
      </c>
      <c r="J100" s="8">
        <v>3</v>
      </c>
      <c r="K100" s="8" t="s">
        <v>62</v>
      </c>
      <c r="L100" s="8">
        <f t="shared" si="9"/>
        <v>3.4891999999999999</v>
      </c>
      <c r="M100" s="8">
        <f t="shared" si="9"/>
        <v>3.3910999999999998</v>
      </c>
      <c r="N100" s="8">
        <f t="shared" si="9"/>
        <v>3.3111000000000002</v>
      </c>
      <c r="O100" s="8">
        <f t="shared" si="11"/>
        <v>3.3971333333333331</v>
      </c>
    </row>
    <row r="101" spans="4:15" x14ac:dyDescent="0.2">
      <c r="D101" s="8">
        <v>4</v>
      </c>
      <c r="E101" s="8" t="s">
        <v>63</v>
      </c>
      <c r="F101" s="8">
        <f t="shared" ref="F101:H101" si="14">F88*0.001</f>
        <v>8.4948999999999995</v>
      </c>
      <c r="G101" s="8">
        <f t="shared" si="14"/>
        <v>3.9472</v>
      </c>
      <c r="H101" s="8">
        <f t="shared" si="14"/>
        <v>16.4038</v>
      </c>
      <c r="J101" s="8">
        <v>4</v>
      </c>
      <c r="K101" s="8" t="s">
        <v>63</v>
      </c>
      <c r="L101" s="8">
        <f t="shared" si="9"/>
        <v>3.2543000000000002</v>
      </c>
      <c r="M101" s="8">
        <f t="shared" si="9"/>
        <v>3.9697</v>
      </c>
      <c r="N101" s="8">
        <f t="shared" si="9"/>
        <v>3.2788000000000004</v>
      </c>
      <c r="O101" s="8">
        <f t="shared" si="11"/>
        <v>3.5009333333333337</v>
      </c>
    </row>
    <row r="102" spans="4:15" x14ac:dyDescent="0.2">
      <c r="D102" s="8">
        <v>5</v>
      </c>
      <c r="E102" s="8" t="s">
        <v>64</v>
      </c>
      <c r="F102" s="8">
        <f t="shared" ref="F102:H102" si="15">F89*0.001</f>
        <v>13.4536</v>
      </c>
      <c r="G102" s="8">
        <f t="shared" si="15"/>
        <v>5.1586999999999996</v>
      </c>
      <c r="H102" s="8">
        <f t="shared" si="15"/>
        <v>20.9072</v>
      </c>
      <c r="J102" s="8">
        <v>5</v>
      </c>
      <c r="K102" s="8" t="s">
        <v>64</v>
      </c>
      <c r="L102" s="8">
        <f t="shared" si="9"/>
        <v>3.6435</v>
      </c>
      <c r="M102" s="8">
        <f t="shared" si="9"/>
        <v>4.0590999999999999</v>
      </c>
      <c r="N102" s="8">
        <f t="shared" si="9"/>
        <v>3.6544000000000003</v>
      </c>
      <c r="O102" s="8">
        <f t="shared" si="11"/>
        <v>3.7856666666666672</v>
      </c>
    </row>
    <row r="103" spans="4:15" x14ac:dyDescent="0.2">
      <c r="D103" s="8">
        <v>6</v>
      </c>
      <c r="E103" s="8" t="s">
        <v>65</v>
      </c>
      <c r="F103" s="8">
        <f t="shared" ref="F103:H103" si="16">F90*0.001</f>
        <v>13.430899999999999</v>
      </c>
      <c r="G103" s="8">
        <f t="shared" si="16"/>
        <v>5.3861000000000008</v>
      </c>
      <c r="H103" s="8">
        <f t="shared" si="16"/>
        <v>21.766099999999998</v>
      </c>
      <c r="J103" s="8">
        <v>6</v>
      </c>
      <c r="K103" s="8" t="s">
        <v>65</v>
      </c>
      <c r="L103" s="8">
        <f t="shared" si="9"/>
        <v>3.9248000000000003</v>
      </c>
      <c r="M103" s="8">
        <f t="shared" si="9"/>
        <v>4.2949999999999999</v>
      </c>
      <c r="N103" s="8">
        <f t="shared" si="9"/>
        <v>3.6236000000000002</v>
      </c>
      <c r="O103" s="8">
        <f t="shared" si="11"/>
        <v>3.9477999999999995</v>
      </c>
    </row>
    <row r="104" spans="4:15" x14ac:dyDescent="0.2">
      <c r="D104" s="8">
        <v>7</v>
      </c>
      <c r="E104" s="8" t="s">
        <v>66</v>
      </c>
      <c r="F104" s="8">
        <f t="shared" ref="F104:H104" si="17">F91*0.001</f>
        <v>16.2362</v>
      </c>
      <c r="G104" s="8">
        <f t="shared" si="17"/>
        <v>5.8491000000000009</v>
      </c>
      <c r="H104" s="8">
        <f t="shared" si="17"/>
        <v>22.3432</v>
      </c>
      <c r="J104" s="8">
        <v>7</v>
      </c>
      <c r="K104" s="8" t="s">
        <v>66</v>
      </c>
      <c r="L104" s="8">
        <f t="shared" si="9"/>
        <v>3.8300999999999998</v>
      </c>
      <c r="M104" s="8">
        <f t="shared" si="9"/>
        <v>4.4848999999999997</v>
      </c>
      <c r="N104" s="8">
        <f t="shared" si="9"/>
        <v>3.7222</v>
      </c>
      <c r="O104" s="8">
        <f t="shared" si="11"/>
        <v>4.0123999999999995</v>
      </c>
    </row>
    <row r="105" spans="4:15" x14ac:dyDescent="0.2">
      <c r="D105" s="8">
        <v>8</v>
      </c>
      <c r="E105" s="8" t="s">
        <v>67</v>
      </c>
      <c r="F105" s="8">
        <f t="shared" ref="F105:H105" si="18">F92*0.001</f>
        <v>23.626000000000001</v>
      </c>
      <c r="G105" s="8">
        <f t="shared" si="18"/>
        <v>5.9566999999999997</v>
      </c>
      <c r="H105" s="8">
        <f t="shared" si="18"/>
        <v>29.0031</v>
      </c>
      <c r="J105" s="8">
        <v>8</v>
      </c>
      <c r="K105" s="8" t="s">
        <v>67</v>
      </c>
      <c r="L105" s="8">
        <f t="shared" si="9"/>
        <v>4.1948999999999996</v>
      </c>
      <c r="M105" s="8">
        <f t="shared" si="9"/>
        <v>5.5748000000000006</v>
      </c>
      <c r="N105" s="8">
        <f t="shared" si="9"/>
        <v>4.0454999999999997</v>
      </c>
      <c r="O105" s="8">
        <f t="shared" si="11"/>
        <v>4.6050666666666666</v>
      </c>
    </row>
    <row r="106" spans="4:15" x14ac:dyDescent="0.2">
      <c r="D106" s="8">
        <v>9</v>
      </c>
      <c r="E106" s="8" t="s">
        <v>68</v>
      </c>
      <c r="F106" s="8">
        <f t="shared" ref="F106:H106" si="19">F93*0.001</f>
        <v>19.791799999999999</v>
      </c>
      <c r="G106" s="8">
        <f t="shared" si="19"/>
        <v>6.0640000000000001</v>
      </c>
      <c r="H106" s="8">
        <f t="shared" si="19"/>
        <v>24.147200000000002</v>
      </c>
      <c r="J106" s="8">
        <v>9</v>
      </c>
      <c r="K106" s="8" t="s">
        <v>68</v>
      </c>
      <c r="L106" s="8">
        <f t="shared" si="9"/>
        <v>3.7149000000000001</v>
      </c>
      <c r="M106" s="8">
        <f t="shared" si="9"/>
        <v>4.9085000000000001</v>
      </c>
      <c r="N106" s="8">
        <f t="shared" si="9"/>
        <v>3.6841999999999997</v>
      </c>
      <c r="O106" s="8">
        <f t="shared" si="11"/>
        <v>4.1025333333333336</v>
      </c>
    </row>
    <row r="107" spans="4:15" x14ac:dyDescent="0.2">
      <c r="D107" s="8">
        <v>10</v>
      </c>
      <c r="E107" s="8" t="s">
        <v>69</v>
      </c>
      <c r="F107" s="8">
        <f t="shared" ref="F107:H107" si="20">F94*0.001</f>
        <v>20.319700000000001</v>
      </c>
      <c r="G107" s="8">
        <f t="shared" si="20"/>
        <v>6.9329000000000001</v>
      </c>
      <c r="H107" s="8">
        <f t="shared" si="20"/>
        <v>31.277700000000003</v>
      </c>
      <c r="J107" s="8">
        <v>10</v>
      </c>
      <c r="K107" s="8" t="s">
        <v>69</v>
      </c>
      <c r="L107" s="8">
        <f t="shared" si="9"/>
        <v>4.2149000000000001</v>
      </c>
      <c r="M107" s="8">
        <f t="shared" si="9"/>
        <v>4.5293999999999999</v>
      </c>
      <c r="N107" s="8">
        <f t="shared" si="9"/>
        <v>5.0994000000000002</v>
      </c>
      <c r="O107" s="8">
        <f t="shared" si="11"/>
        <v>4.6145666666666658</v>
      </c>
    </row>
    <row r="109" spans="4:15" x14ac:dyDescent="0.2">
      <c r="D109" s="8" t="s">
        <v>82</v>
      </c>
      <c r="E109" s="8" t="s">
        <v>129</v>
      </c>
      <c r="F109" s="8" t="s">
        <v>58</v>
      </c>
      <c r="G109" s="8" t="s">
        <v>33</v>
      </c>
      <c r="H109" s="8" t="s">
        <v>34</v>
      </c>
      <c r="J109" s="8" t="s">
        <v>82</v>
      </c>
      <c r="K109" s="8" t="s">
        <v>129</v>
      </c>
      <c r="L109" s="8" t="s">
        <v>58</v>
      </c>
      <c r="M109" s="8" t="s">
        <v>33</v>
      </c>
      <c r="N109" s="8" t="s">
        <v>34</v>
      </c>
    </row>
    <row r="110" spans="4:15" x14ac:dyDescent="0.2">
      <c r="D110" s="8">
        <v>0</v>
      </c>
      <c r="E110" s="8" t="s">
        <v>59</v>
      </c>
      <c r="F110" s="8">
        <f>F97+L110</f>
        <v>3.6301000000000001</v>
      </c>
      <c r="G110" s="8">
        <f>G97+M110</f>
        <v>3.4332000000000003</v>
      </c>
      <c r="H110" s="8">
        <f>H97+N110</f>
        <v>12.1424</v>
      </c>
      <c r="J110" s="8">
        <v>0</v>
      </c>
      <c r="K110" s="8" t="s">
        <v>59</v>
      </c>
      <c r="L110" s="8">
        <f>$L97</f>
        <v>2.1150000000000002</v>
      </c>
      <c r="M110" s="17">
        <f t="shared" ref="M110:N110" si="21">$L97</f>
        <v>2.1150000000000002</v>
      </c>
      <c r="N110" s="17">
        <f t="shared" si="21"/>
        <v>2.1150000000000002</v>
      </c>
    </row>
    <row r="111" spans="4:15" x14ac:dyDescent="0.2">
      <c r="D111" s="8">
        <v>1</v>
      </c>
      <c r="E111" s="8" t="s">
        <v>60</v>
      </c>
      <c r="F111" s="8">
        <f t="shared" ref="F111:H111" si="22">F98+L111</f>
        <v>5.9017999999999997</v>
      </c>
      <c r="G111" s="8">
        <f t="shared" si="22"/>
        <v>5.1840999999999999</v>
      </c>
      <c r="H111" s="8">
        <f t="shared" si="22"/>
        <v>12.952399999999999</v>
      </c>
      <c r="J111" s="8">
        <v>1</v>
      </c>
      <c r="K111" s="8" t="s">
        <v>60</v>
      </c>
      <c r="L111" s="17">
        <f t="shared" ref="L111:N111" si="23">$L98</f>
        <v>3.157</v>
      </c>
      <c r="M111" s="17">
        <f t="shared" si="23"/>
        <v>3.157</v>
      </c>
      <c r="N111" s="17">
        <f t="shared" si="23"/>
        <v>3.157</v>
      </c>
    </row>
    <row r="112" spans="4:15" x14ac:dyDescent="0.2">
      <c r="D112" s="8">
        <v>2</v>
      </c>
      <c r="E112" s="8" t="s">
        <v>61</v>
      </c>
      <c r="F112" s="8">
        <f t="shared" ref="F112:H112" si="24">F99+L112</f>
        <v>7.4297000000000004</v>
      </c>
      <c r="G112" s="8">
        <f t="shared" si="24"/>
        <v>6.1288</v>
      </c>
      <c r="H112" s="8">
        <f t="shared" si="24"/>
        <v>16.382899999999999</v>
      </c>
      <c r="J112" s="8">
        <v>2</v>
      </c>
      <c r="K112" s="8" t="s">
        <v>61</v>
      </c>
      <c r="L112" s="17">
        <f t="shared" ref="L112:N112" si="25">$L99</f>
        <v>3.3450000000000002</v>
      </c>
      <c r="M112" s="17">
        <f t="shared" si="25"/>
        <v>3.3450000000000002</v>
      </c>
      <c r="N112" s="17">
        <f t="shared" si="25"/>
        <v>3.3450000000000002</v>
      </c>
    </row>
    <row r="113" spans="4:14" x14ac:dyDescent="0.2">
      <c r="D113" s="8">
        <v>3</v>
      </c>
      <c r="E113" s="8" t="s">
        <v>62</v>
      </c>
      <c r="F113" s="8">
        <f t="shared" ref="F113:H113" si="26">F100+L113</f>
        <v>10.255000000000001</v>
      </c>
      <c r="G113" s="8">
        <f t="shared" si="26"/>
        <v>6.9057999999999993</v>
      </c>
      <c r="H113" s="8">
        <f t="shared" si="26"/>
        <v>20.677900000000001</v>
      </c>
      <c r="J113" s="8">
        <v>3</v>
      </c>
      <c r="K113" s="8" t="s">
        <v>62</v>
      </c>
      <c r="L113" s="17">
        <f t="shared" ref="L113:N113" si="27">$L100</f>
        <v>3.4891999999999999</v>
      </c>
      <c r="M113" s="17">
        <f t="shared" si="27"/>
        <v>3.4891999999999999</v>
      </c>
      <c r="N113" s="17">
        <f t="shared" si="27"/>
        <v>3.4891999999999999</v>
      </c>
    </row>
    <row r="114" spans="4:14" x14ac:dyDescent="0.2">
      <c r="D114" s="8">
        <v>4</v>
      </c>
      <c r="E114" s="8" t="s">
        <v>63</v>
      </c>
      <c r="F114" s="8">
        <f t="shared" ref="F114:H114" si="28">F101+L114</f>
        <v>11.7492</v>
      </c>
      <c r="G114" s="8">
        <f t="shared" si="28"/>
        <v>7.2015000000000002</v>
      </c>
      <c r="H114" s="8">
        <f t="shared" si="28"/>
        <v>19.658100000000001</v>
      </c>
      <c r="J114" s="8">
        <v>4</v>
      </c>
      <c r="K114" s="8" t="s">
        <v>63</v>
      </c>
      <c r="L114" s="17">
        <f t="shared" ref="L114:N114" si="29">$L101</f>
        <v>3.2543000000000002</v>
      </c>
      <c r="M114" s="17">
        <f t="shared" si="29"/>
        <v>3.2543000000000002</v>
      </c>
      <c r="N114" s="17">
        <f t="shared" si="29"/>
        <v>3.2543000000000002</v>
      </c>
    </row>
    <row r="115" spans="4:14" x14ac:dyDescent="0.2">
      <c r="D115" s="8">
        <v>5</v>
      </c>
      <c r="E115" s="8" t="s">
        <v>64</v>
      </c>
      <c r="F115" s="8">
        <f t="shared" ref="F115:H115" si="30">F102+L115</f>
        <v>17.097100000000001</v>
      </c>
      <c r="G115" s="8">
        <f t="shared" si="30"/>
        <v>8.8021999999999991</v>
      </c>
      <c r="H115" s="8">
        <f t="shared" si="30"/>
        <v>24.550699999999999</v>
      </c>
      <c r="J115" s="8">
        <v>5</v>
      </c>
      <c r="K115" s="8" t="s">
        <v>64</v>
      </c>
      <c r="L115" s="17">
        <f t="shared" ref="L115:N115" si="31">$L102</f>
        <v>3.6435</v>
      </c>
      <c r="M115" s="17">
        <f t="shared" si="31"/>
        <v>3.6435</v>
      </c>
      <c r="N115" s="17">
        <f t="shared" si="31"/>
        <v>3.6435</v>
      </c>
    </row>
    <row r="116" spans="4:14" x14ac:dyDescent="0.2">
      <c r="D116" s="8">
        <v>6</v>
      </c>
      <c r="E116" s="8" t="s">
        <v>65</v>
      </c>
      <c r="F116" s="8">
        <f t="shared" ref="F116:H116" si="32">F103+L116</f>
        <v>17.355699999999999</v>
      </c>
      <c r="G116" s="8">
        <f t="shared" si="32"/>
        <v>9.3109000000000002</v>
      </c>
      <c r="H116" s="8">
        <f t="shared" si="32"/>
        <v>25.690899999999999</v>
      </c>
      <c r="J116" s="8">
        <v>6</v>
      </c>
      <c r="K116" s="8" t="s">
        <v>65</v>
      </c>
      <c r="L116" s="17">
        <f t="shared" ref="L116:N116" si="33">$L103</f>
        <v>3.9248000000000003</v>
      </c>
      <c r="M116" s="17">
        <f t="shared" si="33"/>
        <v>3.9248000000000003</v>
      </c>
      <c r="N116" s="17">
        <f t="shared" si="33"/>
        <v>3.9248000000000003</v>
      </c>
    </row>
    <row r="117" spans="4:14" x14ac:dyDescent="0.2">
      <c r="D117" s="8">
        <v>7</v>
      </c>
      <c r="E117" s="8" t="s">
        <v>66</v>
      </c>
      <c r="F117" s="8">
        <f t="shared" ref="F117:H117" si="34">F104+L117</f>
        <v>20.066299999999998</v>
      </c>
      <c r="G117" s="8">
        <f t="shared" si="34"/>
        <v>9.6792000000000016</v>
      </c>
      <c r="H117" s="8">
        <f t="shared" si="34"/>
        <v>26.173299999999998</v>
      </c>
      <c r="J117" s="8">
        <v>7</v>
      </c>
      <c r="K117" s="8" t="s">
        <v>66</v>
      </c>
      <c r="L117" s="17">
        <f t="shared" ref="L117:N117" si="35">$L104</f>
        <v>3.8300999999999998</v>
      </c>
      <c r="M117" s="17">
        <f t="shared" si="35"/>
        <v>3.8300999999999998</v>
      </c>
      <c r="N117" s="17">
        <f t="shared" si="35"/>
        <v>3.8300999999999998</v>
      </c>
    </row>
    <row r="118" spans="4:14" x14ac:dyDescent="0.2">
      <c r="D118" s="8">
        <v>8</v>
      </c>
      <c r="E118" s="8" t="s">
        <v>67</v>
      </c>
      <c r="F118" s="8">
        <f t="shared" ref="F118:H118" si="36">F105+L118</f>
        <v>27.820900000000002</v>
      </c>
      <c r="G118" s="8">
        <f t="shared" si="36"/>
        <v>10.151599999999998</v>
      </c>
      <c r="H118" s="8">
        <f t="shared" si="36"/>
        <v>33.198</v>
      </c>
      <c r="J118" s="8">
        <v>8</v>
      </c>
      <c r="K118" s="8" t="s">
        <v>67</v>
      </c>
      <c r="L118" s="17">
        <f t="shared" ref="L118:N118" si="37">$L105</f>
        <v>4.1948999999999996</v>
      </c>
      <c r="M118" s="17">
        <f t="shared" si="37"/>
        <v>4.1948999999999996</v>
      </c>
      <c r="N118" s="17">
        <f t="shared" si="37"/>
        <v>4.1948999999999996</v>
      </c>
    </row>
    <row r="119" spans="4:14" x14ac:dyDescent="0.2">
      <c r="D119" s="8">
        <v>9</v>
      </c>
      <c r="E119" s="8" t="s">
        <v>68</v>
      </c>
      <c r="F119" s="8">
        <f t="shared" ref="F119:H119" si="38">F106+L119</f>
        <v>23.506699999999999</v>
      </c>
      <c r="G119" s="8">
        <f t="shared" si="38"/>
        <v>9.7789000000000001</v>
      </c>
      <c r="H119" s="8">
        <f t="shared" si="38"/>
        <v>27.862100000000002</v>
      </c>
      <c r="J119" s="8">
        <v>9</v>
      </c>
      <c r="K119" s="8" t="s">
        <v>68</v>
      </c>
      <c r="L119" s="17">
        <f t="shared" ref="L119:N119" si="39">$L106</f>
        <v>3.7149000000000001</v>
      </c>
      <c r="M119" s="17">
        <f t="shared" si="39"/>
        <v>3.7149000000000001</v>
      </c>
      <c r="N119" s="17">
        <f t="shared" si="39"/>
        <v>3.7149000000000001</v>
      </c>
    </row>
    <row r="120" spans="4:14" x14ac:dyDescent="0.2">
      <c r="D120" s="8">
        <v>10</v>
      </c>
      <c r="E120" s="8" t="s">
        <v>69</v>
      </c>
      <c r="F120" s="8">
        <f t="shared" ref="F120:H120" si="40">F107+L120</f>
        <v>24.534600000000001</v>
      </c>
      <c r="G120" s="8">
        <f t="shared" si="40"/>
        <v>11.1478</v>
      </c>
      <c r="H120" s="8">
        <f t="shared" si="40"/>
        <v>35.492600000000003</v>
      </c>
      <c r="J120" s="8">
        <v>10</v>
      </c>
      <c r="K120" s="8" t="s">
        <v>69</v>
      </c>
      <c r="L120" s="17">
        <f t="shared" ref="L120:N120" si="41">$L107</f>
        <v>4.2149000000000001</v>
      </c>
      <c r="M120" s="17">
        <f t="shared" si="41"/>
        <v>4.2149000000000001</v>
      </c>
      <c r="N120" s="17">
        <f t="shared" si="41"/>
        <v>4.2149000000000001</v>
      </c>
    </row>
    <row r="122" spans="4:14" x14ac:dyDescent="0.2">
      <c r="D122" t="s">
        <v>82</v>
      </c>
      <c r="E122" s="5" t="s">
        <v>129</v>
      </c>
      <c r="F122" s="5" t="s">
        <v>58</v>
      </c>
      <c r="G122" s="5" t="s">
        <v>33</v>
      </c>
      <c r="H122" s="5" t="s">
        <v>34</v>
      </c>
      <c r="J122" s="5" t="s">
        <v>82</v>
      </c>
      <c r="K122" s="5" t="s">
        <v>129</v>
      </c>
      <c r="L122" s="5" t="s">
        <v>56</v>
      </c>
    </row>
    <row r="123" spans="4:14" x14ac:dyDescent="0.2">
      <c r="D123">
        <v>0</v>
      </c>
      <c r="E123" s="5" t="s">
        <v>59</v>
      </c>
      <c r="F123" s="5" t="s">
        <v>131</v>
      </c>
      <c r="G123" s="5" t="s">
        <v>132</v>
      </c>
      <c r="H123" s="5" t="s">
        <v>133</v>
      </c>
      <c r="J123" s="5">
        <v>0</v>
      </c>
      <c r="K123" s="5" t="s">
        <v>59</v>
      </c>
      <c r="L123" s="5" t="s">
        <v>209</v>
      </c>
    </row>
    <row r="124" spans="4:14" x14ac:dyDescent="0.2">
      <c r="D124">
        <v>1</v>
      </c>
      <c r="E124" s="5" t="s">
        <v>60</v>
      </c>
      <c r="F124" s="5" t="s">
        <v>134</v>
      </c>
      <c r="G124" s="5" t="s">
        <v>135</v>
      </c>
      <c r="H124" s="5" t="s">
        <v>136</v>
      </c>
      <c r="J124" s="5">
        <v>1</v>
      </c>
      <c r="K124" s="5" t="s">
        <v>60</v>
      </c>
      <c r="L124" s="5" t="s">
        <v>210</v>
      </c>
    </row>
    <row r="125" spans="4:14" x14ac:dyDescent="0.2">
      <c r="D125">
        <v>2</v>
      </c>
      <c r="E125" s="5" t="s">
        <v>61</v>
      </c>
      <c r="F125" s="5" t="s">
        <v>137</v>
      </c>
      <c r="G125" s="5" t="s">
        <v>138</v>
      </c>
      <c r="H125" s="5" t="s">
        <v>139</v>
      </c>
      <c r="J125" s="5">
        <v>2</v>
      </c>
      <c r="K125" s="5" t="s">
        <v>61</v>
      </c>
      <c r="L125" s="5" t="s">
        <v>211</v>
      </c>
    </row>
    <row r="126" spans="4:14" x14ac:dyDescent="0.2">
      <c r="D126">
        <v>3</v>
      </c>
      <c r="E126" s="5" t="s">
        <v>62</v>
      </c>
      <c r="F126" s="5" t="s">
        <v>140</v>
      </c>
      <c r="G126" s="5" t="s">
        <v>141</v>
      </c>
      <c r="H126" s="5" t="s">
        <v>142</v>
      </c>
      <c r="J126" s="5">
        <v>3</v>
      </c>
      <c r="K126" s="5" t="s">
        <v>62</v>
      </c>
      <c r="L126" s="5" t="s">
        <v>212</v>
      </c>
    </row>
    <row r="127" spans="4:14" x14ac:dyDescent="0.2">
      <c r="D127">
        <v>4</v>
      </c>
      <c r="E127" s="5" t="s">
        <v>63</v>
      </c>
      <c r="F127" s="5" t="s">
        <v>143</v>
      </c>
      <c r="G127" s="5" t="s">
        <v>144</v>
      </c>
      <c r="H127" s="5" t="s">
        <v>145</v>
      </c>
      <c r="J127" s="5">
        <v>4</v>
      </c>
      <c r="K127" s="5" t="s">
        <v>63</v>
      </c>
      <c r="L127" s="5" t="s">
        <v>213</v>
      </c>
    </row>
    <row r="128" spans="4:14" x14ac:dyDescent="0.2">
      <c r="D128">
        <v>5</v>
      </c>
      <c r="E128" s="5" t="s">
        <v>64</v>
      </c>
      <c r="F128" s="5" t="s">
        <v>146</v>
      </c>
      <c r="G128" s="5" t="s">
        <v>147</v>
      </c>
      <c r="H128" s="5" t="s">
        <v>148</v>
      </c>
      <c r="J128" s="5">
        <v>5</v>
      </c>
      <c r="K128" s="5" t="s">
        <v>64</v>
      </c>
      <c r="L128" s="5" t="s">
        <v>214</v>
      </c>
    </row>
    <row r="129" spans="4:16" x14ac:dyDescent="0.2">
      <c r="D129">
        <v>6</v>
      </c>
      <c r="E129" s="5" t="s">
        <v>65</v>
      </c>
      <c r="F129" s="5" t="s">
        <v>149</v>
      </c>
      <c r="G129" s="5" t="s">
        <v>150</v>
      </c>
      <c r="H129" s="5" t="s">
        <v>151</v>
      </c>
      <c r="J129" s="5">
        <v>6</v>
      </c>
      <c r="K129" s="5" t="s">
        <v>65</v>
      </c>
      <c r="L129" s="5" t="s">
        <v>215</v>
      </c>
    </row>
    <row r="130" spans="4:16" x14ac:dyDescent="0.2">
      <c r="D130">
        <v>7</v>
      </c>
      <c r="E130" s="5" t="s">
        <v>68</v>
      </c>
      <c r="F130" s="5" t="s">
        <v>158</v>
      </c>
      <c r="G130" s="5" t="s">
        <v>159</v>
      </c>
      <c r="H130" s="5" t="s">
        <v>160</v>
      </c>
      <c r="I130" s="17"/>
      <c r="J130" s="5">
        <v>7</v>
      </c>
      <c r="K130" s="5" t="s">
        <v>68</v>
      </c>
      <c r="L130" s="5" t="s">
        <v>218</v>
      </c>
      <c r="M130" s="17"/>
      <c r="N130" s="17"/>
      <c r="O130" s="17"/>
      <c r="P130" s="17"/>
    </row>
    <row r="131" spans="4:16" x14ac:dyDescent="0.2">
      <c r="D131">
        <v>8</v>
      </c>
      <c r="E131" s="5" t="s">
        <v>66</v>
      </c>
      <c r="F131" s="5" t="s">
        <v>152</v>
      </c>
      <c r="G131" s="5" t="s">
        <v>153</v>
      </c>
      <c r="H131" s="5" t="s">
        <v>154</v>
      </c>
      <c r="J131" s="5">
        <v>8</v>
      </c>
      <c r="K131" s="5" t="s">
        <v>66</v>
      </c>
      <c r="L131" s="5" t="s">
        <v>216</v>
      </c>
    </row>
    <row r="132" spans="4:16" x14ac:dyDescent="0.2">
      <c r="D132">
        <v>9</v>
      </c>
      <c r="E132" s="5" t="s">
        <v>67</v>
      </c>
      <c r="F132" s="5" t="s">
        <v>155</v>
      </c>
      <c r="G132" s="5" t="s">
        <v>156</v>
      </c>
      <c r="H132" s="5" t="s">
        <v>157</v>
      </c>
      <c r="J132" s="5">
        <v>9</v>
      </c>
      <c r="K132" s="5" t="s">
        <v>67</v>
      </c>
      <c r="L132" s="5" t="s">
        <v>217</v>
      </c>
    </row>
    <row r="133" spans="4:16" x14ac:dyDescent="0.2">
      <c r="D133">
        <v>10</v>
      </c>
      <c r="E133" s="5" t="s">
        <v>69</v>
      </c>
      <c r="F133" s="5" t="s">
        <v>161</v>
      </c>
      <c r="G133" s="5" t="s">
        <v>162</v>
      </c>
      <c r="H133" s="5" t="s">
        <v>163</v>
      </c>
      <c r="J133" s="5">
        <v>10</v>
      </c>
      <c r="K133" s="5" t="s">
        <v>69</v>
      </c>
      <c r="L133" s="5" t="s">
        <v>219</v>
      </c>
    </row>
  </sheetData>
  <mergeCells count="55">
    <mergeCell ref="A62:A67"/>
    <mergeCell ref="B34:C35"/>
    <mergeCell ref="A32:A37"/>
    <mergeCell ref="B38:C39"/>
    <mergeCell ref="B40:C41"/>
    <mergeCell ref="A38:A43"/>
    <mergeCell ref="B44:C45"/>
    <mergeCell ref="A44:A49"/>
    <mergeCell ref="B32:C33"/>
    <mergeCell ref="B52:C53"/>
    <mergeCell ref="A50:A55"/>
    <mergeCell ref="B56:C57"/>
    <mergeCell ref="B58:C59"/>
    <mergeCell ref="A56:A61"/>
    <mergeCell ref="B50:C51"/>
    <mergeCell ref="B36:B37"/>
    <mergeCell ref="B16:C17"/>
    <mergeCell ref="B20:C21"/>
    <mergeCell ref="B22:C23"/>
    <mergeCell ref="B26:C27"/>
    <mergeCell ref="B28:C29"/>
    <mergeCell ref="C24:C25"/>
    <mergeCell ref="C36:C37"/>
    <mergeCell ref="B42:B43"/>
    <mergeCell ref="C42:C43"/>
    <mergeCell ref="B48:B49"/>
    <mergeCell ref="C48:C49"/>
    <mergeCell ref="B46:C47"/>
    <mergeCell ref="C54:C55"/>
    <mergeCell ref="B60:B61"/>
    <mergeCell ref="C60:C61"/>
    <mergeCell ref="B66:B67"/>
    <mergeCell ref="C66:C67"/>
    <mergeCell ref="B64:C65"/>
    <mergeCell ref="B54:B55"/>
    <mergeCell ref="B62:C63"/>
    <mergeCell ref="A20:A25"/>
    <mergeCell ref="B30:B31"/>
    <mergeCell ref="C30:C31"/>
    <mergeCell ref="C12:C13"/>
    <mergeCell ref="B18:B19"/>
    <mergeCell ref="C18:C19"/>
    <mergeCell ref="B24:B25"/>
    <mergeCell ref="A26:A31"/>
    <mergeCell ref="A2:A7"/>
    <mergeCell ref="A8:A13"/>
    <mergeCell ref="A14:A19"/>
    <mergeCell ref="B8:C9"/>
    <mergeCell ref="B10:C11"/>
    <mergeCell ref="B2:C3"/>
    <mergeCell ref="B4:C5"/>
    <mergeCell ref="B6:B7"/>
    <mergeCell ref="C6:C7"/>
    <mergeCell ref="B12:B13"/>
    <mergeCell ref="B14:C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13DD-C3A5-9644-805D-C0B0A8080A7A}">
  <dimension ref="A1:R70"/>
  <sheetViews>
    <sheetView topLeftCell="K1" workbookViewId="0">
      <selection activeCell="R52" sqref="R52"/>
    </sheetView>
  </sheetViews>
  <sheetFormatPr baseColWidth="10" defaultRowHeight="15" x14ac:dyDescent="0.2"/>
  <cols>
    <col min="3" max="3" width="22.5" bestFit="1" customWidth="1"/>
    <col min="4" max="4" width="23.6640625" bestFit="1" customWidth="1"/>
    <col min="5" max="5" width="22.5" bestFit="1" customWidth="1"/>
    <col min="6" max="7" width="22.5" customWidth="1"/>
    <col min="8" max="8" width="22.5" bestFit="1" customWidth="1"/>
    <col min="9" max="9" width="24.83203125" bestFit="1" customWidth="1"/>
    <col min="10" max="10" width="23.6640625" bestFit="1" customWidth="1"/>
    <col min="11" max="12" width="23.6640625" customWidth="1"/>
    <col min="13" max="13" width="22.5" bestFit="1" customWidth="1"/>
    <col min="14" max="14" width="23.6640625" bestFit="1" customWidth="1"/>
    <col min="15" max="16" width="22.5" bestFit="1" customWidth="1"/>
    <col min="17" max="17" width="24.83203125" bestFit="1" customWidth="1"/>
    <col min="18" max="18" width="23.6640625" bestFit="1" customWidth="1"/>
  </cols>
  <sheetData>
    <row r="1" spans="1:18" ht="16" x14ac:dyDescent="0.2">
      <c r="C1" s="9"/>
    </row>
    <row r="2" spans="1:18" ht="16" x14ac:dyDescent="0.2">
      <c r="C2" s="24" t="s">
        <v>27</v>
      </c>
      <c r="D2" s="24"/>
    </row>
    <row r="3" spans="1:18" ht="16" x14ac:dyDescent="0.2">
      <c r="C3" s="25" t="s">
        <v>73</v>
      </c>
      <c r="D3" s="25"/>
      <c r="E3" s="25"/>
      <c r="F3" s="25"/>
      <c r="G3" s="25"/>
      <c r="H3" s="25"/>
      <c r="I3" s="25"/>
      <c r="J3" s="25"/>
      <c r="K3" s="12"/>
      <c r="L3" s="12"/>
      <c r="M3" s="25" t="s">
        <v>79</v>
      </c>
      <c r="N3" s="25"/>
      <c r="O3" s="25"/>
      <c r="P3" s="25"/>
      <c r="Q3" s="25"/>
      <c r="R3" s="25"/>
    </row>
    <row r="4" spans="1:18" x14ac:dyDescent="0.2">
      <c r="C4" s="20" t="s">
        <v>74</v>
      </c>
      <c r="D4" s="20"/>
      <c r="E4" s="20"/>
      <c r="F4" s="8"/>
      <c r="G4" s="8"/>
      <c r="H4" s="20" t="s">
        <v>75</v>
      </c>
      <c r="I4" s="20"/>
      <c r="J4" s="20"/>
      <c r="K4" s="8"/>
      <c r="L4" s="8"/>
      <c r="M4" s="20" t="s">
        <v>74</v>
      </c>
      <c r="N4" s="20"/>
      <c r="O4" s="20"/>
      <c r="P4" s="20" t="s">
        <v>75</v>
      </c>
      <c r="Q4" s="20"/>
      <c r="R4" s="20"/>
    </row>
    <row r="5" spans="1:18" x14ac:dyDescent="0.2">
      <c r="A5" t="s">
        <v>82</v>
      </c>
      <c r="B5" s="15" t="s">
        <v>80</v>
      </c>
      <c r="C5" s="15" t="s">
        <v>29</v>
      </c>
      <c r="D5" s="15" t="s">
        <v>30</v>
      </c>
      <c r="E5" s="15" t="s">
        <v>31</v>
      </c>
      <c r="F5" t="s">
        <v>82</v>
      </c>
      <c r="G5" s="15" t="s">
        <v>80</v>
      </c>
      <c r="H5" s="15" t="s">
        <v>29</v>
      </c>
      <c r="I5" s="15" t="s">
        <v>30</v>
      </c>
      <c r="J5" s="15" t="s">
        <v>31</v>
      </c>
      <c r="K5" s="15"/>
      <c r="L5" s="15"/>
      <c r="M5" s="15" t="s">
        <v>29</v>
      </c>
      <c r="N5" s="15" t="s">
        <v>30</v>
      </c>
      <c r="O5" s="15" t="s">
        <v>31</v>
      </c>
      <c r="P5" s="15" t="s">
        <v>29</v>
      </c>
      <c r="Q5" s="15" t="s">
        <v>30</v>
      </c>
      <c r="R5" s="15" t="s">
        <v>31</v>
      </c>
    </row>
    <row r="6" spans="1:18" x14ac:dyDescent="0.2">
      <c r="A6">
        <v>0</v>
      </c>
      <c r="B6" s="15" t="s">
        <v>81</v>
      </c>
      <c r="C6" s="15" t="s">
        <v>88</v>
      </c>
      <c r="D6" s="15" t="s">
        <v>89</v>
      </c>
      <c r="E6" s="15" t="s">
        <v>90</v>
      </c>
      <c r="F6">
        <v>0</v>
      </c>
      <c r="G6" s="15" t="s">
        <v>81</v>
      </c>
      <c r="H6" s="15" t="s">
        <v>91</v>
      </c>
      <c r="I6" s="15" t="s">
        <v>92</v>
      </c>
      <c r="J6" s="15" t="s">
        <v>93</v>
      </c>
      <c r="K6" s="15"/>
      <c r="L6" s="15"/>
      <c r="M6" s="15" t="s">
        <v>88</v>
      </c>
      <c r="N6" s="15" t="s">
        <v>89</v>
      </c>
      <c r="O6" s="15" t="s">
        <v>90</v>
      </c>
      <c r="P6" s="15" t="s">
        <v>91</v>
      </c>
      <c r="Q6" s="15" t="s">
        <v>92</v>
      </c>
      <c r="R6" s="15" t="s">
        <v>93</v>
      </c>
    </row>
    <row r="7" spans="1:18" x14ac:dyDescent="0.2">
      <c r="A7">
        <v>1</v>
      </c>
      <c r="B7" s="15" t="s">
        <v>38</v>
      </c>
      <c r="C7" s="15" t="s">
        <v>94</v>
      </c>
      <c r="D7" s="15" t="s">
        <v>95</v>
      </c>
      <c r="E7" s="15" t="s">
        <v>96</v>
      </c>
      <c r="F7">
        <v>1</v>
      </c>
      <c r="G7" s="15" t="s">
        <v>38</v>
      </c>
      <c r="H7" s="15" t="s">
        <v>97</v>
      </c>
      <c r="I7" s="15" t="s">
        <v>92</v>
      </c>
      <c r="J7" s="15" t="s">
        <v>98</v>
      </c>
      <c r="K7">
        <v>0</v>
      </c>
      <c r="L7" s="15" t="s">
        <v>38</v>
      </c>
      <c r="M7" s="15" t="s">
        <v>94</v>
      </c>
      <c r="N7" s="15" t="s">
        <v>95</v>
      </c>
      <c r="O7" s="15" t="s">
        <v>96</v>
      </c>
      <c r="P7" s="15" t="s">
        <v>97</v>
      </c>
      <c r="Q7" s="15" t="s">
        <v>92</v>
      </c>
      <c r="R7" s="15" t="s">
        <v>98</v>
      </c>
    </row>
    <row r="8" spans="1:18" x14ac:dyDescent="0.2">
      <c r="A8">
        <v>2</v>
      </c>
      <c r="B8" s="15" t="s">
        <v>39</v>
      </c>
      <c r="C8" s="15" t="s">
        <v>99</v>
      </c>
      <c r="D8" s="15" t="s">
        <v>100</v>
      </c>
      <c r="E8" s="15" t="s">
        <v>101</v>
      </c>
      <c r="F8">
        <v>2</v>
      </c>
      <c r="G8" s="15" t="s">
        <v>39</v>
      </c>
      <c r="H8" s="15" t="s">
        <v>77</v>
      </c>
      <c r="I8" s="15" t="s">
        <v>102</v>
      </c>
      <c r="J8" s="15" t="s">
        <v>103</v>
      </c>
      <c r="K8">
        <v>1</v>
      </c>
      <c r="L8" s="15" t="s">
        <v>39</v>
      </c>
      <c r="M8" s="15" t="s">
        <v>99</v>
      </c>
      <c r="N8" s="15" t="s">
        <v>104</v>
      </c>
      <c r="O8" s="15" t="s">
        <v>105</v>
      </c>
      <c r="P8" s="15" t="s">
        <v>77</v>
      </c>
      <c r="Q8" s="15" t="s">
        <v>102</v>
      </c>
      <c r="R8" s="15" t="s">
        <v>103</v>
      </c>
    </row>
    <row r="9" spans="1:18" x14ac:dyDescent="0.2">
      <c r="A9">
        <v>3</v>
      </c>
      <c r="B9" s="15" t="s">
        <v>40</v>
      </c>
      <c r="C9" s="15" t="s">
        <v>106</v>
      </c>
      <c r="D9" s="15" t="s">
        <v>100</v>
      </c>
      <c r="E9" s="15" t="s">
        <v>107</v>
      </c>
      <c r="F9">
        <v>3</v>
      </c>
      <c r="G9" s="15" t="s">
        <v>40</v>
      </c>
      <c r="H9" s="15" t="s">
        <v>77</v>
      </c>
      <c r="I9" s="15" t="s">
        <v>102</v>
      </c>
      <c r="J9" s="15" t="s">
        <v>103</v>
      </c>
      <c r="K9">
        <v>2</v>
      </c>
      <c r="L9" s="15" t="s">
        <v>40</v>
      </c>
      <c r="M9" s="15" t="s">
        <v>106</v>
      </c>
      <c r="N9" s="15" t="s">
        <v>104</v>
      </c>
      <c r="O9" s="15" t="s">
        <v>108</v>
      </c>
      <c r="P9" s="15" t="s">
        <v>77</v>
      </c>
      <c r="Q9" s="15" t="s">
        <v>102</v>
      </c>
      <c r="R9" s="15" t="s">
        <v>103</v>
      </c>
    </row>
    <row r="10" spans="1:18" x14ac:dyDescent="0.2">
      <c r="A10">
        <v>4</v>
      </c>
      <c r="B10" s="15" t="s">
        <v>41</v>
      </c>
      <c r="C10" s="15" t="s">
        <v>106</v>
      </c>
      <c r="D10" s="15" t="s">
        <v>100</v>
      </c>
      <c r="E10" s="15" t="s">
        <v>107</v>
      </c>
      <c r="F10">
        <v>4</v>
      </c>
      <c r="G10" s="15" t="s">
        <v>41</v>
      </c>
      <c r="H10" s="15" t="s">
        <v>77</v>
      </c>
      <c r="I10" s="15" t="s">
        <v>102</v>
      </c>
      <c r="J10" s="15" t="s">
        <v>103</v>
      </c>
      <c r="K10">
        <v>3</v>
      </c>
      <c r="L10" s="15" t="s">
        <v>41</v>
      </c>
      <c r="M10" s="15" t="s">
        <v>106</v>
      </c>
      <c r="N10" s="15" t="s">
        <v>104</v>
      </c>
      <c r="O10" s="15" t="s">
        <v>108</v>
      </c>
      <c r="P10" s="15" t="s">
        <v>77</v>
      </c>
      <c r="Q10" s="15" t="s">
        <v>102</v>
      </c>
      <c r="R10" s="15" t="s">
        <v>103</v>
      </c>
    </row>
    <row r="11" spans="1:18" x14ac:dyDescent="0.2">
      <c r="A11">
        <v>5</v>
      </c>
      <c r="B11" s="15" t="s">
        <v>42</v>
      </c>
      <c r="C11" s="15" t="s">
        <v>106</v>
      </c>
      <c r="D11" s="15" t="s">
        <v>100</v>
      </c>
      <c r="E11" s="15" t="s">
        <v>107</v>
      </c>
      <c r="F11">
        <v>5</v>
      </c>
      <c r="G11" s="15" t="s">
        <v>42</v>
      </c>
      <c r="H11" s="15" t="s">
        <v>77</v>
      </c>
      <c r="I11" s="15" t="s">
        <v>102</v>
      </c>
      <c r="J11" s="15" t="s">
        <v>103</v>
      </c>
      <c r="K11">
        <v>4</v>
      </c>
      <c r="L11" s="15" t="s">
        <v>42</v>
      </c>
      <c r="M11" s="15" t="s">
        <v>106</v>
      </c>
      <c r="N11" s="15" t="s">
        <v>104</v>
      </c>
      <c r="O11" s="15" t="s">
        <v>108</v>
      </c>
      <c r="P11" s="15" t="s">
        <v>77</v>
      </c>
      <c r="Q11" s="15" t="s">
        <v>102</v>
      </c>
      <c r="R11" s="15" t="s">
        <v>103</v>
      </c>
    </row>
    <row r="12" spans="1:18" x14ac:dyDescent="0.2">
      <c r="A12">
        <v>6</v>
      </c>
      <c r="B12" s="15" t="s">
        <v>43</v>
      </c>
      <c r="C12" s="15" t="s">
        <v>106</v>
      </c>
      <c r="D12" s="15" t="s">
        <v>100</v>
      </c>
      <c r="E12" s="15" t="s">
        <v>107</v>
      </c>
      <c r="F12">
        <v>6</v>
      </c>
      <c r="G12" s="15" t="s">
        <v>43</v>
      </c>
      <c r="H12" s="15" t="s">
        <v>77</v>
      </c>
      <c r="I12" s="15" t="s">
        <v>102</v>
      </c>
      <c r="J12" s="15" t="s">
        <v>103</v>
      </c>
      <c r="K12">
        <v>5</v>
      </c>
      <c r="L12" s="15" t="s">
        <v>43</v>
      </c>
      <c r="M12" s="15" t="s">
        <v>106</v>
      </c>
      <c r="N12" s="15" t="s">
        <v>104</v>
      </c>
      <c r="O12" s="15" t="s">
        <v>108</v>
      </c>
      <c r="P12" s="15" t="s">
        <v>77</v>
      </c>
      <c r="Q12" s="15" t="s">
        <v>102</v>
      </c>
      <c r="R12" s="15" t="s">
        <v>103</v>
      </c>
    </row>
    <row r="13" spans="1:18" x14ac:dyDescent="0.2">
      <c r="A13">
        <v>7</v>
      </c>
      <c r="B13" s="15" t="s">
        <v>44</v>
      </c>
      <c r="C13" s="15" t="s">
        <v>106</v>
      </c>
      <c r="D13" s="15" t="s">
        <v>100</v>
      </c>
      <c r="E13" s="15" t="s">
        <v>107</v>
      </c>
      <c r="F13">
        <v>7</v>
      </c>
      <c r="G13" s="15" t="s">
        <v>44</v>
      </c>
      <c r="H13" s="15" t="s">
        <v>77</v>
      </c>
      <c r="I13" s="15" t="s">
        <v>102</v>
      </c>
      <c r="J13" s="15" t="s">
        <v>103</v>
      </c>
      <c r="K13">
        <v>6</v>
      </c>
      <c r="L13" s="15" t="s">
        <v>44</v>
      </c>
      <c r="M13" s="15" t="s">
        <v>106</v>
      </c>
      <c r="N13" s="15" t="s">
        <v>104</v>
      </c>
      <c r="O13" s="15" t="s">
        <v>108</v>
      </c>
      <c r="P13" s="15" t="s">
        <v>77</v>
      </c>
      <c r="Q13" s="15" t="s">
        <v>102</v>
      </c>
      <c r="R13" s="15" t="s">
        <v>103</v>
      </c>
    </row>
    <row r="14" spans="1:18" x14ac:dyDescent="0.2">
      <c r="A14">
        <v>8</v>
      </c>
      <c r="B14" s="15" t="s">
        <v>45</v>
      </c>
      <c r="C14" s="15" t="s">
        <v>106</v>
      </c>
      <c r="D14" s="15" t="s">
        <v>100</v>
      </c>
      <c r="E14" s="15" t="s">
        <v>107</v>
      </c>
      <c r="F14">
        <v>8</v>
      </c>
      <c r="G14" s="15" t="s">
        <v>45</v>
      </c>
      <c r="H14" s="15" t="s">
        <v>77</v>
      </c>
      <c r="I14" s="15" t="s">
        <v>102</v>
      </c>
      <c r="J14" s="15" t="s">
        <v>103</v>
      </c>
      <c r="K14">
        <v>7</v>
      </c>
      <c r="L14" s="15" t="s">
        <v>45</v>
      </c>
      <c r="M14" s="15" t="s">
        <v>106</v>
      </c>
      <c r="N14" s="15" t="s">
        <v>104</v>
      </c>
      <c r="O14" s="15" t="s">
        <v>108</v>
      </c>
      <c r="P14" s="15" t="s">
        <v>77</v>
      </c>
      <c r="Q14" s="15" t="s">
        <v>102</v>
      </c>
      <c r="R14" s="15" t="s">
        <v>103</v>
      </c>
    </row>
    <row r="15" spans="1:18" x14ac:dyDescent="0.2">
      <c r="A15">
        <v>9</v>
      </c>
      <c r="B15" s="15" t="s">
        <v>46</v>
      </c>
      <c r="C15" s="15" t="s">
        <v>106</v>
      </c>
      <c r="D15" s="15" t="s">
        <v>100</v>
      </c>
      <c r="E15" s="15" t="s">
        <v>107</v>
      </c>
      <c r="F15">
        <v>9</v>
      </c>
      <c r="G15" s="15" t="s">
        <v>46</v>
      </c>
      <c r="H15" s="15" t="s">
        <v>77</v>
      </c>
      <c r="I15" s="15" t="s">
        <v>102</v>
      </c>
      <c r="J15" s="15" t="s">
        <v>103</v>
      </c>
      <c r="K15">
        <v>8</v>
      </c>
      <c r="L15" s="15" t="s">
        <v>46</v>
      </c>
      <c r="M15" s="15" t="s">
        <v>106</v>
      </c>
      <c r="N15" s="15" t="s">
        <v>104</v>
      </c>
      <c r="O15" s="15" t="s">
        <v>108</v>
      </c>
      <c r="P15" s="15" t="s">
        <v>77</v>
      </c>
      <c r="Q15" s="15" t="s">
        <v>102</v>
      </c>
      <c r="R15" s="15" t="s">
        <v>103</v>
      </c>
    </row>
    <row r="16" spans="1:18" x14ac:dyDescent="0.2">
      <c r="A16">
        <v>10</v>
      </c>
      <c r="B16" s="15" t="s">
        <v>47</v>
      </c>
      <c r="C16" s="15" t="s">
        <v>106</v>
      </c>
      <c r="D16" s="15" t="s">
        <v>100</v>
      </c>
      <c r="E16" s="15" t="s">
        <v>107</v>
      </c>
      <c r="F16">
        <v>10</v>
      </c>
      <c r="G16" s="15" t="s">
        <v>47</v>
      </c>
      <c r="H16" s="15" t="s">
        <v>77</v>
      </c>
      <c r="I16" s="15" t="s">
        <v>102</v>
      </c>
      <c r="J16" s="15" t="s">
        <v>103</v>
      </c>
      <c r="K16">
        <v>9</v>
      </c>
      <c r="L16" s="15" t="s">
        <v>47</v>
      </c>
      <c r="M16" s="15" t="s">
        <v>106</v>
      </c>
      <c r="N16" s="15" t="s">
        <v>104</v>
      </c>
      <c r="O16" s="15" t="s">
        <v>108</v>
      </c>
      <c r="P16" s="15" t="s">
        <v>77</v>
      </c>
      <c r="Q16" s="15" t="s">
        <v>102</v>
      </c>
      <c r="R16" s="15" t="s">
        <v>103</v>
      </c>
    </row>
    <row r="17" spans="1:18" x14ac:dyDescent="0.2">
      <c r="A17">
        <v>11</v>
      </c>
      <c r="B17" s="15" t="s">
        <v>48</v>
      </c>
      <c r="C17" s="15" t="s">
        <v>106</v>
      </c>
      <c r="D17" s="15" t="s">
        <v>100</v>
      </c>
      <c r="E17" s="15" t="s">
        <v>107</v>
      </c>
      <c r="F17">
        <v>11</v>
      </c>
      <c r="G17" s="15" t="s">
        <v>48</v>
      </c>
      <c r="H17" s="15" t="s">
        <v>77</v>
      </c>
      <c r="I17" s="15" t="s">
        <v>102</v>
      </c>
      <c r="J17" s="15" t="s">
        <v>103</v>
      </c>
      <c r="K17">
        <v>10</v>
      </c>
      <c r="L17" s="15" t="s">
        <v>48</v>
      </c>
      <c r="M17" s="15" t="s">
        <v>106</v>
      </c>
      <c r="N17" s="15" t="s">
        <v>104</v>
      </c>
      <c r="O17" s="15" t="s">
        <v>108</v>
      </c>
      <c r="P17" s="15" t="s">
        <v>77</v>
      </c>
      <c r="Q17" s="15" t="s">
        <v>102</v>
      </c>
      <c r="R17" s="15" t="s">
        <v>103</v>
      </c>
    </row>
    <row r="20" spans="1:18" ht="16" x14ac:dyDescent="0.2">
      <c r="C20" s="24" t="s">
        <v>78</v>
      </c>
      <c r="D20" s="24"/>
    </row>
    <row r="21" spans="1:18" ht="16" x14ac:dyDescent="0.2">
      <c r="C21" s="25" t="s">
        <v>73</v>
      </c>
      <c r="D21" s="25"/>
      <c r="E21" s="25"/>
      <c r="F21" s="25"/>
      <c r="G21" s="25"/>
      <c r="H21" s="25"/>
      <c r="I21" s="25"/>
      <c r="J21" s="25"/>
      <c r="K21" s="12"/>
      <c r="L21" s="12"/>
    </row>
    <row r="22" spans="1:18" ht="16" x14ac:dyDescent="0.2">
      <c r="C22" s="20" t="s">
        <v>74</v>
      </c>
      <c r="D22" s="20"/>
      <c r="E22" s="20"/>
      <c r="F22" s="8"/>
      <c r="G22" s="8"/>
      <c r="H22" s="20" t="s">
        <v>75</v>
      </c>
      <c r="I22" s="20"/>
      <c r="J22" s="20"/>
      <c r="K22" s="8"/>
      <c r="L22" s="8"/>
      <c r="M22" s="25" t="s">
        <v>79</v>
      </c>
      <c r="N22" s="25"/>
      <c r="O22" s="25"/>
      <c r="P22" s="25"/>
      <c r="Q22" s="25"/>
      <c r="R22" s="25"/>
    </row>
    <row r="23" spans="1:18" x14ac:dyDescent="0.2">
      <c r="A23" t="s">
        <v>82</v>
      </c>
      <c r="B23" s="15" t="s">
        <v>80</v>
      </c>
      <c r="C23" s="5" t="s">
        <v>29</v>
      </c>
      <c r="D23" s="5" t="s">
        <v>30</v>
      </c>
      <c r="E23" s="5" t="s">
        <v>31</v>
      </c>
      <c r="F23" s="8" t="s">
        <v>82</v>
      </c>
      <c r="G23" s="8" t="s">
        <v>80</v>
      </c>
      <c r="H23" s="5" t="s">
        <v>29</v>
      </c>
      <c r="I23" s="5" t="s">
        <v>30</v>
      </c>
      <c r="J23" s="5" t="s">
        <v>31</v>
      </c>
      <c r="K23" s="8"/>
      <c r="L23" s="8"/>
      <c r="M23" s="20" t="s">
        <v>74</v>
      </c>
      <c r="N23" s="20"/>
      <c r="O23" s="20"/>
      <c r="P23" s="20" t="s">
        <v>75</v>
      </c>
      <c r="Q23" s="20"/>
      <c r="R23" s="20"/>
    </row>
    <row r="24" spans="1:18" ht="16" x14ac:dyDescent="0.2">
      <c r="A24">
        <v>0</v>
      </c>
      <c r="B24" t="s">
        <v>81</v>
      </c>
      <c r="C24" s="9" t="s">
        <v>109</v>
      </c>
      <c r="D24" s="9" t="s">
        <v>110</v>
      </c>
      <c r="E24" s="9" t="s">
        <v>111</v>
      </c>
      <c r="F24">
        <v>0</v>
      </c>
      <c r="G24" s="9" t="s">
        <v>81</v>
      </c>
      <c r="H24" s="9" t="s">
        <v>112</v>
      </c>
      <c r="I24" s="9" t="s">
        <v>113</v>
      </c>
      <c r="J24" s="9" t="s">
        <v>114</v>
      </c>
      <c r="K24" s="9"/>
      <c r="L24" s="9"/>
      <c r="M24" s="5" t="s">
        <v>29</v>
      </c>
      <c r="N24" s="5" t="s">
        <v>30</v>
      </c>
      <c r="O24" s="5" t="s">
        <v>31</v>
      </c>
      <c r="P24" s="5" t="s">
        <v>29</v>
      </c>
      <c r="Q24" s="5" t="s">
        <v>30</v>
      </c>
      <c r="R24" s="5" t="s">
        <v>31</v>
      </c>
    </row>
    <row r="25" spans="1:18" ht="16" x14ac:dyDescent="0.2">
      <c r="A25">
        <v>1</v>
      </c>
      <c r="B25" s="5" t="s">
        <v>38</v>
      </c>
      <c r="C25" s="5" t="s">
        <v>115</v>
      </c>
      <c r="D25" s="5" t="s">
        <v>116</v>
      </c>
      <c r="E25" s="5" t="s">
        <v>117</v>
      </c>
      <c r="F25">
        <v>1</v>
      </c>
      <c r="G25" s="15" t="s">
        <v>38</v>
      </c>
      <c r="H25" t="s">
        <v>118</v>
      </c>
      <c r="I25" t="s">
        <v>113</v>
      </c>
      <c r="J25" t="s">
        <v>119</v>
      </c>
      <c r="K25">
        <v>0</v>
      </c>
      <c r="L25" s="8" t="s">
        <v>38</v>
      </c>
      <c r="M25" s="9" t="s">
        <v>109</v>
      </c>
      <c r="N25" s="9" t="s">
        <v>110</v>
      </c>
      <c r="O25" s="9" t="s">
        <v>111</v>
      </c>
      <c r="P25" s="9" t="s">
        <v>112</v>
      </c>
      <c r="Q25" s="9" t="s">
        <v>113</v>
      </c>
      <c r="R25" s="9" t="s">
        <v>114</v>
      </c>
    </row>
    <row r="26" spans="1:18" x14ac:dyDescent="0.2">
      <c r="A26">
        <v>2</v>
      </c>
      <c r="B26" s="5" t="s">
        <v>39</v>
      </c>
      <c r="C26" s="5" t="s">
        <v>120</v>
      </c>
      <c r="D26" s="5" t="s">
        <v>121</v>
      </c>
      <c r="E26" s="5" t="s">
        <v>122</v>
      </c>
      <c r="F26">
        <v>2</v>
      </c>
      <c r="G26" s="15" t="s">
        <v>39</v>
      </c>
      <c r="H26" t="s">
        <v>123</v>
      </c>
      <c r="I26" t="s">
        <v>124</v>
      </c>
      <c r="J26" t="s">
        <v>125</v>
      </c>
      <c r="K26">
        <v>1</v>
      </c>
      <c r="L26" s="8" t="s">
        <v>39</v>
      </c>
      <c r="M26" t="s">
        <v>115</v>
      </c>
      <c r="N26" t="s">
        <v>116</v>
      </c>
      <c r="O26" t="s">
        <v>117</v>
      </c>
      <c r="P26" t="s">
        <v>118</v>
      </c>
      <c r="Q26" t="s">
        <v>113</v>
      </c>
      <c r="R26" t="s">
        <v>119</v>
      </c>
    </row>
    <row r="27" spans="1:18" x14ac:dyDescent="0.2">
      <c r="A27">
        <v>3</v>
      </c>
      <c r="B27" s="5" t="s">
        <v>40</v>
      </c>
      <c r="C27" s="5">
        <v>1</v>
      </c>
      <c r="D27" s="5" t="s">
        <v>121</v>
      </c>
      <c r="E27" s="5" t="s">
        <v>126</v>
      </c>
      <c r="F27">
        <v>3</v>
      </c>
      <c r="G27" s="15" t="s">
        <v>40</v>
      </c>
      <c r="H27" t="s">
        <v>123</v>
      </c>
      <c r="I27" t="s">
        <v>124</v>
      </c>
      <c r="J27" t="s">
        <v>125</v>
      </c>
      <c r="K27">
        <v>2</v>
      </c>
      <c r="L27" s="8" t="s">
        <v>40</v>
      </c>
      <c r="M27" t="s">
        <v>120</v>
      </c>
      <c r="N27" t="s">
        <v>127</v>
      </c>
      <c r="O27" t="s">
        <v>85</v>
      </c>
      <c r="P27" t="s">
        <v>123</v>
      </c>
      <c r="Q27" t="s">
        <v>124</v>
      </c>
      <c r="R27" t="s">
        <v>125</v>
      </c>
    </row>
    <row r="28" spans="1:18" x14ac:dyDescent="0.2">
      <c r="A28">
        <v>4</v>
      </c>
      <c r="B28" s="5" t="s">
        <v>41</v>
      </c>
      <c r="C28" s="5">
        <v>1</v>
      </c>
      <c r="D28" s="5" t="s">
        <v>121</v>
      </c>
      <c r="E28" s="5" t="s">
        <v>126</v>
      </c>
      <c r="F28">
        <v>4</v>
      </c>
      <c r="G28" s="15" t="s">
        <v>41</v>
      </c>
      <c r="H28" t="s">
        <v>123</v>
      </c>
      <c r="I28" t="s">
        <v>124</v>
      </c>
      <c r="J28" t="s">
        <v>125</v>
      </c>
      <c r="K28">
        <v>3</v>
      </c>
      <c r="L28" s="8" t="s">
        <v>41</v>
      </c>
      <c r="M28">
        <v>1</v>
      </c>
      <c r="N28" t="s">
        <v>127</v>
      </c>
      <c r="O28" t="s">
        <v>128</v>
      </c>
      <c r="P28" t="s">
        <v>123</v>
      </c>
      <c r="Q28" t="s">
        <v>124</v>
      </c>
      <c r="R28" t="s">
        <v>125</v>
      </c>
    </row>
    <row r="29" spans="1:18" x14ac:dyDescent="0.2">
      <c r="A29">
        <v>5</v>
      </c>
      <c r="B29" s="5" t="s">
        <v>42</v>
      </c>
      <c r="C29">
        <v>1</v>
      </c>
      <c r="D29" t="s">
        <v>121</v>
      </c>
      <c r="E29" t="s">
        <v>126</v>
      </c>
      <c r="F29">
        <v>5</v>
      </c>
      <c r="G29" s="15" t="s">
        <v>42</v>
      </c>
      <c r="H29" t="s">
        <v>123</v>
      </c>
      <c r="I29" t="s">
        <v>124</v>
      </c>
      <c r="J29" t="s">
        <v>125</v>
      </c>
      <c r="K29">
        <v>4</v>
      </c>
      <c r="L29" s="8" t="s">
        <v>42</v>
      </c>
      <c r="M29">
        <v>1</v>
      </c>
      <c r="N29" t="s">
        <v>127</v>
      </c>
      <c r="O29" t="s">
        <v>128</v>
      </c>
      <c r="P29" t="s">
        <v>123</v>
      </c>
      <c r="Q29" t="s">
        <v>124</v>
      </c>
      <c r="R29" t="s">
        <v>125</v>
      </c>
    </row>
    <row r="30" spans="1:18" x14ac:dyDescent="0.2">
      <c r="A30">
        <v>6</v>
      </c>
      <c r="B30" s="5" t="s">
        <v>43</v>
      </c>
      <c r="C30">
        <v>1</v>
      </c>
      <c r="D30" t="s">
        <v>121</v>
      </c>
      <c r="E30" t="s">
        <v>126</v>
      </c>
      <c r="F30">
        <v>6</v>
      </c>
      <c r="G30" s="15" t="s">
        <v>43</v>
      </c>
      <c r="H30" t="s">
        <v>123</v>
      </c>
      <c r="I30" t="s">
        <v>124</v>
      </c>
      <c r="J30" t="s">
        <v>125</v>
      </c>
      <c r="K30">
        <v>5</v>
      </c>
      <c r="L30" s="8" t="s">
        <v>43</v>
      </c>
      <c r="M30">
        <v>1</v>
      </c>
      <c r="N30" t="s">
        <v>127</v>
      </c>
      <c r="O30" t="s">
        <v>128</v>
      </c>
      <c r="P30" t="s">
        <v>123</v>
      </c>
      <c r="Q30" t="s">
        <v>124</v>
      </c>
      <c r="R30" t="s">
        <v>125</v>
      </c>
    </row>
    <row r="31" spans="1:18" x14ac:dyDescent="0.2">
      <c r="A31">
        <v>7</v>
      </c>
      <c r="B31" s="5" t="s">
        <v>44</v>
      </c>
      <c r="C31">
        <v>1</v>
      </c>
      <c r="D31" t="s">
        <v>121</v>
      </c>
      <c r="E31" t="s">
        <v>126</v>
      </c>
      <c r="F31">
        <v>7</v>
      </c>
      <c r="G31" s="15" t="s">
        <v>44</v>
      </c>
      <c r="H31" t="s">
        <v>123</v>
      </c>
      <c r="I31" t="s">
        <v>124</v>
      </c>
      <c r="J31" t="s">
        <v>125</v>
      </c>
      <c r="K31">
        <v>6</v>
      </c>
      <c r="L31" s="8" t="s">
        <v>44</v>
      </c>
      <c r="M31">
        <v>1</v>
      </c>
      <c r="N31" t="s">
        <v>127</v>
      </c>
      <c r="O31" t="s">
        <v>128</v>
      </c>
      <c r="P31" t="s">
        <v>123</v>
      </c>
      <c r="Q31" t="s">
        <v>124</v>
      </c>
      <c r="R31" t="s">
        <v>125</v>
      </c>
    </row>
    <row r="32" spans="1:18" x14ac:dyDescent="0.2">
      <c r="A32">
        <v>8</v>
      </c>
      <c r="B32" s="5" t="s">
        <v>45</v>
      </c>
      <c r="C32">
        <v>1</v>
      </c>
      <c r="D32" t="s">
        <v>121</v>
      </c>
      <c r="E32" t="s">
        <v>126</v>
      </c>
      <c r="F32">
        <v>8</v>
      </c>
      <c r="G32" s="15" t="s">
        <v>45</v>
      </c>
      <c r="H32" t="s">
        <v>123</v>
      </c>
      <c r="I32" t="s">
        <v>124</v>
      </c>
      <c r="J32" t="s">
        <v>125</v>
      </c>
      <c r="K32">
        <v>7</v>
      </c>
      <c r="L32" s="8" t="s">
        <v>45</v>
      </c>
      <c r="M32">
        <v>1</v>
      </c>
      <c r="N32" t="s">
        <v>127</v>
      </c>
      <c r="O32" t="s">
        <v>128</v>
      </c>
      <c r="P32" t="s">
        <v>123</v>
      </c>
      <c r="Q32" t="s">
        <v>124</v>
      </c>
      <c r="R32" t="s">
        <v>125</v>
      </c>
    </row>
    <row r="33" spans="1:18" x14ac:dyDescent="0.2">
      <c r="A33">
        <v>9</v>
      </c>
      <c r="B33" s="5" t="s">
        <v>46</v>
      </c>
      <c r="C33">
        <v>1</v>
      </c>
      <c r="D33" t="s">
        <v>121</v>
      </c>
      <c r="E33" t="s">
        <v>126</v>
      </c>
      <c r="F33">
        <v>9</v>
      </c>
      <c r="G33" s="15" t="s">
        <v>46</v>
      </c>
      <c r="H33" t="s">
        <v>123</v>
      </c>
      <c r="I33" t="s">
        <v>124</v>
      </c>
      <c r="J33" t="s">
        <v>125</v>
      </c>
      <c r="K33">
        <v>8</v>
      </c>
      <c r="L33" s="8" t="s">
        <v>46</v>
      </c>
      <c r="M33">
        <v>1</v>
      </c>
      <c r="N33" t="s">
        <v>127</v>
      </c>
      <c r="O33" t="s">
        <v>128</v>
      </c>
      <c r="P33" t="s">
        <v>123</v>
      </c>
      <c r="Q33" t="s">
        <v>124</v>
      </c>
      <c r="R33" t="s">
        <v>125</v>
      </c>
    </row>
    <row r="34" spans="1:18" x14ac:dyDescent="0.2">
      <c r="A34">
        <v>10</v>
      </c>
      <c r="B34" s="5" t="s">
        <v>47</v>
      </c>
      <c r="C34">
        <v>1</v>
      </c>
      <c r="D34" t="s">
        <v>121</v>
      </c>
      <c r="E34" t="s">
        <v>126</v>
      </c>
      <c r="F34">
        <v>10</v>
      </c>
      <c r="G34" s="15" t="s">
        <v>47</v>
      </c>
      <c r="H34" t="s">
        <v>123</v>
      </c>
      <c r="I34" t="s">
        <v>124</v>
      </c>
      <c r="J34" t="s">
        <v>125</v>
      </c>
      <c r="K34">
        <v>9</v>
      </c>
      <c r="L34" s="8" t="s">
        <v>47</v>
      </c>
      <c r="M34">
        <v>1</v>
      </c>
      <c r="N34" t="s">
        <v>127</v>
      </c>
      <c r="O34" t="s">
        <v>128</v>
      </c>
      <c r="P34" t="s">
        <v>123</v>
      </c>
      <c r="Q34" t="s">
        <v>124</v>
      </c>
      <c r="R34" t="s">
        <v>125</v>
      </c>
    </row>
    <row r="35" spans="1:18" x14ac:dyDescent="0.2">
      <c r="A35">
        <v>11</v>
      </c>
      <c r="B35" s="5" t="s">
        <v>48</v>
      </c>
      <c r="C35">
        <v>1</v>
      </c>
      <c r="D35" t="s">
        <v>121</v>
      </c>
      <c r="E35" t="s">
        <v>126</v>
      </c>
      <c r="F35">
        <v>11</v>
      </c>
      <c r="G35" s="15" t="s">
        <v>48</v>
      </c>
      <c r="H35" t="s">
        <v>123</v>
      </c>
      <c r="I35" t="s">
        <v>124</v>
      </c>
      <c r="J35" t="s">
        <v>125</v>
      </c>
      <c r="K35">
        <v>10</v>
      </c>
      <c r="L35" s="8" t="s">
        <v>48</v>
      </c>
      <c r="M35">
        <v>1</v>
      </c>
      <c r="N35" t="s">
        <v>127</v>
      </c>
      <c r="O35" t="s">
        <v>128</v>
      </c>
      <c r="P35" t="s">
        <v>123</v>
      </c>
      <c r="Q35" t="s">
        <v>124</v>
      </c>
      <c r="R35" t="s">
        <v>125</v>
      </c>
    </row>
    <row r="36" spans="1:18" x14ac:dyDescent="0.2">
      <c r="M36">
        <v>1</v>
      </c>
      <c r="N36" t="s">
        <v>127</v>
      </c>
      <c r="O36" t="s">
        <v>128</v>
      </c>
      <c r="P36" t="s">
        <v>123</v>
      </c>
      <c r="Q36" t="s">
        <v>124</v>
      </c>
      <c r="R36" t="s">
        <v>125</v>
      </c>
    </row>
    <row r="37" spans="1:18" ht="16" x14ac:dyDescent="0.2">
      <c r="H37" s="9"/>
      <c r="I37" s="5"/>
      <c r="J37" s="5"/>
      <c r="K37" s="8"/>
      <c r="L37" s="8"/>
      <c r="M37" s="5"/>
      <c r="N37" s="5"/>
    </row>
    <row r="38" spans="1:18" ht="16" x14ac:dyDescent="0.2">
      <c r="H38" s="9"/>
      <c r="I38" s="5"/>
      <c r="J38" s="5"/>
      <c r="K38" s="8"/>
      <c r="L38" s="8"/>
      <c r="M38" s="5"/>
      <c r="N38" s="5"/>
    </row>
    <row r="39" spans="1:18" ht="16" x14ac:dyDescent="0.2">
      <c r="C39" s="24" t="s">
        <v>86</v>
      </c>
      <c r="D39" s="24"/>
      <c r="H39" s="9"/>
      <c r="I39" s="5"/>
      <c r="J39" s="5"/>
      <c r="K39" s="8"/>
      <c r="L39" s="8"/>
      <c r="M39" s="5"/>
      <c r="N39" s="5"/>
    </row>
    <row r="40" spans="1:18" x14ac:dyDescent="0.2">
      <c r="C40" s="20" t="s">
        <v>74</v>
      </c>
      <c r="D40" s="20"/>
      <c r="E40" s="20"/>
      <c r="F40" s="8"/>
      <c r="G40" s="8"/>
      <c r="H40" s="20" t="s">
        <v>75</v>
      </c>
      <c r="I40" s="20"/>
      <c r="J40" s="20"/>
      <c r="K40" s="8"/>
      <c r="L40" s="8"/>
    </row>
    <row r="41" spans="1:18" ht="16" x14ac:dyDescent="0.2">
      <c r="B41" t="s">
        <v>80</v>
      </c>
      <c r="C41" s="5" t="s">
        <v>29</v>
      </c>
      <c r="D41" s="5" t="s">
        <v>30</v>
      </c>
      <c r="E41" s="5" t="s">
        <v>31</v>
      </c>
      <c r="F41" s="8"/>
      <c r="G41" s="8"/>
      <c r="H41" s="5" t="s">
        <v>29</v>
      </c>
      <c r="I41" s="5" t="s">
        <v>30</v>
      </c>
      <c r="J41" s="5" t="s">
        <v>31</v>
      </c>
      <c r="K41" s="8"/>
      <c r="L41" s="8"/>
      <c r="M41" s="9"/>
      <c r="O41" s="9"/>
    </row>
    <row r="42" spans="1:18" ht="16" x14ac:dyDescent="0.2">
      <c r="B42" t="s">
        <v>81</v>
      </c>
      <c r="C42" s="14" t="e">
        <f t="shared" ref="C42:C53" si="0">C6-M6</f>
        <v>#VALUE!</v>
      </c>
      <c r="D42" s="14" t="e">
        <f t="shared" ref="D42:D53" si="1">D6-N6</f>
        <v>#VALUE!</v>
      </c>
      <c r="E42" s="14" t="e">
        <f t="shared" ref="E42:E53" si="2">E6-O6</f>
        <v>#VALUE!</v>
      </c>
      <c r="F42" s="14"/>
      <c r="G42" s="14"/>
      <c r="H42" s="14" t="e">
        <f t="shared" ref="H42:H53" si="3">H6-P6</f>
        <v>#VALUE!</v>
      </c>
      <c r="I42" s="14" t="e">
        <f t="shared" ref="I42:I53" si="4">I6-Q6</f>
        <v>#VALUE!</v>
      </c>
      <c r="J42" s="14" t="e">
        <f t="shared" ref="J42:J53" si="5">J6-R6</f>
        <v>#VALUE!</v>
      </c>
      <c r="K42" s="14"/>
      <c r="L42" s="14"/>
      <c r="M42" s="9"/>
      <c r="O42" s="9"/>
    </row>
    <row r="43" spans="1:18" ht="16" x14ac:dyDescent="0.2">
      <c r="B43" s="5" t="s">
        <v>38</v>
      </c>
      <c r="C43" s="14" t="e">
        <f t="shared" si="0"/>
        <v>#VALUE!</v>
      </c>
      <c r="D43" s="14" t="e">
        <f t="shared" si="1"/>
        <v>#VALUE!</v>
      </c>
      <c r="E43" s="14" t="e">
        <f t="shared" si="2"/>
        <v>#VALUE!</v>
      </c>
      <c r="F43" s="14"/>
      <c r="G43" s="14"/>
      <c r="H43" s="14" t="e">
        <f t="shared" si="3"/>
        <v>#VALUE!</v>
      </c>
      <c r="I43" s="14" t="e">
        <f t="shared" si="4"/>
        <v>#VALUE!</v>
      </c>
      <c r="J43" s="14" t="e">
        <f t="shared" si="5"/>
        <v>#VALUE!</v>
      </c>
      <c r="K43" s="14"/>
      <c r="L43" s="14"/>
      <c r="M43" s="9"/>
      <c r="O43" s="9"/>
    </row>
    <row r="44" spans="1:18" ht="16" x14ac:dyDescent="0.2">
      <c r="B44" s="5" t="s">
        <v>39</v>
      </c>
      <c r="C44" s="14" t="e">
        <f t="shared" si="0"/>
        <v>#VALUE!</v>
      </c>
      <c r="D44" s="14" t="e">
        <f t="shared" si="1"/>
        <v>#VALUE!</v>
      </c>
      <c r="E44" s="14" t="e">
        <f t="shared" si="2"/>
        <v>#VALUE!</v>
      </c>
      <c r="F44" s="14"/>
      <c r="G44" s="14"/>
      <c r="H44" s="14" t="e">
        <f t="shared" si="3"/>
        <v>#VALUE!</v>
      </c>
      <c r="I44" s="14" t="e">
        <f t="shared" si="4"/>
        <v>#VALUE!</v>
      </c>
      <c r="J44" s="14" t="e">
        <f t="shared" si="5"/>
        <v>#VALUE!</v>
      </c>
      <c r="K44" s="14"/>
      <c r="L44" s="14"/>
      <c r="M44" s="9"/>
    </row>
    <row r="45" spans="1:18" ht="16" x14ac:dyDescent="0.2">
      <c r="B45" s="5" t="s">
        <v>40</v>
      </c>
      <c r="C45" s="14" t="e">
        <f t="shared" si="0"/>
        <v>#VALUE!</v>
      </c>
      <c r="D45" s="14" t="e">
        <f t="shared" si="1"/>
        <v>#VALUE!</v>
      </c>
      <c r="E45" s="14" t="e">
        <f t="shared" si="2"/>
        <v>#VALUE!</v>
      </c>
      <c r="F45" s="14"/>
      <c r="G45" s="14"/>
      <c r="H45" s="14" t="e">
        <f t="shared" si="3"/>
        <v>#VALUE!</v>
      </c>
      <c r="I45" s="14" t="e">
        <f t="shared" si="4"/>
        <v>#VALUE!</v>
      </c>
      <c r="J45" s="14" t="e">
        <f t="shared" si="5"/>
        <v>#VALUE!</v>
      </c>
      <c r="K45" s="14"/>
      <c r="L45" s="14"/>
    </row>
    <row r="46" spans="1:18" ht="16" x14ac:dyDescent="0.2">
      <c r="B46" s="5" t="s">
        <v>41</v>
      </c>
      <c r="C46" s="14" t="e">
        <f t="shared" si="0"/>
        <v>#VALUE!</v>
      </c>
      <c r="D46" s="14" t="e">
        <f t="shared" si="1"/>
        <v>#VALUE!</v>
      </c>
      <c r="E46" s="14" t="e">
        <f t="shared" si="2"/>
        <v>#VALUE!</v>
      </c>
      <c r="F46" s="14"/>
      <c r="G46" s="14"/>
      <c r="H46" s="14" t="e">
        <f t="shared" si="3"/>
        <v>#VALUE!</v>
      </c>
      <c r="I46" s="14" t="e">
        <f t="shared" si="4"/>
        <v>#VALUE!</v>
      </c>
      <c r="J46" s="14" t="e">
        <f t="shared" si="5"/>
        <v>#VALUE!</v>
      </c>
      <c r="K46" s="14"/>
      <c r="L46" s="14"/>
    </row>
    <row r="47" spans="1:18" ht="16" x14ac:dyDescent="0.2">
      <c r="B47" s="5" t="s">
        <v>42</v>
      </c>
      <c r="C47" s="14" t="e">
        <f t="shared" si="0"/>
        <v>#VALUE!</v>
      </c>
      <c r="D47" s="14" t="e">
        <f t="shared" si="1"/>
        <v>#VALUE!</v>
      </c>
      <c r="E47" s="14" t="e">
        <f t="shared" si="2"/>
        <v>#VALUE!</v>
      </c>
      <c r="F47" s="14"/>
      <c r="G47" s="14"/>
      <c r="H47" s="14" t="e">
        <f t="shared" si="3"/>
        <v>#VALUE!</v>
      </c>
      <c r="I47" s="14" t="e">
        <f t="shared" si="4"/>
        <v>#VALUE!</v>
      </c>
      <c r="J47" s="14" t="e">
        <f t="shared" si="5"/>
        <v>#VALUE!</v>
      </c>
      <c r="K47" s="14"/>
      <c r="L47" s="14"/>
    </row>
    <row r="48" spans="1:18" ht="16" x14ac:dyDescent="0.2">
      <c r="B48" s="5" t="s">
        <v>43</v>
      </c>
      <c r="C48" s="14" t="e">
        <f t="shared" si="0"/>
        <v>#VALUE!</v>
      </c>
      <c r="D48" s="14" t="e">
        <f t="shared" si="1"/>
        <v>#VALUE!</v>
      </c>
      <c r="E48" s="14" t="e">
        <f t="shared" si="2"/>
        <v>#VALUE!</v>
      </c>
      <c r="F48" s="14"/>
      <c r="G48" s="14"/>
      <c r="H48" s="14" t="e">
        <f t="shared" si="3"/>
        <v>#VALUE!</v>
      </c>
      <c r="I48" s="14" t="e">
        <f t="shared" si="4"/>
        <v>#VALUE!</v>
      </c>
      <c r="J48" s="14" t="e">
        <f t="shared" si="5"/>
        <v>#VALUE!</v>
      </c>
      <c r="K48" s="14"/>
      <c r="L48" s="14"/>
    </row>
    <row r="49" spans="2:12" ht="16" x14ac:dyDescent="0.2">
      <c r="B49" s="5" t="s">
        <v>44</v>
      </c>
      <c r="C49" s="14" t="e">
        <f t="shared" si="0"/>
        <v>#VALUE!</v>
      </c>
      <c r="D49" s="14" t="e">
        <f t="shared" si="1"/>
        <v>#VALUE!</v>
      </c>
      <c r="E49" s="14" t="e">
        <f t="shared" si="2"/>
        <v>#VALUE!</v>
      </c>
      <c r="F49" s="14"/>
      <c r="G49" s="14"/>
      <c r="H49" s="14" t="e">
        <f t="shared" si="3"/>
        <v>#VALUE!</v>
      </c>
      <c r="I49" s="14" t="e">
        <f t="shared" si="4"/>
        <v>#VALUE!</v>
      </c>
      <c r="J49" s="14" t="e">
        <f t="shared" si="5"/>
        <v>#VALUE!</v>
      </c>
      <c r="K49" s="14"/>
      <c r="L49" s="14"/>
    </row>
    <row r="50" spans="2:12" ht="16" x14ac:dyDescent="0.2">
      <c r="B50" s="5" t="s">
        <v>45</v>
      </c>
      <c r="C50" s="14" t="e">
        <f t="shared" si="0"/>
        <v>#VALUE!</v>
      </c>
      <c r="D50" s="14" t="e">
        <f t="shared" si="1"/>
        <v>#VALUE!</v>
      </c>
      <c r="E50" s="14" t="e">
        <f t="shared" si="2"/>
        <v>#VALUE!</v>
      </c>
      <c r="F50" s="14"/>
      <c r="G50" s="14"/>
      <c r="H50" s="14" t="e">
        <f t="shared" si="3"/>
        <v>#VALUE!</v>
      </c>
      <c r="I50" s="14" t="e">
        <f t="shared" si="4"/>
        <v>#VALUE!</v>
      </c>
      <c r="J50" s="14" t="e">
        <f t="shared" si="5"/>
        <v>#VALUE!</v>
      </c>
      <c r="K50" s="14"/>
      <c r="L50" s="14"/>
    </row>
    <row r="51" spans="2:12" ht="16" x14ac:dyDescent="0.2">
      <c r="B51" s="5" t="s">
        <v>46</v>
      </c>
      <c r="C51" s="14" t="e">
        <f t="shared" si="0"/>
        <v>#VALUE!</v>
      </c>
      <c r="D51" s="14" t="e">
        <f t="shared" si="1"/>
        <v>#VALUE!</v>
      </c>
      <c r="E51" s="14" t="e">
        <f t="shared" si="2"/>
        <v>#VALUE!</v>
      </c>
      <c r="F51" s="14"/>
      <c r="G51" s="14"/>
      <c r="H51" s="14" t="e">
        <f t="shared" si="3"/>
        <v>#VALUE!</v>
      </c>
      <c r="I51" s="14" t="e">
        <f t="shared" si="4"/>
        <v>#VALUE!</v>
      </c>
      <c r="J51" s="14" t="e">
        <f t="shared" si="5"/>
        <v>#VALUE!</v>
      </c>
      <c r="K51" s="14"/>
      <c r="L51" s="14"/>
    </row>
    <row r="52" spans="2:12" ht="16" x14ac:dyDescent="0.2">
      <c r="B52" s="5" t="s">
        <v>47</v>
      </c>
      <c r="C52" s="14" t="e">
        <f t="shared" si="0"/>
        <v>#VALUE!</v>
      </c>
      <c r="D52" s="14" t="e">
        <f t="shared" si="1"/>
        <v>#VALUE!</v>
      </c>
      <c r="E52" s="14" t="e">
        <f t="shared" si="2"/>
        <v>#VALUE!</v>
      </c>
      <c r="F52" s="14"/>
      <c r="G52" s="14"/>
      <c r="H52" s="14" t="e">
        <f t="shared" si="3"/>
        <v>#VALUE!</v>
      </c>
      <c r="I52" s="14" t="e">
        <f t="shared" si="4"/>
        <v>#VALUE!</v>
      </c>
      <c r="J52" s="14" t="e">
        <f t="shared" si="5"/>
        <v>#VALUE!</v>
      </c>
      <c r="K52" s="14"/>
      <c r="L52" s="14"/>
    </row>
    <row r="53" spans="2:12" ht="16" x14ac:dyDescent="0.2">
      <c r="B53" s="5" t="s">
        <v>48</v>
      </c>
      <c r="C53" s="14" t="e">
        <f t="shared" si="0"/>
        <v>#VALUE!</v>
      </c>
      <c r="D53" s="14" t="e">
        <f t="shared" si="1"/>
        <v>#VALUE!</v>
      </c>
      <c r="E53" s="14" t="e">
        <f t="shared" si="2"/>
        <v>#VALUE!</v>
      </c>
      <c r="F53" s="14"/>
      <c r="G53" s="14"/>
      <c r="H53" s="14" t="e">
        <f t="shared" si="3"/>
        <v>#VALUE!</v>
      </c>
      <c r="I53" s="14" t="e">
        <f t="shared" si="4"/>
        <v>#VALUE!</v>
      </c>
      <c r="J53" s="14" t="e">
        <f t="shared" si="5"/>
        <v>#VALUE!</v>
      </c>
      <c r="K53" s="14"/>
      <c r="L53" s="14"/>
    </row>
    <row r="56" spans="2:12" ht="16" x14ac:dyDescent="0.2">
      <c r="C56" s="24" t="s">
        <v>87</v>
      </c>
      <c r="D56" s="24"/>
      <c r="H56" s="9"/>
      <c r="I56" s="8"/>
      <c r="J56" s="8"/>
      <c r="K56" s="8"/>
      <c r="L56" s="8"/>
    </row>
    <row r="57" spans="2:12" x14ac:dyDescent="0.2">
      <c r="C57" s="20" t="s">
        <v>74</v>
      </c>
      <c r="D57" s="20"/>
      <c r="E57" s="20"/>
      <c r="F57" s="8"/>
      <c r="G57" s="8"/>
      <c r="H57" s="20" t="s">
        <v>75</v>
      </c>
      <c r="I57" s="20"/>
      <c r="J57" s="20"/>
      <c r="K57" s="8"/>
      <c r="L57" s="8"/>
    </row>
    <row r="58" spans="2:12" x14ac:dyDescent="0.2">
      <c r="B58" t="s">
        <v>80</v>
      </c>
      <c r="C58" s="8" t="s">
        <v>29</v>
      </c>
      <c r="D58" s="8" t="s">
        <v>30</v>
      </c>
      <c r="E58" s="8" t="s">
        <v>31</v>
      </c>
      <c r="F58" s="8"/>
      <c r="G58" s="8"/>
      <c r="H58" s="8" t="s">
        <v>29</v>
      </c>
      <c r="I58" s="8" t="s">
        <v>30</v>
      </c>
      <c r="J58" s="8" t="s">
        <v>31</v>
      </c>
      <c r="K58" s="8"/>
      <c r="L58" s="8"/>
    </row>
    <row r="59" spans="2:12" ht="16" x14ac:dyDescent="0.2">
      <c r="B59" t="s">
        <v>81</v>
      </c>
      <c r="C59" s="14" t="e">
        <f>C24-M25</f>
        <v>#VALUE!</v>
      </c>
      <c r="D59" s="14" t="e">
        <f>D24-N25</f>
        <v>#VALUE!</v>
      </c>
      <c r="E59" s="14" t="e">
        <f>E24-O25</f>
        <v>#VALUE!</v>
      </c>
      <c r="F59" s="14"/>
      <c r="G59" s="14"/>
      <c r="H59" s="14" t="e">
        <f>H24-P25</f>
        <v>#VALUE!</v>
      </c>
      <c r="I59" s="14" t="e">
        <f>I24-Q25</f>
        <v>#VALUE!</v>
      </c>
      <c r="J59" s="14" t="e">
        <f>J24-R25</f>
        <v>#VALUE!</v>
      </c>
      <c r="K59" s="14"/>
      <c r="L59" s="14"/>
    </row>
    <row r="60" spans="2:12" ht="16" x14ac:dyDescent="0.2">
      <c r="B60" s="8" t="s">
        <v>38</v>
      </c>
      <c r="C60" s="14" t="e">
        <f t="shared" ref="C60:C70" si="6">C25-M26</f>
        <v>#VALUE!</v>
      </c>
      <c r="D60" s="14" t="e">
        <f t="shared" ref="D60:D70" si="7">D25-N26</f>
        <v>#VALUE!</v>
      </c>
      <c r="E60" s="14" t="e">
        <f t="shared" ref="E60:E70" si="8">E25-O26</f>
        <v>#VALUE!</v>
      </c>
      <c r="F60" s="14"/>
      <c r="G60" s="14"/>
      <c r="H60" s="14" t="e">
        <f t="shared" ref="H60:H70" si="9">H25-P26</f>
        <v>#VALUE!</v>
      </c>
      <c r="I60" s="14" t="e">
        <f t="shared" ref="I60:I70" si="10">I25-Q26</f>
        <v>#VALUE!</v>
      </c>
      <c r="J60" s="14" t="e">
        <f t="shared" ref="J60:J70" si="11">J25-R26</f>
        <v>#VALUE!</v>
      </c>
      <c r="K60" s="14"/>
      <c r="L60" s="14"/>
    </row>
    <row r="61" spans="2:12" ht="16" x14ac:dyDescent="0.2">
      <c r="B61" s="8" t="s">
        <v>39</v>
      </c>
      <c r="C61" s="14" t="e">
        <f t="shared" si="6"/>
        <v>#VALUE!</v>
      </c>
      <c r="D61" s="14" t="e">
        <f t="shared" si="7"/>
        <v>#VALUE!</v>
      </c>
      <c r="E61" s="14" t="e">
        <f t="shared" si="8"/>
        <v>#VALUE!</v>
      </c>
      <c r="F61" s="14"/>
      <c r="G61" s="14"/>
      <c r="H61" s="14" t="e">
        <f t="shared" si="9"/>
        <v>#VALUE!</v>
      </c>
      <c r="I61" s="14" t="e">
        <f t="shared" si="10"/>
        <v>#VALUE!</v>
      </c>
      <c r="J61" s="14" t="e">
        <f t="shared" si="11"/>
        <v>#VALUE!</v>
      </c>
      <c r="K61" s="14"/>
      <c r="L61" s="14"/>
    </row>
    <row r="62" spans="2:12" ht="16" x14ac:dyDescent="0.2">
      <c r="B62" s="8" t="s">
        <v>40</v>
      </c>
      <c r="C62" s="14">
        <f t="shared" si="6"/>
        <v>0</v>
      </c>
      <c r="D62" s="14" t="e">
        <f t="shared" si="7"/>
        <v>#VALUE!</v>
      </c>
      <c r="E62" s="14" t="e">
        <f t="shared" si="8"/>
        <v>#VALUE!</v>
      </c>
      <c r="F62" s="14"/>
      <c r="G62" s="14"/>
      <c r="H62" s="14" t="e">
        <f t="shared" si="9"/>
        <v>#VALUE!</v>
      </c>
      <c r="I62" s="14" t="e">
        <f t="shared" si="10"/>
        <v>#VALUE!</v>
      </c>
      <c r="J62" s="14" t="e">
        <f t="shared" si="11"/>
        <v>#VALUE!</v>
      </c>
      <c r="K62" s="14"/>
      <c r="L62" s="14"/>
    </row>
    <row r="63" spans="2:12" ht="16" x14ac:dyDescent="0.2">
      <c r="B63" s="8" t="s">
        <v>41</v>
      </c>
      <c r="C63" s="14">
        <f t="shared" si="6"/>
        <v>0</v>
      </c>
      <c r="D63" s="14" t="e">
        <f t="shared" si="7"/>
        <v>#VALUE!</v>
      </c>
      <c r="E63" s="14" t="e">
        <f t="shared" si="8"/>
        <v>#VALUE!</v>
      </c>
      <c r="F63" s="14"/>
      <c r="G63" s="14"/>
      <c r="H63" s="14" t="e">
        <f t="shared" si="9"/>
        <v>#VALUE!</v>
      </c>
      <c r="I63" s="14" t="e">
        <f t="shared" si="10"/>
        <v>#VALUE!</v>
      </c>
      <c r="J63" s="14" t="e">
        <f t="shared" si="11"/>
        <v>#VALUE!</v>
      </c>
      <c r="K63" s="14"/>
      <c r="L63" s="14"/>
    </row>
    <row r="64" spans="2:12" ht="16" x14ac:dyDescent="0.2">
      <c r="B64" s="8" t="s">
        <v>42</v>
      </c>
      <c r="C64" s="14">
        <f t="shared" si="6"/>
        <v>0</v>
      </c>
      <c r="D64" s="14" t="e">
        <f t="shared" si="7"/>
        <v>#VALUE!</v>
      </c>
      <c r="E64" s="14" t="e">
        <f t="shared" si="8"/>
        <v>#VALUE!</v>
      </c>
      <c r="F64" s="14"/>
      <c r="G64" s="14"/>
      <c r="H64" s="14" t="e">
        <f t="shared" si="9"/>
        <v>#VALUE!</v>
      </c>
      <c r="I64" s="14" t="e">
        <f t="shared" si="10"/>
        <v>#VALUE!</v>
      </c>
      <c r="J64" s="14" t="e">
        <f t="shared" si="11"/>
        <v>#VALUE!</v>
      </c>
      <c r="K64" s="14"/>
      <c r="L64" s="14"/>
    </row>
    <row r="65" spans="2:12" ht="16" x14ac:dyDescent="0.2">
      <c r="B65" s="8" t="s">
        <v>43</v>
      </c>
      <c r="C65" s="14">
        <f t="shared" si="6"/>
        <v>0</v>
      </c>
      <c r="D65" s="14" t="e">
        <f t="shared" si="7"/>
        <v>#VALUE!</v>
      </c>
      <c r="E65" s="14" t="e">
        <f t="shared" si="8"/>
        <v>#VALUE!</v>
      </c>
      <c r="F65" s="14"/>
      <c r="G65" s="14"/>
      <c r="H65" s="14" t="e">
        <f t="shared" si="9"/>
        <v>#VALUE!</v>
      </c>
      <c r="I65" s="14" t="e">
        <f t="shared" si="10"/>
        <v>#VALUE!</v>
      </c>
      <c r="J65" s="14" t="e">
        <f t="shared" si="11"/>
        <v>#VALUE!</v>
      </c>
      <c r="K65" s="14"/>
      <c r="L65" s="14"/>
    </row>
    <row r="66" spans="2:12" ht="16" x14ac:dyDescent="0.2">
      <c r="B66" s="8" t="s">
        <v>44</v>
      </c>
      <c r="C66" s="14">
        <f t="shared" si="6"/>
        <v>0</v>
      </c>
      <c r="D66" s="14" t="e">
        <f t="shared" si="7"/>
        <v>#VALUE!</v>
      </c>
      <c r="E66" s="14" t="e">
        <f t="shared" si="8"/>
        <v>#VALUE!</v>
      </c>
      <c r="F66" s="14"/>
      <c r="G66" s="14"/>
      <c r="H66" s="14" t="e">
        <f t="shared" si="9"/>
        <v>#VALUE!</v>
      </c>
      <c r="I66" s="14" t="e">
        <f t="shared" si="10"/>
        <v>#VALUE!</v>
      </c>
      <c r="J66" s="14" t="e">
        <f t="shared" si="11"/>
        <v>#VALUE!</v>
      </c>
      <c r="K66" s="14"/>
      <c r="L66" s="14"/>
    </row>
    <row r="67" spans="2:12" ht="16" x14ac:dyDescent="0.2">
      <c r="B67" s="8" t="s">
        <v>45</v>
      </c>
      <c r="C67" s="14">
        <f t="shared" si="6"/>
        <v>0</v>
      </c>
      <c r="D67" s="14" t="e">
        <f t="shared" si="7"/>
        <v>#VALUE!</v>
      </c>
      <c r="E67" s="14" t="e">
        <f t="shared" si="8"/>
        <v>#VALUE!</v>
      </c>
      <c r="F67" s="14"/>
      <c r="G67" s="14"/>
      <c r="H67" s="14" t="e">
        <f t="shared" si="9"/>
        <v>#VALUE!</v>
      </c>
      <c r="I67" s="14" t="e">
        <f t="shared" si="10"/>
        <v>#VALUE!</v>
      </c>
      <c r="J67" s="14" t="e">
        <f t="shared" si="11"/>
        <v>#VALUE!</v>
      </c>
      <c r="K67" s="14"/>
      <c r="L67" s="14"/>
    </row>
    <row r="68" spans="2:12" ht="16" x14ac:dyDescent="0.2">
      <c r="B68" s="8" t="s">
        <v>46</v>
      </c>
      <c r="C68" s="14">
        <f t="shared" si="6"/>
        <v>0</v>
      </c>
      <c r="D68" s="14" t="e">
        <f t="shared" si="7"/>
        <v>#VALUE!</v>
      </c>
      <c r="E68" s="14" t="e">
        <f t="shared" si="8"/>
        <v>#VALUE!</v>
      </c>
      <c r="F68" s="14"/>
      <c r="G68" s="14"/>
      <c r="H68" s="14" t="e">
        <f t="shared" si="9"/>
        <v>#VALUE!</v>
      </c>
      <c r="I68" s="14" t="e">
        <f t="shared" si="10"/>
        <v>#VALUE!</v>
      </c>
      <c r="J68" s="14" t="e">
        <f t="shared" si="11"/>
        <v>#VALUE!</v>
      </c>
      <c r="K68" s="14"/>
      <c r="L68" s="14"/>
    </row>
    <row r="69" spans="2:12" ht="16" x14ac:dyDescent="0.2">
      <c r="B69" s="8" t="s">
        <v>47</v>
      </c>
      <c r="C69" s="14">
        <f t="shared" si="6"/>
        <v>0</v>
      </c>
      <c r="D69" s="14" t="e">
        <f t="shared" si="7"/>
        <v>#VALUE!</v>
      </c>
      <c r="E69" s="14" t="e">
        <f t="shared" si="8"/>
        <v>#VALUE!</v>
      </c>
      <c r="F69" s="14"/>
      <c r="G69" s="14"/>
      <c r="H69" s="14" t="e">
        <f t="shared" si="9"/>
        <v>#VALUE!</v>
      </c>
      <c r="I69" s="14" t="e">
        <f t="shared" si="10"/>
        <v>#VALUE!</v>
      </c>
      <c r="J69" s="14" t="e">
        <f t="shared" si="11"/>
        <v>#VALUE!</v>
      </c>
      <c r="K69" s="14"/>
      <c r="L69" s="14"/>
    </row>
    <row r="70" spans="2:12" ht="16" x14ac:dyDescent="0.2">
      <c r="B70" s="8" t="s">
        <v>48</v>
      </c>
      <c r="C70" s="14">
        <f t="shared" si="6"/>
        <v>0</v>
      </c>
      <c r="D70" s="14" t="e">
        <f t="shared" si="7"/>
        <v>#VALUE!</v>
      </c>
      <c r="E70" s="14" t="e">
        <f t="shared" si="8"/>
        <v>#VALUE!</v>
      </c>
      <c r="F70" s="14"/>
      <c r="G70" s="14"/>
      <c r="H70" s="14" t="e">
        <f t="shared" si="9"/>
        <v>#VALUE!</v>
      </c>
      <c r="I70" s="14" t="e">
        <f t="shared" si="10"/>
        <v>#VALUE!</v>
      </c>
      <c r="J70" s="14" t="e">
        <f t="shared" si="11"/>
        <v>#VALUE!</v>
      </c>
      <c r="K70" s="14"/>
      <c r="L70" s="14"/>
    </row>
  </sheetData>
  <mergeCells count="20">
    <mergeCell ref="M23:O23"/>
    <mergeCell ref="P23:R23"/>
    <mergeCell ref="C39:D39"/>
    <mergeCell ref="C40:E40"/>
    <mergeCell ref="H40:J40"/>
    <mergeCell ref="M3:R3"/>
    <mergeCell ref="M4:O4"/>
    <mergeCell ref="P4:R4"/>
    <mergeCell ref="M22:R22"/>
    <mergeCell ref="C4:E4"/>
    <mergeCell ref="H4:J4"/>
    <mergeCell ref="C3:J3"/>
    <mergeCell ref="C2:D2"/>
    <mergeCell ref="C20:D20"/>
    <mergeCell ref="C56:D56"/>
    <mergeCell ref="C57:E57"/>
    <mergeCell ref="H57:J57"/>
    <mergeCell ref="C21:J21"/>
    <mergeCell ref="C22:E22"/>
    <mergeCell ref="H22:J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76BB-2B61-3442-B992-AB53B1ABB631}">
  <dimension ref="A1:O69"/>
  <sheetViews>
    <sheetView workbookViewId="0">
      <selection activeCell="N41" sqref="N41"/>
    </sheetView>
  </sheetViews>
  <sheetFormatPr baseColWidth="10" defaultRowHeight="15" x14ac:dyDescent="0.2"/>
  <sheetData>
    <row r="1" spans="1:15" ht="16" x14ac:dyDescent="0.2">
      <c r="C1" s="24" t="s">
        <v>27</v>
      </c>
      <c r="D1" s="24"/>
    </row>
    <row r="2" spans="1:15" ht="16" x14ac:dyDescent="0.2">
      <c r="C2" s="25"/>
      <c r="D2" s="25"/>
      <c r="E2" s="25"/>
      <c r="F2" s="25"/>
      <c r="G2" s="25"/>
      <c r="H2" s="25"/>
      <c r="I2" s="25"/>
      <c r="J2" s="25"/>
    </row>
    <row r="3" spans="1:15" x14ac:dyDescent="0.2">
      <c r="C3" s="20" t="s">
        <v>74</v>
      </c>
      <c r="D3" s="20"/>
      <c r="E3" s="20"/>
      <c r="F3" s="17"/>
      <c r="G3" s="17"/>
      <c r="H3" s="20" t="s">
        <v>75</v>
      </c>
      <c r="I3" s="20"/>
      <c r="J3" s="20"/>
    </row>
    <row r="4" spans="1:15" ht="16" x14ac:dyDescent="0.2">
      <c r="A4" t="s">
        <v>82</v>
      </c>
      <c r="B4" s="15" t="s">
        <v>80</v>
      </c>
      <c r="C4" s="15" t="s">
        <v>29</v>
      </c>
      <c r="D4" s="15" t="s">
        <v>30</v>
      </c>
      <c r="E4" s="15" t="s">
        <v>31</v>
      </c>
      <c r="F4" t="s">
        <v>82</v>
      </c>
      <c r="G4" s="15" t="s">
        <v>80</v>
      </c>
      <c r="H4" s="15" t="s">
        <v>29</v>
      </c>
      <c r="I4" s="15" t="s">
        <v>30</v>
      </c>
      <c r="J4" s="15" t="s">
        <v>31</v>
      </c>
      <c r="M4" s="9"/>
    </row>
    <row r="5" spans="1:15" ht="16" x14ac:dyDescent="0.2">
      <c r="A5">
        <v>0</v>
      </c>
      <c r="B5" s="15" t="s">
        <v>81</v>
      </c>
      <c r="C5" s="9" t="s">
        <v>167</v>
      </c>
      <c r="D5" s="9" t="s">
        <v>171</v>
      </c>
      <c r="E5" s="9" t="s">
        <v>174</v>
      </c>
      <c r="F5">
        <v>0</v>
      </c>
      <c r="G5" s="15" t="s">
        <v>81</v>
      </c>
      <c r="H5" s="9" t="s">
        <v>188</v>
      </c>
      <c r="I5" s="9" t="s">
        <v>192</v>
      </c>
      <c r="J5" s="9" t="s">
        <v>195</v>
      </c>
      <c r="M5" s="9"/>
    </row>
    <row r="6" spans="1:15" x14ac:dyDescent="0.2">
      <c r="A6">
        <v>1</v>
      </c>
      <c r="B6" s="15" t="s">
        <v>38</v>
      </c>
      <c r="C6" t="s">
        <v>168</v>
      </c>
      <c r="D6" t="s">
        <v>172</v>
      </c>
      <c r="E6" t="s">
        <v>175</v>
      </c>
      <c r="F6">
        <v>1</v>
      </c>
      <c r="G6" s="15" t="s">
        <v>38</v>
      </c>
      <c r="H6" t="s">
        <v>189</v>
      </c>
      <c r="I6" t="s">
        <v>193</v>
      </c>
      <c r="J6" t="s">
        <v>196</v>
      </c>
    </row>
    <row r="7" spans="1:15" x14ac:dyDescent="0.2">
      <c r="A7">
        <v>2</v>
      </c>
      <c r="B7" s="15" t="s">
        <v>39</v>
      </c>
      <c r="C7" t="s">
        <v>169</v>
      </c>
      <c r="D7" t="s">
        <v>173</v>
      </c>
      <c r="E7" t="s">
        <v>176</v>
      </c>
      <c r="F7">
        <v>2</v>
      </c>
      <c r="G7" s="15" t="s">
        <v>39</v>
      </c>
      <c r="H7" t="s">
        <v>190</v>
      </c>
      <c r="I7" t="s">
        <v>194</v>
      </c>
      <c r="J7" t="s">
        <v>197</v>
      </c>
    </row>
    <row r="8" spans="1:15" ht="16" x14ac:dyDescent="0.2">
      <c r="A8">
        <v>3</v>
      </c>
      <c r="B8" s="15" t="s">
        <v>40</v>
      </c>
      <c r="C8" t="s">
        <v>170</v>
      </c>
      <c r="D8" t="s">
        <v>173</v>
      </c>
      <c r="E8" t="s">
        <v>177</v>
      </c>
      <c r="F8">
        <v>3</v>
      </c>
      <c r="G8" s="15" t="s">
        <v>40</v>
      </c>
      <c r="H8" s="9" t="s">
        <v>191</v>
      </c>
      <c r="I8" t="s">
        <v>194</v>
      </c>
      <c r="J8" t="s">
        <v>198</v>
      </c>
    </row>
    <row r="9" spans="1:15" x14ac:dyDescent="0.2">
      <c r="A9">
        <v>4</v>
      </c>
      <c r="B9" s="15" t="s">
        <v>41</v>
      </c>
      <c r="C9" t="s">
        <v>170</v>
      </c>
      <c r="D9" t="s">
        <v>173</v>
      </c>
      <c r="E9" t="s">
        <v>177</v>
      </c>
      <c r="F9">
        <v>4</v>
      </c>
      <c r="G9" s="15" t="s">
        <v>41</v>
      </c>
      <c r="H9" t="s">
        <v>191</v>
      </c>
      <c r="I9" t="s">
        <v>194</v>
      </c>
      <c r="J9" t="s">
        <v>198</v>
      </c>
    </row>
    <row r="10" spans="1:15" ht="16" x14ac:dyDescent="0.2">
      <c r="A10">
        <v>5</v>
      </c>
      <c r="B10" s="15" t="s">
        <v>42</v>
      </c>
      <c r="C10" t="s">
        <v>170</v>
      </c>
      <c r="D10" t="s">
        <v>173</v>
      </c>
      <c r="E10" t="s">
        <v>177</v>
      </c>
      <c r="F10">
        <v>5</v>
      </c>
      <c r="G10" s="15" t="s">
        <v>42</v>
      </c>
      <c r="H10" t="s">
        <v>191</v>
      </c>
      <c r="I10" t="s">
        <v>194</v>
      </c>
      <c r="J10" t="s">
        <v>198</v>
      </c>
      <c r="L10" s="9"/>
      <c r="O10" s="9"/>
    </row>
    <row r="11" spans="1:15" ht="16" x14ac:dyDescent="0.2">
      <c r="A11">
        <v>6</v>
      </c>
      <c r="B11" s="15" t="s">
        <v>43</v>
      </c>
      <c r="C11" t="s">
        <v>170</v>
      </c>
      <c r="D11" t="s">
        <v>173</v>
      </c>
      <c r="E11" t="s">
        <v>177</v>
      </c>
      <c r="F11">
        <v>6</v>
      </c>
      <c r="G11" s="15" t="s">
        <v>43</v>
      </c>
      <c r="H11" t="s">
        <v>191</v>
      </c>
      <c r="I11" t="s">
        <v>194</v>
      </c>
      <c r="J11" t="s">
        <v>198</v>
      </c>
      <c r="L11" s="9"/>
    </row>
    <row r="12" spans="1:15" ht="16" x14ac:dyDescent="0.2">
      <c r="A12">
        <v>7</v>
      </c>
      <c r="B12" s="15" t="s">
        <v>44</v>
      </c>
      <c r="C12" t="s">
        <v>170</v>
      </c>
      <c r="D12" t="s">
        <v>173</v>
      </c>
      <c r="E12" t="s">
        <v>177</v>
      </c>
      <c r="F12">
        <v>7</v>
      </c>
      <c r="G12" s="15" t="s">
        <v>44</v>
      </c>
      <c r="H12" t="s">
        <v>191</v>
      </c>
      <c r="I12" t="s">
        <v>194</v>
      </c>
      <c r="J12" t="s">
        <v>198</v>
      </c>
      <c r="L12" s="9"/>
    </row>
    <row r="13" spans="1:15" x14ac:dyDescent="0.2">
      <c r="A13">
        <v>8</v>
      </c>
      <c r="B13" s="15" t="s">
        <v>45</v>
      </c>
      <c r="C13" t="s">
        <v>170</v>
      </c>
      <c r="D13" t="s">
        <v>173</v>
      </c>
      <c r="E13" t="s">
        <v>177</v>
      </c>
      <c r="F13">
        <v>8</v>
      </c>
      <c r="G13" s="15" t="s">
        <v>45</v>
      </c>
      <c r="H13" t="s">
        <v>191</v>
      </c>
      <c r="I13" t="s">
        <v>194</v>
      </c>
      <c r="J13" t="s">
        <v>198</v>
      </c>
    </row>
    <row r="14" spans="1:15" x14ac:dyDescent="0.2">
      <c r="A14">
        <v>9</v>
      </c>
      <c r="B14" s="15" t="s">
        <v>46</v>
      </c>
      <c r="C14" t="s">
        <v>170</v>
      </c>
      <c r="D14" t="s">
        <v>173</v>
      </c>
      <c r="E14" t="s">
        <v>177</v>
      </c>
      <c r="F14">
        <v>9</v>
      </c>
      <c r="G14" s="15" t="s">
        <v>46</v>
      </c>
      <c r="H14" t="s">
        <v>191</v>
      </c>
      <c r="I14" t="s">
        <v>194</v>
      </c>
      <c r="J14" t="s">
        <v>198</v>
      </c>
    </row>
    <row r="15" spans="1:15" x14ac:dyDescent="0.2">
      <c r="A15">
        <v>10</v>
      </c>
      <c r="B15" s="15" t="s">
        <v>47</v>
      </c>
      <c r="C15" t="s">
        <v>170</v>
      </c>
      <c r="D15" t="s">
        <v>173</v>
      </c>
      <c r="E15" t="s">
        <v>177</v>
      </c>
      <c r="F15">
        <v>10</v>
      </c>
      <c r="G15" s="15" t="s">
        <v>47</v>
      </c>
      <c r="H15" t="s">
        <v>191</v>
      </c>
      <c r="I15" t="s">
        <v>194</v>
      </c>
      <c r="J15" t="s">
        <v>198</v>
      </c>
    </row>
    <row r="16" spans="1:15" x14ac:dyDescent="0.2">
      <c r="A16">
        <v>11</v>
      </c>
      <c r="B16" s="15" t="s">
        <v>48</v>
      </c>
      <c r="C16" t="s">
        <v>170</v>
      </c>
      <c r="D16" t="s">
        <v>173</v>
      </c>
      <c r="E16" t="s">
        <v>177</v>
      </c>
      <c r="F16">
        <v>11</v>
      </c>
      <c r="G16" s="15" t="s">
        <v>48</v>
      </c>
      <c r="H16" t="s">
        <v>191</v>
      </c>
      <c r="I16" t="s">
        <v>194</v>
      </c>
      <c r="J16" t="s">
        <v>198</v>
      </c>
    </row>
    <row r="19" spans="1:12" ht="16" x14ac:dyDescent="0.2">
      <c r="C19" s="24" t="s">
        <v>78</v>
      </c>
      <c r="D19" s="24"/>
    </row>
    <row r="20" spans="1:12" ht="16" x14ac:dyDescent="0.2">
      <c r="C20" s="25"/>
      <c r="D20" s="25"/>
      <c r="E20" s="25"/>
      <c r="F20" s="25"/>
      <c r="G20" s="25"/>
      <c r="H20" s="25"/>
      <c r="I20" s="25"/>
      <c r="J20" s="25"/>
    </row>
    <row r="21" spans="1:12" x14ac:dyDescent="0.2">
      <c r="C21" s="20" t="s">
        <v>74</v>
      </c>
      <c r="D21" s="20"/>
      <c r="E21" s="20"/>
      <c r="F21" s="17"/>
      <c r="G21" s="17"/>
      <c r="H21" s="20" t="s">
        <v>75</v>
      </c>
      <c r="I21" s="20"/>
      <c r="J21" s="20"/>
    </row>
    <row r="22" spans="1:12" x14ac:dyDescent="0.2">
      <c r="A22" t="s">
        <v>82</v>
      </c>
      <c r="B22" s="15" t="s">
        <v>80</v>
      </c>
      <c r="C22" s="17" t="s">
        <v>29</v>
      </c>
      <c r="D22" s="17" t="s">
        <v>30</v>
      </c>
      <c r="E22" s="17" t="s">
        <v>31</v>
      </c>
      <c r="F22" s="17" t="s">
        <v>82</v>
      </c>
      <c r="G22" s="17" t="s">
        <v>80</v>
      </c>
      <c r="H22" s="17" t="s">
        <v>29</v>
      </c>
      <c r="I22" s="17" t="s">
        <v>30</v>
      </c>
      <c r="J22" s="17" t="s">
        <v>31</v>
      </c>
    </row>
    <row r="23" spans="1:12" ht="16" x14ac:dyDescent="0.2">
      <c r="A23">
        <v>0</v>
      </c>
      <c r="B23" t="s">
        <v>81</v>
      </c>
      <c r="C23" s="9" t="s">
        <v>178</v>
      </c>
      <c r="D23" s="9" t="s">
        <v>182</v>
      </c>
      <c r="E23" s="9" t="s">
        <v>185</v>
      </c>
      <c r="F23">
        <v>0</v>
      </c>
      <c r="G23" s="9" t="s">
        <v>81</v>
      </c>
      <c r="H23" s="9" t="s">
        <v>199</v>
      </c>
      <c r="I23" s="9" t="s">
        <v>202</v>
      </c>
      <c r="J23" s="9" t="s">
        <v>205</v>
      </c>
    </row>
    <row r="24" spans="1:12" ht="16" x14ac:dyDescent="0.2">
      <c r="A24">
        <v>1</v>
      </c>
      <c r="B24" s="17" t="s">
        <v>38</v>
      </c>
      <c r="C24" t="s">
        <v>179</v>
      </c>
      <c r="D24" t="s">
        <v>183</v>
      </c>
      <c r="E24" t="s">
        <v>186</v>
      </c>
      <c r="F24">
        <v>1</v>
      </c>
      <c r="G24" s="15" t="s">
        <v>38</v>
      </c>
      <c r="H24" t="s">
        <v>200</v>
      </c>
      <c r="I24" t="s">
        <v>203</v>
      </c>
      <c r="J24" t="s">
        <v>206</v>
      </c>
      <c r="L24" s="9"/>
    </row>
    <row r="25" spans="1:12" ht="16" x14ac:dyDescent="0.2">
      <c r="A25">
        <v>2</v>
      </c>
      <c r="B25" s="17" t="s">
        <v>39</v>
      </c>
      <c r="C25" t="s">
        <v>180</v>
      </c>
      <c r="D25" t="s">
        <v>184</v>
      </c>
      <c r="E25" t="s">
        <v>85</v>
      </c>
      <c r="F25">
        <v>2</v>
      </c>
      <c r="G25" s="15" t="s">
        <v>39</v>
      </c>
      <c r="H25" t="s">
        <v>201</v>
      </c>
      <c r="I25" t="s">
        <v>204</v>
      </c>
      <c r="J25" t="s">
        <v>207</v>
      </c>
      <c r="L25" s="9"/>
    </row>
    <row r="26" spans="1:12" ht="16" x14ac:dyDescent="0.2">
      <c r="A26">
        <v>3</v>
      </c>
      <c r="B26" s="17" t="s">
        <v>40</v>
      </c>
      <c r="C26" t="s">
        <v>181</v>
      </c>
      <c r="D26" t="s">
        <v>184</v>
      </c>
      <c r="E26" t="s">
        <v>187</v>
      </c>
      <c r="F26">
        <v>3</v>
      </c>
      <c r="G26" s="15" t="s">
        <v>40</v>
      </c>
      <c r="H26" t="s">
        <v>181</v>
      </c>
      <c r="I26" t="s">
        <v>204</v>
      </c>
      <c r="J26" t="s">
        <v>208</v>
      </c>
      <c r="L26" s="9"/>
    </row>
    <row r="27" spans="1:12" x14ac:dyDescent="0.2">
      <c r="A27">
        <v>4</v>
      </c>
      <c r="B27" s="17" t="s">
        <v>41</v>
      </c>
      <c r="C27" t="s">
        <v>181</v>
      </c>
      <c r="D27" t="s">
        <v>184</v>
      </c>
      <c r="E27" t="s">
        <v>187</v>
      </c>
      <c r="F27">
        <v>4</v>
      </c>
      <c r="G27" s="15" t="s">
        <v>41</v>
      </c>
      <c r="H27" t="s">
        <v>181</v>
      </c>
      <c r="I27" t="s">
        <v>204</v>
      </c>
      <c r="J27" t="s">
        <v>208</v>
      </c>
    </row>
    <row r="28" spans="1:12" x14ac:dyDescent="0.2">
      <c r="A28">
        <v>5</v>
      </c>
      <c r="B28" s="17" t="s">
        <v>42</v>
      </c>
      <c r="C28" t="s">
        <v>181</v>
      </c>
      <c r="D28" t="s">
        <v>184</v>
      </c>
      <c r="E28" t="s">
        <v>187</v>
      </c>
      <c r="F28">
        <v>5</v>
      </c>
      <c r="G28" s="15" t="s">
        <v>42</v>
      </c>
      <c r="H28" t="s">
        <v>181</v>
      </c>
      <c r="I28" t="s">
        <v>204</v>
      </c>
      <c r="J28" t="s">
        <v>208</v>
      </c>
    </row>
    <row r="29" spans="1:12" x14ac:dyDescent="0.2">
      <c r="A29">
        <v>6</v>
      </c>
      <c r="B29" s="17" t="s">
        <v>43</v>
      </c>
      <c r="C29" t="s">
        <v>181</v>
      </c>
      <c r="D29" t="s">
        <v>184</v>
      </c>
      <c r="E29" t="s">
        <v>187</v>
      </c>
      <c r="F29">
        <v>6</v>
      </c>
      <c r="G29" s="15" t="s">
        <v>43</v>
      </c>
      <c r="H29" t="s">
        <v>181</v>
      </c>
      <c r="I29" t="s">
        <v>204</v>
      </c>
      <c r="J29" t="s">
        <v>208</v>
      </c>
    </row>
    <row r="30" spans="1:12" x14ac:dyDescent="0.2">
      <c r="A30">
        <v>7</v>
      </c>
      <c r="B30" s="17" t="s">
        <v>44</v>
      </c>
      <c r="C30" t="s">
        <v>181</v>
      </c>
      <c r="D30" t="s">
        <v>184</v>
      </c>
      <c r="E30" t="s">
        <v>187</v>
      </c>
      <c r="F30">
        <v>7</v>
      </c>
      <c r="G30" s="15" t="s">
        <v>44</v>
      </c>
      <c r="H30" t="s">
        <v>181</v>
      </c>
      <c r="I30" t="s">
        <v>204</v>
      </c>
      <c r="J30" t="s">
        <v>208</v>
      </c>
    </row>
    <row r="31" spans="1:12" x14ac:dyDescent="0.2">
      <c r="A31">
        <v>8</v>
      </c>
      <c r="B31" s="17" t="s">
        <v>45</v>
      </c>
      <c r="C31" t="s">
        <v>181</v>
      </c>
      <c r="D31" t="s">
        <v>184</v>
      </c>
      <c r="E31" t="s">
        <v>187</v>
      </c>
      <c r="F31">
        <v>8</v>
      </c>
      <c r="G31" s="15" t="s">
        <v>45</v>
      </c>
      <c r="H31" t="s">
        <v>181</v>
      </c>
      <c r="I31" t="s">
        <v>204</v>
      </c>
      <c r="J31" t="s">
        <v>208</v>
      </c>
    </row>
    <row r="32" spans="1:12" x14ac:dyDescent="0.2">
      <c r="A32">
        <v>9</v>
      </c>
      <c r="B32" s="17" t="s">
        <v>46</v>
      </c>
      <c r="C32" t="s">
        <v>181</v>
      </c>
      <c r="D32" t="s">
        <v>184</v>
      </c>
      <c r="E32" t="s">
        <v>187</v>
      </c>
      <c r="F32">
        <v>9</v>
      </c>
      <c r="G32" s="15" t="s">
        <v>46</v>
      </c>
      <c r="H32" t="s">
        <v>181</v>
      </c>
      <c r="I32" t="s">
        <v>204</v>
      </c>
      <c r="J32" t="s">
        <v>208</v>
      </c>
    </row>
    <row r="33" spans="1:10" x14ac:dyDescent="0.2">
      <c r="A33">
        <v>10</v>
      </c>
      <c r="B33" s="17" t="s">
        <v>47</v>
      </c>
      <c r="C33" t="s">
        <v>181</v>
      </c>
      <c r="D33" t="s">
        <v>184</v>
      </c>
      <c r="E33" t="s">
        <v>187</v>
      </c>
      <c r="F33">
        <v>10</v>
      </c>
      <c r="G33" s="15" t="s">
        <v>47</v>
      </c>
      <c r="H33" t="s">
        <v>181</v>
      </c>
      <c r="I33" t="s">
        <v>204</v>
      </c>
      <c r="J33" t="s">
        <v>208</v>
      </c>
    </row>
    <row r="34" spans="1:10" x14ac:dyDescent="0.2">
      <c r="A34">
        <v>11</v>
      </c>
      <c r="B34" s="17" t="s">
        <v>48</v>
      </c>
      <c r="C34" t="s">
        <v>181</v>
      </c>
      <c r="D34" t="s">
        <v>184</v>
      </c>
      <c r="E34" t="s">
        <v>187</v>
      </c>
      <c r="F34">
        <v>11</v>
      </c>
      <c r="G34" s="15" t="s">
        <v>48</v>
      </c>
      <c r="H34" t="s">
        <v>181</v>
      </c>
      <c r="I34" t="s">
        <v>204</v>
      </c>
      <c r="J34" t="s">
        <v>208</v>
      </c>
    </row>
    <row r="67" spans="1:1" ht="16" x14ac:dyDescent="0.2">
      <c r="A67" s="9" t="s">
        <v>164</v>
      </c>
    </row>
    <row r="68" spans="1:1" ht="16" x14ac:dyDescent="0.2">
      <c r="A68" s="9" t="s">
        <v>165</v>
      </c>
    </row>
    <row r="69" spans="1:1" ht="16" x14ac:dyDescent="0.2">
      <c r="A69" s="9" t="s">
        <v>166</v>
      </c>
    </row>
  </sheetData>
  <mergeCells count="8">
    <mergeCell ref="C1:D1"/>
    <mergeCell ref="C2:J2"/>
    <mergeCell ref="C3:E3"/>
    <mergeCell ref="H3:J3"/>
    <mergeCell ref="C19:D19"/>
    <mergeCell ref="C20:J20"/>
    <mergeCell ref="C21:E21"/>
    <mergeCell ref="H21:J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9783-EFA6-D24D-B6D6-2998E4CEF92B}">
  <dimension ref="A1:P124"/>
  <sheetViews>
    <sheetView tabSelected="1" topLeftCell="A88" workbookViewId="0">
      <selection activeCell="B112" sqref="B112:E124"/>
    </sheetView>
  </sheetViews>
  <sheetFormatPr baseColWidth="10" defaultRowHeight="15" x14ac:dyDescent="0.2"/>
  <cols>
    <col min="3" max="3" width="10.33203125" customWidth="1"/>
    <col min="5" max="5" width="18.33203125" customWidth="1"/>
  </cols>
  <sheetData>
    <row r="1" spans="1:16" x14ac:dyDescent="0.2">
      <c r="A1" s="21" t="s">
        <v>74</v>
      </c>
      <c r="B1" s="21"/>
      <c r="C1" s="17">
        <v>1</v>
      </c>
      <c r="D1" s="17">
        <v>2</v>
      </c>
      <c r="E1" s="17">
        <v>3</v>
      </c>
      <c r="F1" s="17">
        <v>4</v>
      </c>
      <c r="G1" s="17">
        <v>5</v>
      </c>
      <c r="H1" s="17">
        <v>6</v>
      </c>
      <c r="I1" s="17">
        <v>7</v>
      </c>
      <c r="J1" s="17">
        <v>8</v>
      </c>
      <c r="K1" s="17">
        <v>9</v>
      </c>
      <c r="L1" s="17">
        <v>10</v>
      </c>
      <c r="M1" s="17" t="s">
        <v>72</v>
      </c>
      <c r="N1" s="17" t="s">
        <v>76</v>
      </c>
      <c r="O1" t="s">
        <v>83</v>
      </c>
      <c r="P1" t="s">
        <v>84</v>
      </c>
    </row>
    <row r="2" spans="1:16" ht="34" customHeight="1" x14ac:dyDescent="0.2">
      <c r="A2" s="26" t="s">
        <v>81</v>
      </c>
      <c r="B2" s="44" t="s">
        <v>220</v>
      </c>
      <c r="C2" s="41">
        <v>5454</v>
      </c>
      <c r="D2" s="9">
        <v>5522</v>
      </c>
      <c r="E2" s="9">
        <v>5917</v>
      </c>
      <c r="F2" s="9">
        <v>6004</v>
      </c>
      <c r="G2" s="9">
        <v>5904</v>
      </c>
      <c r="H2" s="9">
        <v>6559</v>
      </c>
      <c r="I2" s="9">
        <v>5029</v>
      </c>
      <c r="J2" s="9">
        <v>5336</v>
      </c>
      <c r="K2" s="9">
        <v>6937</v>
      </c>
      <c r="L2" s="9">
        <v>6478</v>
      </c>
      <c r="M2" s="27">
        <f>AVERAGE(C2:L2)</f>
        <v>5914</v>
      </c>
      <c r="N2" s="28">
        <f>ROUND(M2*0.001,2)</f>
        <v>5.91</v>
      </c>
      <c r="O2" s="29">
        <f>STDEV(C2:L2)</f>
        <v>602.90334585607036</v>
      </c>
      <c r="P2" s="30">
        <f>ROUND(O2*0.001,2)</f>
        <v>0.6</v>
      </c>
    </row>
    <row r="3" spans="1:16" ht="34" customHeight="1" x14ac:dyDescent="0.2">
      <c r="A3" s="26"/>
      <c r="B3" s="44" t="s">
        <v>221</v>
      </c>
      <c r="C3" s="41">
        <v>6710</v>
      </c>
      <c r="D3" s="9">
        <v>7064</v>
      </c>
      <c r="E3" s="9">
        <v>8012</v>
      </c>
      <c r="F3" s="9">
        <v>7360</v>
      </c>
      <c r="G3" s="9">
        <v>7117</v>
      </c>
      <c r="H3" s="9">
        <v>7261</v>
      </c>
      <c r="I3" s="9">
        <v>6643</v>
      </c>
      <c r="J3" s="9">
        <v>6980</v>
      </c>
      <c r="K3" s="9">
        <v>7998</v>
      </c>
      <c r="L3" s="9">
        <v>8050</v>
      </c>
      <c r="M3" s="27">
        <f t="shared" ref="M3" si="0">AVERAGE(C3:L3)</f>
        <v>7319.5</v>
      </c>
      <c r="N3" s="28">
        <f t="shared" ref="N3:N4" si="1">ROUND(M3*0.001,2)</f>
        <v>7.32</v>
      </c>
      <c r="O3" s="29">
        <f t="shared" ref="O3" si="2">STDEV(C3:L3)</f>
        <v>530.12582363896297</v>
      </c>
      <c r="P3" s="30">
        <f t="shared" ref="P3:P4" si="3">ROUND(O3*0.001,2)</f>
        <v>0.53</v>
      </c>
    </row>
    <row r="4" spans="1:16" ht="34" customHeight="1" thickBot="1" x14ac:dyDescent="0.25">
      <c r="A4" s="31"/>
      <c r="B4" s="45" t="s">
        <v>57</v>
      </c>
      <c r="C4" s="42">
        <v>4793</v>
      </c>
      <c r="D4" s="9">
        <v>5839</v>
      </c>
      <c r="E4" s="9">
        <v>5687</v>
      </c>
      <c r="F4" s="9">
        <v>5212</v>
      </c>
      <c r="G4" s="9">
        <v>5266</v>
      </c>
      <c r="H4" s="9">
        <v>5445</v>
      </c>
      <c r="I4" s="9">
        <v>5181</v>
      </c>
      <c r="J4" s="9">
        <v>5086</v>
      </c>
      <c r="K4" s="9">
        <v>5758</v>
      </c>
      <c r="L4" s="9">
        <v>6435</v>
      </c>
      <c r="M4" s="32">
        <f>AVERAGE(C4:L4)</f>
        <v>5470.2</v>
      </c>
      <c r="N4" s="33">
        <f t="shared" si="1"/>
        <v>5.47</v>
      </c>
      <c r="O4" s="34">
        <f>STDEV(C4:L4)</f>
        <v>470.87738436997705</v>
      </c>
      <c r="P4" s="35">
        <f t="shared" si="3"/>
        <v>0.47</v>
      </c>
    </row>
    <row r="5" spans="1:16" ht="34" customHeight="1" x14ac:dyDescent="0.2">
      <c r="A5" s="26" t="s">
        <v>59</v>
      </c>
      <c r="B5" s="44" t="s">
        <v>220</v>
      </c>
      <c r="C5" s="43">
        <v>5454</v>
      </c>
      <c r="D5" s="9">
        <v>5522</v>
      </c>
      <c r="E5" s="9">
        <v>5917</v>
      </c>
      <c r="F5" s="9">
        <v>6004</v>
      </c>
      <c r="G5" s="9">
        <v>5904</v>
      </c>
      <c r="H5" s="9">
        <v>6559</v>
      </c>
      <c r="I5" s="9">
        <v>5029</v>
      </c>
      <c r="J5" s="9">
        <v>5336</v>
      </c>
      <c r="K5" s="9">
        <v>6937</v>
      </c>
      <c r="L5" s="9">
        <v>6478</v>
      </c>
      <c r="M5" s="27">
        <f>AVERAGE(C5:L5)</f>
        <v>5914</v>
      </c>
      <c r="N5" s="28">
        <f>ROUND(M5*0.001,2)</f>
        <v>5.91</v>
      </c>
      <c r="O5" s="29">
        <f>STDEV(C5:L5)</f>
        <v>602.90334585607036</v>
      </c>
      <c r="P5" s="30">
        <f>ROUND(O5*0.001,2)</f>
        <v>0.6</v>
      </c>
    </row>
    <row r="6" spans="1:16" ht="34" customHeight="1" x14ac:dyDescent="0.2">
      <c r="A6" s="26"/>
      <c r="B6" s="44" t="s">
        <v>221</v>
      </c>
      <c r="C6" s="41">
        <v>6710</v>
      </c>
      <c r="D6" s="9">
        <v>7064</v>
      </c>
      <c r="E6" s="9">
        <v>8012</v>
      </c>
      <c r="F6" s="9">
        <v>7360</v>
      </c>
      <c r="G6" s="9">
        <v>7117</v>
      </c>
      <c r="H6" s="9">
        <v>7261</v>
      </c>
      <c r="I6" s="9">
        <v>6643</v>
      </c>
      <c r="J6" s="9">
        <v>6980</v>
      </c>
      <c r="K6" s="9">
        <v>7998</v>
      </c>
      <c r="L6" s="9">
        <v>8050</v>
      </c>
      <c r="M6" s="27">
        <f t="shared" ref="M6:M8" si="4">AVERAGE(C6:L6)</f>
        <v>7319.5</v>
      </c>
      <c r="N6" s="28">
        <f t="shared" ref="N6:N8" si="5">ROUND(M6*0.001,2)</f>
        <v>7.32</v>
      </c>
      <c r="O6" s="29">
        <f t="shared" ref="O6:O8" si="6">STDEV(C6:L6)</f>
        <v>530.12582363896297</v>
      </c>
      <c r="P6" s="30">
        <f t="shared" ref="P6:P8" si="7">ROUND(O6*0.001,2)</f>
        <v>0.53</v>
      </c>
    </row>
    <row r="7" spans="1:16" ht="34" customHeight="1" thickBot="1" x14ac:dyDescent="0.25">
      <c r="A7" s="31"/>
      <c r="B7" s="45" t="s">
        <v>57</v>
      </c>
      <c r="C7" s="42">
        <v>9238</v>
      </c>
      <c r="D7" s="9">
        <v>12383</v>
      </c>
      <c r="E7" s="9">
        <v>9519</v>
      </c>
      <c r="F7" s="9">
        <v>11996</v>
      </c>
      <c r="G7" s="9">
        <v>10454</v>
      </c>
      <c r="H7" s="9">
        <v>12442</v>
      </c>
      <c r="I7" s="9">
        <v>10033</v>
      </c>
      <c r="J7" s="9">
        <v>9937</v>
      </c>
      <c r="K7" s="9">
        <v>11221</v>
      </c>
      <c r="L7" s="9">
        <v>15346</v>
      </c>
      <c r="M7" s="32">
        <f>AVERAGE(C7:L7)</f>
        <v>11256.9</v>
      </c>
      <c r="N7" s="33">
        <f t="shared" si="5"/>
        <v>11.26</v>
      </c>
      <c r="O7" s="34">
        <f>STDEV(C7:L7)</f>
        <v>1853.5799865845222</v>
      </c>
      <c r="P7" s="35">
        <f t="shared" si="7"/>
        <v>1.85</v>
      </c>
    </row>
    <row r="8" spans="1:16" ht="29" customHeight="1" x14ac:dyDescent="0.2">
      <c r="A8" s="36" t="s">
        <v>60</v>
      </c>
      <c r="B8" s="46" t="s">
        <v>220</v>
      </c>
      <c r="C8" s="43">
        <v>5454</v>
      </c>
      <c r="D8" s="9">
        <v>5522</v>
      </c>
      <c r="E8" s="9">
        <v>5917</v>
      </c>
      <c r="F8" s="9">
        <v>6004</v>
      </c>
      <c r="G8" s="9">
        <v>5904</v>
      </c>
      <c r="H8" s="9">
        <v>6559</v>
      </c>
      <c r="I8" s="9">
        <v>5029</v>
      </c>
      <c r="J8" s="9">
        <v>5336</v>
      </c>
      <c r="K8" s="9">
        <v>6937</v>
      </c>
      <c r="L8" s="9">
        <v>6478</v>
      </c>
      <c r="M8" s="37">
        <f t="shared" si="4"/>
        <v>5914</v>
      </c>
      <c r="N8" s="38">
        <f t="shared" si="5"/>
        <v>5.91</v>
      </c>
      <c r="O8" s="39">
        <f t="shared" si="6"/>
        <v>602.90334585607036</v>
      </c>
      <c r="P8" s="40">
        <f t="shared" si="7"/>
        <v>0.6</v>
      </c>
    </row>
    <row r="9" spans="1:16" ht="29" customHeight="1" x14ac:dyDescent="0.2">
      <c r="A9" s="26"/>
      <c r="B9" s="44" t="s">
        <v>221</v>
      </c>
      <c r="C9" s="41">
        <v>6710</v>
      </c>
      <c r="D9" s="9">
        <v>7064</v>
      </c>
      <c r="E9" s="9">
        <v>8012</v>
      </c>
      <c r="F9" s="9">
        <v>7360</v>
      </c>
      <c r="G9" s="9">
        <v>7117</v>
      </c>
      <c r="H9" s="9">
        <v>7261</v>
      </c>
      <c r="I9" s="9">
        <v>6643</v>
      </c>
      <c r="J9" s="9">
        <v>6980</v>
      </c>
      <c r="K9" s="9">
        <v>7998</v>
      </c>
      <c r="L9" s="9">
        <v>8050</v>
      </c>
      <c r="M9" s="27">
        <f t="shared" ref="M9:M36" si="8">AVERAGE(C9:L9)</f>
        <v>7319.5</v>
      </c>
      <c r="N9" s="28">
        <f t="shared" ref="N9:N37" si="9">ROUND(M9*0.001,2)</f>
        <v>7.32</v>
      </c>
      <c r="O9" s="29">
        <f t="shared" ref="O9:O36" si="10">STDEV(C9:L9)</f>
        <v>530.12582363896297</v>
      </c>
      <c r="P9" s="30">
        <f t="shared" ref="P9:P37" si="11">ROUND(O9*0.001,2)</f>
        <v>0.53</v>
      </c>
    </row>
    <row r="10" spans="1:16" ht="29" customHeight="1" thickBot="1" x14ac:dyDescent="0.25">
      <c r="A10" s="31"/>
      <c r="B10" s="45" t="s">
        <v>57</v>
      </c>
      <c r="C10" s="42">
        <v>10261</v>
      </c>
      <c r="D10" s="9">
        <v>13512</v>
      </c>
      <c r="E10" s="9">
        <v>10741</v>
      </c>
      <c r="F10" s="9">
        <v>11983</v>
      </c>
      <c r="G10" s="9">
        <v>11454</v>
      </c>
      <c r="H10" s="9">
        <v>10822</v>
      </c>
      <c r="I10" s="9">
        <v>11758</v>
      </c>
      <c r="J10" s="9">
        <v>11038</v>
      </c>
      <c r="K10" s="9">
        <v>12265</v>
      </c>
      <c r="L10" s="9">
        <v>14205</v>
      </c>
      <c r="M10" s="32">
        <f>AVERAGE(C10:L10)</f>
        <v>11803.9</v>
      </c>
      <c r="N10" s="33">
        <f t="shared" si="9"/>
        <v>11.8</v>
      </c>
      <c r="O10" s="34">
        <f>STDEV(C10:L10)</f>
        <v>1252.2486840347158</v>
      </c>
      <c r="P10" s="35">
        <f t="shared" si="11"/>
        <v>1.25</v>
      </c>
    </row>
    <row r="11" spans="1:16" ht="29" customHeight="1" x14ac:dyDescent="0.2">
      <c r="A11" s="36" t="s">
        <v>61</v>
      </c>
      <c r="B11" s="46" t="s">
        <v>220</v>
      </c>
      <c r="C11" s="43">
        <v>5454</v>
      </c>
      <c r="D11" s="9">
        <v>5522</v>
      </c>
      <c r="E11" s="9">
        <v>5917</v>
      </c>
      <c r="F11" s="9">
        <v>6004</v>
      </c>
      <c r="G11" s="9">
        <v>5904</v>
      </c>
      <c r="H11" s="9">
        <v>6559</v>
      </c>
      <c r="I11" s="9">
        <v>5029</v>
      </c>
      <c r="J11" s="9">
        <v>5336</v>
      </c>
      <c r="K11" s="9">
        <v>6937</v>
      </c>
      <c r="L11" s="9">
        <v>6478</v>
      </c>
      <c r="M11" s="37">
        <f t="shared" si="8"/>
        <v>5914</v>
      </c>
      <c r="N11" s="38">
        <f t="shared" si="9"/>
        <v>5.91</v>
      </c>
      <c r="O11" s="39">
        <f t="shared" si="10"/>
        <v>602.90334585607036</v>
      </c>
      <c r="P11" s="40">
        <f t="shared" si="11"/>
        <v>0.6</v>
      </c>
    </row>
    <row r="12" spans="1:16" ht="29" customHeight="1" x14ac:dyDescent="0.2">
      <c r="A12" s="26"/>
      <c r="B12" s="44" t="s">
        <v>221</v>
      </c>
      <c r="C12" s="41">
        <v>6710</v>
      </c>
      <c r="D12" s="9">
        <v>7064</v>
      </c>
      <c r="E12" s="9">
        <v>8012</v>
      </c>
      <c r="F12" s="9">
        <v>7360</v>
      </c>
      <c r="G12" s="9">
        <v>7117</v>
      </c>
      <c r="H12" s="9">
        <v>7261</v>
      </c>
      <c r="I12" s="9">
        <v>6643</v>
      </c>
      <c r="J12" s="9">
        <v>6980</v>
      </c>
      <c r="K12" s="9">
        <v>7998</v>
      </c>
      <c r="L12" s="9">
        <v>8050</v>
      </c>
      <c r="M12" s="27">
        <f t="shared" si="8"/>
        <v>7319.5</v>
      </c>
      <c r="N12" s="28">
        <f t="shared" si="9"/>
        <v>7.32</v>
      </c>
      <c r="O12" s="29">
        <f t="shared" si="10"/>
        <v>530.12582363896297</v>
      </c>
      <c r="P12" s="30">
        <f t="shared" si="11"/>
        <v>0.53</v>
      </c>
    </row>
    <row r="13" spans="1:16" ht="29" customHeight="1" thickBot="1" x14ac:dyDescent="0.25">
      <c r="A13" s="31"/>
      <c r="B13" s="45" t="s">
        <v>57</v>
      </c>
      <c r="C13" s="42">
        <v>13175</v>
      </c>
      <c r="D13" s="9">
        <v>15367</v>
      </c>
      <c r="E13" s="9">
        <v>13420</v>
      </c>
      <c r="F13" s="9">
        <v>13432</v>
      </c>
      <c r="G13" s="9">
        <v>13533</v>
      </c>
      <c r="H13" s="9">
        <v>13521</v>
      </c>
      <c r="I13" s="9">
        <v>15464</v>
      </c>
      <c r="J13" s="9">
        <v>13552</v>
      </c>
      <c r="K13" s="9">
        <v>14285</v>
      </c>
      <c r="L13" s="9">
        <v>15682</v>
      </c>
      <c r="M13" s="32">
        <f>AVERAGE(C13:L13)</f>
        <v>14143.1</v>
      </c>
      <c r="N13" s="33">
        <f t="shared" si="9"/>
        <v>14.14</v>
      </c>
      <c r="O13" s="34">
        <f>STDEV(C13:L13)</f>
        <v>983.49947184078917</v>
      </c>
      <c r="P13" s="35">
        <f t="shared" si="11"/>
        <v>0.98</v>
      </c>
    </row>
    <row r="14" spans="1:16" ht="16" x14ac:dyDescent="0.2">
      <c r="A14" s="36" t="s">
        <v>62</v>
      </c>
      <c r="B14" s="46" t="s">
        <v>220</v>
      </c>
      <c r="C14" s="43">
        <v>5454</v>
      </c>
      <c r="D14" s="9">
        <v>5522</v>
      </c>
      <c r="E14" s="9">
        <v>5917</v>
      </c>
      <c r="F14" s="9">
        <v>6004</v>
      </c>
      <c r="G14" s="9">
        <v>5904</v>
      </c>
      <c r="H14" s="9">
        <v>6559</v>
      </c>
      <c r="I14" s="9">
        <v>5029</v>
      </c>
      <c r="J14" s="9">
        <v>5336</v>
      </c>
      <c r="K14" s="9">
        <v>6937</v>
      </c>
      <c r="L14" s="9">
        <v>6478</v>
      </c>
      <c r="M14" s="37">
        <f t="shared" si="8"/>
        <v>5914</v>
      </c>
      <c r="N14" s="38">
        <f t="shared" si="9"/>
        <v>5.91</v>
      </c>
      <c r="O14" s="39">
        <f t="shared" si="10"/>
        <v>602.90334585607036</v>
      </c>
      <c r="P14" s="40">
        <f t="shared" si="11"/>
        <v>0.6</v>
      </c>
    </row>
    <row r="15" spans="1:16" ht="29" customHeight="1" x14ac:dyDescent="0.2">
      <c r="A15" s="26"/>
      <c r="B15" s="44" t="s">
        <v>221</v>
      </c>
      <c r="C15" s="41">
        <v>6710</v>
      </c>
      <c r="D15" s="9">
        <v>7064</v>
      </c>
      <c r="E15" s="9">
        <v>8012</v>
      </c>
      <c r="F15" s="9">
        <v>7360</v>
      </c>
      <c r="G15" s="9">
        <v>7117</v>
      </c>
      <c r="H15" s="9">
        <v>7261</v>
      </c>
      <c r="I15" s="9">
        <v>6643</v>
      </c>
      <c r="J15" s="9">
        <v>6980</v>
      </c>
      <c r="K15" s="9">
        <v>7998</v>
      </c>
      <c r="L15" s="9">
        <v>8050</v>
      </c>
      <c r="M15" s="27">
        <f t="shared" si="8"/>
        <v>7319.5</v>
      </c>
      <c r="N15" s="28">
        <f t="shared" si="9"/>
        <v>7.32</v>
      </c>
      <c r="O15" s="29">
        <f t="shared" si="10"/>
        <v>530.12582363896297</v>
      </c>
      <c r="P15" s="30">
        <f t="shared" si="11"/>
        <v>0.53</v>
      </c>
    </row>
    <row r="16" spans="1:16" ht="29" customHeight="1" thickBot="1" x14ac:dyDescent="0.25">
      <c r="A16" s="31"/>
      <c r="B16" s="45" t="s">
        <v>57</v>
      </c>
      <c r="C16" s="42">
        <v>17462</v>
      </c>
      <c r="D16" s="9">
        <v>20117</v>
      </c>
      <c r="E16" s="9">
        <v>17181</v>
      </c>
      <c r="F16" s="9">
        <v>18309</v>
      </c>
      <c r="G16" s="9">
        <v>17766</v>
      </c>
      <c r="H16" s="9">
        <v>17124</v>
      </c>
      <c r="I16" s="9">
        <v>20891</v>
      </c>
      <c r="J16" s="9">
        <v>20490</v>
      </c>
      <c r="K16" s="9">
        <v>18657</v>
      </c>
      <c r="L16" s="9">
        <v>20139</v>
      </c>
      <c r="M16" s="32">
        <f>AVERAGE(C16:L16)</f>
        <v>18813.599999999999</v>
      </c>
      <c r="N16" s="33">
        <f t="shared" si="9"/>
        <v>18.809999999999999</v>
      </c>
      <c r="O16" s="34">
        <f>STDEV(C16:L16)</f>
        <v>1464.5821702223925</v>
      </c>
      <c r="P16" s="35">
        <f t="shared" si="11"/>
        <v>1.46</v>
      </c>
    </row>
    <row r="17" spans="1:16" ht="29" customHeight="1" x14ac:dyDescent="0.2">
      <c r="A17" s="36" t="s">
        <v>63</v>
      </c>
      <c r="B17" s="46" t="s">
        <v>220</v>
      </c>
      <c r="C17" s="43">
        <v>5454</v>
      </c>
      <c r="D17" s="9">
        <v>5522</v>
      </c>
      <c r="E17" s="9">
        <v>5917</v>
      </c>
      <c r="F17" s="9">
        <v>6004</v>
      </c>
      <c r="G17" s="9">
        <v>5904</v>
      </c>
      <c r="H17" s="9">
        <v>6559</v>
      </c>
      <c r="I17" s="9">
        <v>5029</v>
      </c>
      <c r="J17" s="9">
        <v>5336</v>
      </c>
      <c r="K17" s="9">
        <v>6937</v>
      </c>
      <c r="L17" s="9">
        <v>6478</v>
      </c>
      <c r="M17" s="37">
        <f t="shared" si="8"/>
        <v>5914</v>
      </c>
      <c r="N17" s="38">
        <f t="shared" si="9"/>
        <v>5.91</v>
      </c>
      <c r="O17" s="39">
        <f t="shared" si="10"/>
        <v>602.90334585607036</v>
      </c>
      <c r="P17" s="40">
        <f t="shared" si="11"/>
        <v>0.6</v>
      </c>
    </row>
    <row r="18" spans="1:16" ht="29" customHeight="1" x14ac:dyDescent="0.2">
      <c r="A18" s="26"/>
      <c r="B18" s="44" t="s">
        <v>221</v>
      </c>
      <c r="C18" s="41">
        <v>6710</v>
      </c>
      <c r="D18" s="9">
        <v>7064</v>
      </c>
      <c r="E18" s="9">
        <v>8012</v>
      </c>
      <c r="F18" s="9">
        <v>7360</v>
      </c>
      <c r="G18" s="9">
        <v>7117</v>
      </c>
      <c r="H18" s="9">
        <v>7261</v>
      </c>
      <c r="I18" s="9">
        <v>6643</v>
      </c>
      <c r="J18" s="9">
        <v>6980</v>
      </c>
      <c r="K18" s="9">
        <v>7998</v>
      </c>
      <c r="L18" s="9">
        <v>8050</v>
      </c>
      <c r="M18" s="27">
        <f t="shared" si="8"/>
        <v>7319.5</v>
      </c>
      <c r="N18" s="28">
        <f t="shared" si="9"/>
        <v>7.32</v>
      </c>
      <c r="O18" s="29">
        <f t="shared" si="10"/>
        <v>530.12582363896297</v>
      </c>
      <c r="P18" s="30">
        <f t="shared" si="11"/>
        <v>0.53</v>
      </c>
    </row>
    <row r="19" spans="1:16" ht="29" customHeight="1" thickBot="1" x14ac:dyDescent="0.25">
      <c r="A19" s="31"/>
      <c r="B19" s="45" t="s">
        <v>57</v>
      </c>
      <c r="C19" s="42">
        <v>16643</v>
      </c>
      <c r="D19" s="9">
        <v>21817</v>
      </c>
      <c r="E19" s="9">
        <v>18715</v>
      </c>
      <c r="F19" s="9">
        <v>20782</v>
      </c>
      <c r="G19" s="9">
        <v>20044</v>
      </c>
      <c r="H19" s="9">
        <v>19812</v>
      </c>
      <c r="I19" s="9">
        <v>22263</v>
      </c>
      <c r="J19" s="9">
        <v>21267</v>
      </c>
      <c r="K19" s="9">
        <v>20295</v>
      </c>
      <c r="L19" s="9">
        <v>22023</v>
      </c>
      <c r="M19" s="32">
        <f>AVERAGE(C19:L19)</f>
        <v>20366.099999999999</v>
      </c>
      <c r="N19" s="33">
        <f t="shared" si="9"/>
        <v>20.37</v>
      </c>
      <c r="O19" s="34">
        <f>STDEV(C19:L19)</f>
        <v>1713.8872937143667</v>
      </c>
      <c r="P19" s="35">
        <f t="shared" si="11"/>
        <v>1.71</v>
      </c>
    </row>
    <row r="20" spans="1:16" ht="29" customHeight="1" x14ac:dyDescent="0.2">
      <c r="A20" s="36" t="s">
        <v>64</v>
      </c>
      <c r="B20" s="46" t="s">
        <v>220</v>
      </c>
      <c r="C20" s="43">
        <v>5454</v>
      </c>
      <c r="D20" s="9">
        <v>5522</v>
      </c>
      <c r="E20" s="9">
        <v>5917</v>
      </c>
      <c r="F20" s="9">
        <v>6004</v>
      </c>
      <c r="G20" s="9">
        <v>5904</v>
      </c>
      <c r="H20" s="9">
        <v>6559</v>
      </c>
      <c r="I20" s="9">
        <v>5029</v>
      </c>
      <c r="J20" s="9">
        <v>5336</v>
      </c>
      <c r="K20" s="9">
        <v>6937</v>
      </c>
      <c r="L20" s="9">
        <v>6478</v>
      </c>
      <c r="M20" s="37">
        <f t="shared" si="8"/>
        <v>5914</v>
      </c>
      <c r="N20" s="38">
        <f t="shared" si="9"/>
        <v>5.91</v>
      </c>
      <c r="O20" s="39">
        <f t="shared" si="10"/>
        <v>602.90334585607036</v>
      </c>
      <c r="P20" s="40">
        <f t="shared" si="11"/>
        <v>0.6</v>
      </c>
    </row>
    <row r="21" spans="1:16" ht="29" customHeight="1" x14ac:dyDescent="0.2">
      <c r="A21" s="26"/>
      <c r="B21" s="44" t="s">
        <v>221</v>
      </c>
      <c r="C21" s="41">
        <v>6710</v>
      </c>
      <c r="D21" s="9">
        <v>7064</v>
      </c>
      <c r="E21" s="9">
        <v>8012</v>
      </c>
      <c r="F21" s="9">
        <v>7360</v>
      </c>
      <c r="G21" s="9">
        <v>7117</v>
      </c>
      <c r="H21" s="9">
        <v>7261</v>
      </c>
      <c r="I21" s="9">
        <v>6643</v>
      </c>
      <c r="J21" s="9">
        <v>6980</v>
      </c>
      <c r="K21" s="9">
        <v>7998</v>
      </c>
      <c r="L21" s="9">
        <v>8050</v>
      </c>
      <c r="M21" s="27">
        <f t="shared" si="8"/>
        <v>7319.5</v>
      </c>
      <c r="N21" s="28">
        <f t="shared" si="9"/>
        <v>7.32</v>
      </c>
      <c r="O21" s="29">
        <f t="shared" si="10"/>
        <v>530.12582363896297</v>
      </c>
      <c r="P21" s="30">
        <f t="shared" si="11"/>
        <v>0.53</v>
      </c>
    </row>
    <row r="22" spans="1:16" ht="29" customHeight="1" thickBot="1" x14ac:dyDescent="0.25">
      <c r="A22" s="31"/>
      <c r="B22" s="45" t="s">
        <v>57</v>
      </c>
      <c r="C22" s="42">
        <v>20515</v>
      </c>
      <c r="D22" s="9">
        <v>27130</v>
      </c>
      <c r="E22" s="9">
        <v>23527</v>
      </c>
      <c r="F22" s="9">
        <v>27244</v>
      </c>
      <c r="G22" s="9">
        <v>25257</v>
      </c>
      <c r="H22" s="9">
        <v>25173</v>
      </c>
      <c r="I22" s="9">
        <v>27338</v>
      </c>
      <c r="J22" s="9">
        <v>26480</v>
      </c>
      <c r="K22" s="9">
        <v>27195</v>
      </c>
      <c r="L22" s="9">
        <v>27636</v>
      </c>
      <c r="M22" s="32">
        <f>AVERAGE(C22:L22)</f>
        <v>25749.5</v>
      </c>
      <c r="N22" s="33">
        <f t="shared" si="9"/>
        <v>25.75</v>
      </c>
      <c r="O22" s="34">
        <f>STDEV(C22:L22)</f>
        <v>2254.8473833548519</v>
      </c>
      <c r="P22" s="35">
        <f t="shared" si="11"/>
        <v>2.25</v>
      </c>
    </row>
    <row r="23" spans="1:16" ht="29" customHeight="1" x14ac:dyDescent="0.2">
      <c r="A23" s="36" t="s">
        <v>65</v>
      </c>
      <c r="B23" s="46" t="s">
        <v>220</v>
      </c>
      <c r="C23" s="43">
        <v>5454</v>
      </c>
      <c r="D23" s="9">
        <v>5522</v>
      </c>
      <c r="E23" s="9">
        <v>5917</v>
      </c>
      <c r="F23" s="9">
        <v>6004</v>
      </c>
      <c r="G23" s="9">
        <v>5904</v>
      </c>
      <c r="H23" s="9">
        <v>6559</v>
      </c>
      <c r="I23" s="9">
        <v>5029</v>
      </c>
      <c r="J23" s="9">
        <v>5336</v>
      </c>
      <c r="K23" s="9">
        <v>6937</v>
      </c>
      <c r="L23" s="9">
        <v>6478</v>
      </c>
      <c r="M23" s="37">
        <f t="shared" si="8"/>
        <v>5914</v>
      </c>
      <c r="N23" s="38">
        <f t="shared" si="9"/>
        <v>5.91</v>
      </c>
      <c r="O23" s="39">
        <f t="shared" si="10"/>
        <v>602.90334585607036</v>
      </c>
      <c r="P23" s="40">
        <f t="shared" si="11"/>
        <v>0.6</v>
      </c>
    </row>
    <row r="24" spans="1:16" ht="29" customHeight="1" x14ac:dyDescent="0.2">
      <c r="A24" s="26"/>
      <c r="B24" s="44" t="s">
        <v>221</v>
      </c>
      <c r="C24" s="41">
        <v>6710</v>
      </c>
      <c r="D24" s="9">
        <v>7064</v>
      </c>
      <c r="E24" s="9">
        <v>8012</v>
      </c>
      <c r="F24" s="9">
        <v>7360</v>
      </c>
      <c r="G24" s="9">
        <v>7117</v>
      </c>
      <c r="H24" s="9">
        <v>7261</v>
      </c>
      <c r="I24" s="9">
        <v>6643</v>
      </c>
      <c r="J24" s="9">
        <v>6980</v>
      </c>
      <c r="K24" s="9">
        <v>7998</v>
      </c>
      <c r="L24" s="9">
        <v>8050</v>
      </c>
      <c r="M24" s="27">
        <f t="shared" si="8"/>
        <v>7319.5</v>
      </c>
      <c r="N24" s="28">
        <f t="shared" si="9"/>
        <v>7.32</v>
      </c>
      <c r="O24" s="29">
        <f t="shared" si="10"/>
        <v>530.12582363896297</v>
      </c>
      <c r="P24" s="30">
        <f t="shared" si="11"/>
        <v>0.53</v>
      </c>
    </row>
    <row r="25" spans="1:16" ht="29" customHeight="1" thickBot="1" x14ac:dyDescent="0.25">
      <c r="A25" s="31"/>
      <c r="B25" s="45" t="s">
        <v>57</v>
      </c>
      <c r="C25" s="42">
        <v>28998</v>
      </c>
      <c r="D25" s="9">
        <v>32869</v>
      </c>
      <c r="E25" s="9">
        <v>21877</v>
      </c>
      <c r="F25" s="9">
        <v>29879</v>
      </c>
      <c r="G25" s="9">
        <v>29384</v>
      </c>
      <c r="H25" s="9">
        <v>30670</v>
      </c>
      <c r="I25" s="9">
        <v>31948</v>
      </c>
      <c r="J25" s="9">
        <v>28235</v>
      </c>
      <c r="K25" s="9">
        <v>31287</v>
      </c>
      <c r="L25" s="9">
        <v>30394</v>
      </c>
      <c r="M25" s="32">
        <f>AVERAGE(C25:L25)</f>
        <v>29554.1</v>
      </c>
      <c r="N25" s="33">
        <f t="shared" si="9"/>
        <v>29.55</v>
      </c>
      <c r="O25" s="34">
        <f>STDEV(C25:L25)</f>
        <v>3033.0504794861417</v>
      </c>
      <c r="P25" s="35">
        <f t="shared" si="11"/>
        <v>3.03</v>
      </c>
    </row>
    <row r="26" spans="1:16" ht="29" customHeight="1" x14ac:dyDescent="0.2">
      <c r="A26" s="36" t="s">
        <v>66</v>
      </c>
      <c r="B26" s="46" t="s">
        <v>220</v>
      </c>
      <c r="C26" s="43">
        <v>5454</v>
      </c>
      <c r="D26" s="9">
        <v>5522</v>
      </c>
      <c r="E26" s="9">
        <v>5917</v>
      </c>
      <c r="F26" s="9">
        <v>6004</v>
      </c>
      <c r="G26" s="9">
        <v>5904</v>
      </c>
      <c r="H26" s="9">
        <v>6559</v>
      </c>
      <c r="I26" s="9">
        <v>5029</v>
      </c>
      <c r="J26" s="9">
        <v>5336</v>
      </c>
      <c r="K26" s="9">
        <v>6937</v>
      </c>
      <c r="L26" s="9">
        <v>6478</v>
      </c>
      <c r="M26" s="37">
        <f t="shared" si="8"/>
        <v>5914</v>
      </c>
      <c r="N26" s="38">
        <f t="shared" si="9"/>
        <v>5.91</v>
      </c>
      <c r="O26" s="39">
        <f t="shared" si="10"/>
        <v>602.90334585607036</v>
      </c>
      <c r="P26" s="40">
        <f t="shared" si="11"/>
        <v>0.6</v>
      </c>
    </row>
    <row r="27" spans="1:16" ht="29" customHeight="1" x14ac:dyDescent="0.2">
      <c r="A27" s="26"/>
      <c r="B27" s="44" t="s">
        <v>221</v>
      </c>
      <c r="C27" s="41">
        <v>6710</v>
      </c>
      <c r="D27" s="9">
        <v>7064</v>
      </c>
      <c r="E27" s="9">
        <v>8012</v>
      </c>
      <c r="F27" s="9">
        <v>7360</v>
      </c>
      <c r="G27" s="9">
        <v>7117</v>
      </c>
      <c r="H27" s="9">
        <v>7261</v>
      </c>
      <c r="I27" s="9">
        <v>6643</v>
      </c>
      <c r="J27" s="9">
        <v>6980</v>
      </c>
      <c r="K27" s="9">
        <v>7998</v>
      </c>
      <c r="L27" s="9">
        <v>8050</v>
      </c>
      <c r="M27" s="27">
        <f t="shared" si="8"/>
        <v>7319.5</v>
      </c>
      <c r="N27" s="28">
        <f t="shared" si="9"/>
        <v>7.32</v>
      </c>
      <c r="O27" s="29">
        <f t="shared" si="10"/>
        <v>530.12582363896297</v>
      </c>
      <c r="P27" s="30">
        <f t="shared" si="11"/>
        <v>0.53</v>
      </c>
    </row>
    <row r="28" spans="1:16" ht="29" customHeight="1" thickBot="1" x14ac:dyDescent="0.25">
      <c r="A28" s="31"/>
      <c r="B28" s="45" t="s">
        <v>57</v>
      </c>
      <c r="C28" s="42">
        <v>31643</v>
      </c>
      <c r="D28" s="9">
        <v>33824</v>
      </c>
      <c r="E28" s="9">
        <v>31323</v>
      </c>
      <c r="F28" s="9">
        <v>33701</v>
      </c>
      <c r="G28" s="9">
        <v>32404</v>
      </c>
      <c r="H28" s="9">
        <v>31784</v>
      </c>
      <c r="I28" s="9">
        <v>33052</v>
      </c>
      <c r="J28" s="9">
        <v>31298</v>
      </c>
      <c r="K28" s="9">
        <v>36613</v>
      </c>
      <c r="L28" s="9">
        <v>31315</v>
      </c>
      <c r="M28" s="32">
        <f>AVERAGE(C28:L28)</f>
        <v>32695.7</v>
      </c>
      <c r="N28" s="33">
        <f t="shared" si="9"/>
        <v>32.700000000000003</v>
      </c>
      <c r="O28" s="34">
        <f>STDEV(C28:L28)</f>
        <v>1684.0607042370996</v>
      </c>
      <c r="P28" s="35">
        <f t="shared" si="11"/>
        <v>1.68</v>
      </c>
    </row>
    <row r="29" spans="1:16" ht="29" customHeight="1" x14ac:dyDescent="0.2">
      <c r="A29" s="36" t="s">
        <v>67</v>
      </c>
      <c r="B29" s="46" t="s">
        <v>220</v>
      </c>
      <c r="C29" s="43">
        <v>5454</v>
      </c>
      <c r="D29" s="9">
        <v>5522</v>
      </c>
      <c r="E29" s="9">
        <v>5917</v>
      </c>
      <c r="F29" s="9">
        <v>6004</v>
      </c>
      <c r="G29" s="9">
        <v>5904</v>
      </c>
      <c r="H29" s="9">
        <v>6559</v>
      </c>
      <c r="I29" s="9">
        <v>5029</v>
      </c>
      <c r="J29" s="9">
        <v>5336</v>
      </c>
      <c r="K29" s="9">
        <v>6937</v>
      </c>
      <c r="L29" s="9">
        <v>6478</v>
      </c>
      <c r="M29" s="37">
        <f t="shared" si="8"/>
        <v>5914</v>
      </c>
      <c r="N29" s="38">
        <f t="shared" si="9"/>
        <v>5.91</v>
      </c>
      <c r="O29" s="39">
        <f t="shared" si="10"/>
        <v>602.90334585607036</v>
      </c>
      <c r="P29" s="40">
        <f t="shared" si="11"/>
        <v>0.6</v>
      </c>
    </row>
    <row r="30" spans="1:16" ht="29" customHeight="1" x14ac:dyDescent="0.2">
      <c r="A30" s="26"/>
      <c r="B30" s="44" t="s">
        <v>221</v>
      </c>
      <c r="C30" s="41">
        <v>6710</v>
      </c>
      <c r="D30" s="9">
        <v>7064</v>
      </c>
      <c r="E30" s="9">
        <v>8012</v>
      </c>
      <c r="F30" s="9">
        <v>7360</v>
      </c>
      <c r="G30" s="9">
        <v>7117</v>
      </c>
      <c r="H30" s="9">
        <v>7261</v>
      </c>
      <c r="I30" s="9">
        <v>6643</v>
      </c>
      <c r="J30" s="9">
        <v>6980</v>
      </c>
      <c r="K30" s="9">
        <v>7998</v>
      </c>
      <c r="L30" s="9">
        <v>8050</v>
      </c>
      <c r="M30" s="27">
        <f t="shared" si="8"/>
        <v>7319.5</v>
      </c>
      <c r="N30" s="28">
        <f t="shared" si="9"/>
        <v>7.32</v>
      </c>
      <c r="O30" s="29">
        <f t="shared" si="10"/>
        <v>530.12582363896297</v>
      </c>
      <c r="P30" s="30">
        <f t="shared" si="11"/>
        <v>0.53</v>
      </c>
    </row>
    <row r="31" spans="1:16" ht="29" customHeight="1" thickBot="1" x14ac:dyDescent="0.25">
      <c r="A31" s="31"/>
      <c r="B31" s="45" t="s">
        <v>57</v>
      </c>
      <c r="C31" s="42">
        <v>33448</v>
      </c>
      <c r="D31" s="9">
        <v>36472</v>
      </c>
      <c r="E31" s="9">
        <v>36994</v>
      </c>
      <c r="F31" s="9">
        <v>38429</v>
      </c>
      <c r="G31" s="9">
        <v>34870</v>
      </c>
      <c r="H31" s="9">
        <v>31784</v>
      </c>
      <c r="I31" s="9">
        <v>40149</v>
      </c>
      <c r="J31" s="9">
        <v>36097</v>
      </c>
      <c r="K31" s="9">
        <v>34056</v>
      </c>
      <c r="L31" s="9">
        <v>35192</v>
      </c>
      <c r="M31" s="32">
        <f>AVERAGE(C31:L31)</f>
        <v>35749.1</v>
      </c>
      <c r="N31" s="33">
        <f t="shared" si="9"/>
        <v>35.75</v>
      </c>
      <c r="O31" s="34">
        <f>STDEV(C31:L31)</f>
        <v>2442.7039412185104</v>
      </c>
      <c r="P31" s="35">
        <f t="shared" si="11"/>
        <v>2.44</v>
      </c>
    </row>
    <row r="32" spans="1:16" ht="29" customHeight="1" x14ac:dyDescent="0.2">
      <c r="A32" s="36" t="s">
        <v>68</v>
      </c>
      <c r="B32" s="46" t="s">
        <v>220</v>
      </c>
      <c r="C32" s="43">
        <v>5454</v>
      </c>
      <c r="D32" s="9">
        <v>5522</v>
      </c>
      <c r="E32" s="9">
        <v>5917</v>
      </c>
      <c r="F32" s="9">
        <v>6004</v>
      </c>
      <c r="G32" s="9">
        <v>5904</v>
      </c>
      <c r="H32" s="9">
        <v>6559</v>
      </c>
      <c r="I32" s="9">
        <v>5029</v>
      </c>
      <c r="J32" s="9">
        <v>5336</v>
      </c>
      <c r="K32" s="9">
        <v>6937</v>
      </c>
      <c r="L32" s="9">
        <v>6478</v>
      </c>
      <c r="M32" s="37">
        <f t="shared" si="8"/>
        <v>5914</v>
      </c>
      <c r="N32" s="38">
        <f t="shared" si="9"/>
        <v>5.91</v>
      </c>
      <c r="O32" s="39">
        <f t="shared" si="10"/>
        <v>602.90334585607036</v>
      </c>
      <c r="P32" s="40">
        <f t="shared" si="11"/>
        <v>0.6</v>
      </c>
    </row>
    <row r="33" spans="1:16" ht="29" customHeight="1" x14ac:dyDescent="0.2">
      <c r="A33" s="26"/>
      <c r="B33" s="44" t="s">
        <v>221</v>
      </c>
      <c r="C33" s="41">
        <v>6710</v>
      </c>
      <c r="D33" s="9">
        <v>7064</v>
      </c>
      <c r="E33" s="9">
        <v>8012</v>
      </c>
      <c r="F33" s="9">
        <v>7360</v>
      </c>
      <c r="G33" s="9">
        <v>7117</v>
      </c>
      <c r="H33" s="9">
        <v>7261</v>
      </c>
      <c r="I33" s="9">
        <v>6643</v>
      </c>
      <c r="J33" s="9">
        <v>6980</v>
      </c>
      <c r="K33" s="9">
        <v>7998</v>
      </c>
      <c r="L33" s="9">
        <v>8050</v>
      </c>
      <c r="M33" s="27">
        <f t="shared" si="8"/>
        <v>7319.5</v>
      </c>
      <c r="N33" s="28">
        <f t="shared" si="9"/>
        <v>7.32</v>
      </c>
      <c r="O33" s="29">
        <f t="shared" si="10"/>
        <v>530.12582363896297</v>
      </c>
      <c r="P33" s="30">
        <f t="shared" si="11"/>
        <v>0.53</v>
      </c>
    </row>
    <row r="34" spans="1:16" ht="29" customHeight="1" thickBot="1" x14ac:dyDescent="0.25">
      <c r="A34" s="31"/>
      <c r="B34" s="45" t="s">
        <v>57</v>
      </c>
      <c r="C34" s="42">
        <v>31801</v>
      </c>
      <c r="D34" s="9">
        <v>34762</v>
      </c>
      <c r="E34" s="9">
        <v>33246</v>
      </c>
      <c r="F34" s="9">
        <v>33081</v>
      </c>
      <c r="G34" s="9">
        <v>31867</v>
      </c>
      <c r="H34" s="9">
        <v>32755</v>
      </c>
      <c r="I34" s="9">
        <v>33475</v>
      </c>
      <c r="J34" s="9">
        <v>31398</v>
      </c>
      <c r="K34" s="9">
        <v>31813</v>
      </c>
      <c r="L34" s="9">
        <v>32845</v>
      </c>
      <c r="M34" s="32">
        <f>AVERAGE(C34:L34)</f>
        <v>32704.3</v>
      </c>
      <c r="N34" s="33">
        <f t="shared" si="9"/>
        <v>32.700000000000003</v>
      </c>
      <c r="O34" s="34">
        <f>STDEV(C34:L34)</f>
        <v>1016.7308231123254</v>
      </c>
      <c r="P34" s="35">
        <f t="shared" si="11"/>
        <v>1.02</v>
      </c>
    </row>
    <row r="35" spans="1:16" ht="29" customHeight="1" x14ac:dyDescent="0.2">
      <c r="A35" s="36" t="s">
        <v>69</v>
      </c>
      <c r="B35" s="46" t="s">
        <v>220</v>
      </c>
      <c r="C35" s="43">
        <v>5454</v>
      </c>
      <c r="D35" s="9">
        <v>5522</v>
      </c>
      <c r="E35" s="9">
        <v>5917</v>
      </c>
      <c r="F35" s="9">
        <v>6004</v>
      </c>
      <c r="G35" s="9">
        <v>5904</v>
      </c>
      <c r="H35" s="9">
        <v>6559</v>
      </c>
      <c r="I35" s="9">
        <v>5029</v>
      </c>
      <c r="J35" s="9">
        <v>5336</v>
      </c>
      <c r="K35" s="9">
        <v>6937</v>
      </c>
      <c r="L35" s="9">
        <v>6478</v>
      </c>
      <c r="M35" s="37">
        <f t="shared" si="8"/>
        <v>5914</v>
      </c>
      <c r="N35" s="38">
        <f t="shared" si="9"/>
        <v>5.91</v>
      </c>
      <c r="O35" s="39">
        <f t="shared" si="10"/>
        <v>602.90334585607036</v>
      </c>
      <c r="P35" s="40">
        <f t="shared" si="11"/>
        <v>0.6</v>
      </c>
    </row>
    <row r="36" spans="1:16" ht="29" customHeight="1" x14ac:dyDescent="0.2">
      <c r="A36" s="26"/>
      <c r="B36" s="44" t="s">
        <v>221</v>
      </c>
      <c r="C36" s="41">
        <v>6710</v>
      </c>
      <c r="D36" s="9">
        <v>7064</v>
      </c>
      <c r="E36" s="9">
        <v>8012</v>
      </c>
      <c r="F36" s="9">
        <v>7360</v>
      </c>
      <c r="G36" s="9">
        <v>7117</v>
      </c>
      <c r="H36" s="9">
        <v>7261</v>
      </c>
      <c r="I36" s="9">
        <v>6643</v>
      </c>
      <c r="J36" s="9">
        <v>6980</v>
      </c>
      <c r="K36" s="9">
        <v>7998</v>
      </c>
      <c r="L36" s="9">
        <v>8050</v>
      </c>
      <c r="M36" s="27">
        <f t="shared" si="8"/>
        <v>7319.5</v>
      </c>
      <c r="N36" s="28">
        <f t="shared" si="9"/>
        <v>7.32</v>
      </c>
      <c r="O36" s="29">
        <f t="shared" si="10"/>
        <v>530.12582363896297</v>
      </c>
      <c r="P36" s="30">
        <f t="shared" si="11"/>
        <v>0.53</v>
      </c>
    </row>
    <row r="37" spans="1:16" ht="29" customHeight="1" thickBot="1" x14ac:dyDescent="0.25">
      <c r="A37" s="31"/>
      <c r="B37" s="45" t="s">
        <v>57</v>
      </c>
      <c r="C37" s="42">
        <v>41252</v>
      </c>
      <c r="D37" s="9">
        <v>41993</v>
      </c>
      <c r="E37" s="9">
        <v>43203</v>
      </c>
      <c r="F37" s="9">
        <v>42856</v>
      </c>
      <c r="G37" s="9">
        <v>41301</v>
      </c>
      <c r="H37" s="9">
        <v>42146</v>
      </c>
      <c r="I37" s="9">
        <v>44957</v>
      </c>
      <c r="J37" s="9">
        <v>45351</v>
      </c>
      <c r="K37" s="9">
        <v>41780</v>
      </c>
      <c r="L37" s="9">
        <v>42327</v>
      </c>
      <c r="M37" s="32">
        <f>AVERAGE(C37:L37)</f>
        <v>42716.6</v>
      </c>
      <c r="N37" s="33">
        <f t="shared" si="9"/>
        <v>42.72</v>
      </c>
      <c r="O37" s="34">
        <f>STDEV(C37:L37)</f>
        <v>1423.7133918813233</v>
      </c>
      <c r="P37" s="35">
        <f t="shared" si="11"/>
        <v>1.42</v>
      </c>
    </row>
    <row r="38" spans="1:16" x14ac:dyDescent="0.2">
      <c r="A38" s="22"/>
      <c r="B38" s="17"/>
      <c r="D38" s="13"/>
      <c r="E38" s="13"/>
      <c r="F38" s="13"/>
      <c r="G38" s="13"/>
      <c r="H38" s="13"/>
      <c r="I38" s="13"/>
      <c r="J38" s="13"/>
      <c r="K38" s="13"/>
      <c r="L38" s="13"/>
      <c r="M38" s="17"/>
      <c r="N38" s="49">
        <f>SUM(N2:N37)/60</f>
        <v>7.3296666666666663</v>
      </c>
      <c r="P38" s="10"/>
    </row>
    <row r="39" spans="1:16" x14ac:dyDescent="0.2">
      <c r="A39" s="22"/>
      <c r="B39" s="17"/>
      <c r="C39" s="13"/>
      <c r="D39" s="13"/>
      <c r="E39" s="13"/>
      <c r="F39" s="13"/>
      <c r="G39" s="13"/>
      <c r="H39" s="13"/>
      <c r="I39" s="13"/>
      <c r="J39" s="13"/>
      <c r="K39" s="13"/>
      <c r="L39" s="13"/>
      <c r="M39" s="17"/>
      <c r="N39" s="11"/>
      <c r="P39" s="10"/>
    </row>
    <row r="40" spans="1:16" x14ac:dyDescent="0.2">
      <c r="A40" s="22"/>
      <c r="B40" s="17"/>
      <c r="C40" s="13"/>
      <c r="D40" s="13"/>
      <c r="E40" s="13"/>
      <c r="F40" s="13"/>
      <c r="G40" s="13"/>
      <c r="H40" s="13"/>
      <c r="I40" s="13"/>
      <c r="J40" s="13"/>
      <c r="K40" s="13"/>
      <c r="L40" s="13"/>
      <c r="M40" s="17"/>
      <c r="N40" s="11"/>
      <c r="P40" s="10"/>
    </row>
    <row r="41" spans="1:16" ht="16" thickBot="1" x14ac:dyDescent="0.25">
      <c r="A41" s="22"/>
      <c r="B41" s="17" t="s">
        <v>82</v>
      </c>
      <c r="C41" s="13" t="s">
        <v>129</v>
      </c>
      <c r="D41" s="44" t="s">
        <v>220</v>
      </c>
      <c r="E41" s="44" t="s">
        <v>221</v>
      </c>
      <c r="F41" s="45" t="s">
        <v>57</v>
      </c>
      <c r="G41" s="13"/>
      <c r="H41" s="13"/>
      <c r="I41" s="13"/>
      <c r="J41" s="13"/>
      <c r="K41" s="13"/>
      <c r="L41" s="13"/>
      <c r="M41" s="17"/>
      <c r="N41" s="11"/>
      <c r="P41" s="10"/>
    </row>
    <row r="42" spans="1:16" ht="15" customHeight="1" x14ac:dyDescent="0.2">
      <c r="A42" s="22"/>
      <c r="B42" s="17">
        <v>0</v>
      </c>
      <c r="C42" s="13" t="s">
        <v>81</v>
      </c>
      <c r="D42" s="13">
        <v>5914</v>
      </c>
      <c r="E42" s="13">
        <v>7319.5</v>
      </c>
      <c r="F42" s="13">
        <f>M4</f>
        <v>5470.2</v>
      </c>
      <c r="G42" s="13"/>
      <c r="H42" s="13"/>
      <c r="I42" s="13"/>
      <c r="J42" s="13"/>
      <c r="K42" s="13"/>
      <c r="L42" s="13"/>
      <c r="M42" s="17"/>
      <c r="N42" s="11"/>
      <c r="P42" s="10"/>
    </row>
    <row r="43" spans="1:16" x14ac:dyDescent="0.2">
      <c r="A43" s="22"/>
      <c r="B43" s="17">
        <v>1</v>
      </c>
      <c r="C43" s="13" t="s">
        <v>59</v>
      </c>
      <c r="D43" s="13">
        <v>5914</v>
      </c>
      <c r="E43" s="13">
        <v>7319.5</v>
      </c>
      <c r="F43" s="13">
        <f>M7</f>
        <v>11256.9</v>
      </c>
      <c r="G43" s="13"/>
      <c r="H43" s="13"/>
      <c r="I43" s="13"/>
      <c r="J43" s="13"/>
      <c r="K43" s="13"/>
      <c r="L43" s="13"/>
      <c r="M43" s="17"/>
      <c r="N43" s="11"/>
      <c r="P43" s="10"/>
    </row>
    <row r="44" spans="1:16" x14ac:dyDescent="0.2">
      <c r="A44" s="22"/>
      <c r="B44" s="17">
        <v>2</v>
      </c>
      <c r="C44" s="13" t="s">
        <v>60</v>
      </c>
      <c r="D44" s="13">
        <v>5914</v>
      </c>
      <c r="E44" s="13">
        <v>7319.5</v>
      </c>
      <c r="F44" s="13">
        <f>M10</f>
        <v>11803.9</v>
      </c>
      <c r="G44" s="13"/>
      <c r="H44" s="13"/>
      <c r="J44" s="13"/>
      <c r="K44" s="13"/>
      <c r="L44" s="13"/>
      <c r="M44" s="17"/>
      <c r="N44" s="11"/>
      <c r="P44" s="10"/>
    </row>
    <row r="45" spans="1:16" x14ac:dyDescent="0.2">
      <c r="A45" s="22"/>
      <c r="B45" s="17">
        <v>3</v>
      </c>
      <c r="C45" s="13" t="s">
        <v>61</v>
      </c>
      <c r="D45" s="13">
        <v>5914</v>
      </c>
      <c r="E45" s="13">
        <v>7319.5</v>
      </c>
      <c r="F45" s="13">
        <f>M13</f>
        <v>14143.1</v>
      </c>
      <c r="G45" s="13"/>
      <c r="H45" s="13"/>
      <c r="I45" s="13"/>
      <c r="J45" s="13"/>
      <c r="K45" s="13"/>
      <c r="L45" s="13"/>
      <c r="M45" s="17"/>
      <c r="N45" s="11"/>
      <c r="P45" s="10"/>
    </row>
    <row r="46" spans="1:16" x14ac:dyDescent="0.2">
      <c r="A46" s="22"/>
      <c r="B46" s="17">
        <v>4</v>
      </c>
      <c r="C46" s="13" t="s">
        <v>62</v>
      </c>
      <c r="D46" s="13">
        <v>5914</v>
      </c>
      <c r="E46" s="13">
        <v>7319.5</v>
      </c>
      <c r="F46" s="13">
        <f>M16</f>
        <v>18813.599999999999</v>
      </c>
      <c r="G46" s="13"/>
      <c r="H46" s="13"/>
      <c r="I46" s="13"/>
      <c r="J46" s="13"/>
      <c r="K46" s="13"/>
      <c r="L46" s="13"/>
      <c r="M46" s="17"/>
      <c r="N46" s="11"/>
      <c r="P46" s="10"/>
    </row>
    <row r="47" spans="1:16" x14ac:dyDescent="0.2">
      <c r="A47" s="22"/>
      <c r="B47" s="17">
        <v>5</v>
      </c>
      <c r="C47" s="13" t="s">
        <v>63</v>
      </c>
      <c r="D47" s="13">
        <v>5914</v>
      </c>
      <c r="E47" s="13">
        <v>7319.5</v>
      </c>
      <c r="F47" s="13">
        <f>M19</f>
        <v>20366.099999999999</v>
      </c>
      <c r="G47" s="13"/>
      <c r="H47" s="13"/>
      <c r="I47" s="13"/>
      <c r="J47" s="13"/>
      <c r="K47" s="13"/>
      <c r="L47" s="13"/>
      <c r="M47" s="17"/>
      <c r="N47" s="11"/>
      <c r="P47" s="10"/>
    </row>
    <row r="48" spans="1:16" x14ac:dyDescent="0.2">
      <c r="A48" s="22"/>
      <c r="B48" s="17">
        <v>6</v>
      </c>
      <c r="C48" s="13" t="s">
        <v>64</v>
      </c>
      <c r="D48" s="13">
        <v>5914</v>
      </c>
      <c r="E48" s="13">
        <v>7319.5</v>
      </c>
      <c r="F48" s="13">
        <f>M22</f>
        <v>25749.5</v>
      </c>
      <c r="G48" s="13"/>
      <c r="H48" s="13"/>
      <c r="I48" s="13"/>
      <c r="J48" s="13"/>
      <c r="K48" s="13"/>
      <c r="L48" s="13"/>
      <c r="M48" s="17"/>
      <c r="N48" s="11"/>
      <c r="P48" s="10"/>
    </row>
    <row r="49" spans="1:16" x14ac:dyDescent="0.2">
      <c r="A49" s="22"/>
      <c r="B49" s="17">
        <v>7</v>
      </c>
      <c r="C49" s="13" t="s">
        <v>65</v>
      </c>
      <c r="D49" s="13">
        <v>5914</v>
      </c>
      <c r="E49" s="13">
        <v>7319.5</v>
      </c>
      <c r="F49" s="13">
        <f>M25</f>
        <v>29554.1</v>
      </c>
      <c r="G49" s="13"/>
      <c r="H49" s="13"/>
      <c r="I49" s="13"/>
      <c r="J49" s="13"/>
      <c r="K49" s="13"/>
      <c r="L49" s="13"/>
      <c r="M49" s="17"/>
      <c r="N49" s="11"/>
      <c r="P49" s="10"/>
    </row>
    <row r="50" spans="1:16" x14ac:dyDescent="0.2">
      <c r="A50" s="22"/>
      <c r="B50" s="16">
        <v>8</v>
      </c>
      <c r="C50" s="13" t="s">
        <v>66</v>
      </c>
      <c r="D50" s="13">
        <v>5914</v>
      </c>
      <c r="E50" s="13">
        <v>7319.5</v>
      </c>
      <c r="F50" s="13">
        <f>M28</f>
        <v>32695.7</v>
      </c>
      <c r="G50" s="13"/>
      <c r="H50" s="13"/>
      <c r="I50" s="13"/>
      <c r="J50" s="13"/>
      <c r="K50" s="13"/>
      <c r="L50" s="13"/>
      <c r="M50" s="17"/>
      <c r="N50" s="11"/>
      <c r="P50" s="10"/>
    </row>
    <row r="51" spans="1:16" x14ac:dyDescent="0.2">
      <c r="B51" s="16">
        <v>9</v>
      </c>
      <c r="C51" t="s">
        <v>67</v>
      </c>
      <c r="D51" s="13">
        <v>5914</v>
      </c>
      <c r="E51" s="13">
        <v>7319.5</v>
      </c>
      <c r="F51" s="13">
        <f>M31</f>
        <v>35749.1</v>
      </c>
    </row>
    <row r="52" spans="1:16" x14ac:dyDescent="0.2">
      <c r="B52" s="16">
        <v>10</v>
      </c>
      <c r="C52" t="s">
        <v>68</v>
      </c>
      <c r="D52" s="13">
        <v>5914</v>
      </c>
      <c r="E52" s="13">
        <v>7319.5</v>
      </c>
      <c r="F52" s="13">
        <f>M34</f>
        <v>32704.3</v>
      </c>
    </row>
    <row r="53" spans="1:16" x14ac:dyDescent="0.2">
      <c r="B53" s="16">
        <v>11</v>
      </c>
      <c r="C53" t="s">
        <v>69</v>
      </c>
      <c r="D53" s="13">
        <v>5914</v>
      </c>
      <c r="E53" s="13">
        <v>7319.5</v>
      </c>
      <c r="F53" s="13">
        <f>M37</f>
        <v>42716.6</v>
      </c>
    </row>
    <row r="55" spans="1:16" ht="16" thickBot="1" x14ac:dyDescent="0.25">
      <c r="B55" s="17" t="s">
        <v>82</v>
      </c>
      <c r="C55" s="13" t="s">
        <v>129</v>
      </c>
      <c r="D55" s="44" t="s">
        <v>220</v>
      </c>
      <c r="E55" s="44" t="s">
        <v>221</v>
      </c>
      <c r="F55" s="45" t="s">
        <v>57</v>
      </c>
    </row>
    <row r="56" spans="1:16" x14ac:dyDescent="0.2">
      <c r="B56" s="17">
        <v>0</v>
      </c>
      <c r="C56" s="13" t="s">
        <v>81</v>
      </c>
      <c r="D56" s="13">
        <f>D42</f>
        <v>5914</v>
      </c>
      <c r="E56" s="13">
        <f>D56+E42</f>
        <v>13233.5</v>
      </c>
      <c r="F56" s="13">
        <f>E56+F42</f>
        <v>18703.7</v>
      </c>
    </row>
    <row r="57" spans="1:16" x14ac:dyDescent="0.2">
      <c r="B57" s="17">
        <v>1</v>
      </c>
      <c r="C57" s="13" t="s">
        <v>59</v>
      </c>
      <c r="D57" s="13">
        <f>D43</f>
        <v>5914</v>
      </c>
      <c r="E57" s="13">
        <f t="shared" ref="E57:F67" si="12">D57+E43</f>
        <v>13233.5</v>
      </c>
      <c r="F57" s="13">
        <f t="shared" si="12"/>
        <v>24490.400000000001</v>
      </c>
    </row>
    <row r="58" spans="1:16" x14ac:dyDescent="0.2">
      <c r="B58" s="17">
        <v>2</v>
      </c>
      <c r="C58" s="13" t="s">
        <v>60</v>
      </c>
      <c r="D58" s="13">
        <f t="shared" ref="D58:D67" si="13">D44</f>
        <v>5914</v>
      </c>
      <c r="E58" s="13">
        <f t="shared" si="12"/>
        <v>13233.5</v>
      </c>
      <c r="F58" s="13">
        <f t="shared" si="12"/>
        <v>25037.4</v>
      </c>
    </row>
    <row r="59" spans="1:16" x14ac:dyDescent="0.2">
      <c r="B59" s="17">
        <v>3</v>
      </c>
      <c r="C59" s="13" t="s">
        <v>61</v>
      </c>
      <c r="D59" s="13">
        <f t="shared" si="13"/>
        <v>5914</v>
      </c>
      <c r="E59" s="13">
        <f t="shared" si="12"/>
        <v>13233.5</v>
      </c>
      <c r="F59" s="13">
        <f t="shared" si="12"/>
        <v>27376.6</v>
      </c>
    </row>
    <row r="60" spans="1:16" x14ac:dyDescent="0.2">
      <c r="B60" s="17">
        <v>4</v>
      </c>
      <c r="C60" s="13" t="s">
        <v>62</v>
      </c>
      <c r="D60" s="13">
        <f t="shared" si="13"/>
        <v>5914</v>
      </c>
      <c r="E60" s="13">
        <f t="shared" si="12"/>
        <v>13233.5</v>
      </c>
      <c r="F60" s="13">
        <f t="shared" si="12"/>
        <v>32047.1</v>
      </c>
    </row>
    <row r="61" spans="1:16" x14ac:dyDescent="0.2">
      <c r="B61" s="17">
        <v>5</v>
      </c>
      <c r="C61" s="13" t="s">
        <v>63</v>
      </c>
      <c r="D61" s="13">
        <f t="shared" si="13"/>
        <v>5914</v>
      </c>
      <c r="E61" s="13">
        <f t="shared" si="12"/>
        <v>13233.5</v>
      </c>
      <c r="F61" s="13">
        <f t="shared" si="12"/>
        <v>33599.599999999999</v>
      </c>
    </row>
    <row r="62" spans="1:16" x14ac:dyDescent="0.2">
      <c r="B62" s="17">
        <v>6</v>
      </c>
      <c r="C62" s="13" t="s">
        <v>64</v>
      </c>
      <c r="D62" s="13">
        <f t="shared" si="13"/>
        <v>5914</v>
      </c>
      <c r="E62" s="13">
        <f t="shared" si="12"/>
        <v>13233.5</v>
      </c>
      <c r="F62" s="13">
        <f t="shared" si="12"/>
        <v>38983</v>
      </c>
    </row>
    <row r="63" spans="1:16" x14ac:dyDescent="0.2">
      <c r="B63" s="17">
        <v>7</v>
      </c>
      <c r="C63" s="13" t="s">
        <v>65</v>
      </c>
      <c r="D63" s="13">
        <f t="shared" si="13"/>
        <v>5914</v>
      </c>
      <c r="E63" s="13">
        <f t="shared" si="12"/>
        <v>13233.5</v>
      </c>
      <c r="F63" s="13">
        <f t="shared" si="12"/>
        <v>42787.6</v>
      </c>
    </row>
    <row r="64" spans="1:16" x14ac:dyDescent="0.2">
      <c r="B64" s="16">
        <v>8</v>
      </c>
      <c r="C64" s="13" t="s">
        <v>66</v>
      </c>
      <c r="D64" s="13">
        <f t="shared" si="13"/>
        <v>5914</v>
      </c>
      <c r="E64" s="13">
        <f t="shared" si="12"/>
        <v>13233.5</v>
      </c>
      <c r="F64" s="13">
        <f t="shared" si="12"/>
        <v>45929.2</v>
      </c>
    </row>
    <row r="65" spans="2:6" x14ac:dyDescent="0.2">
      <c r="B65" s="16">
        <v>9</v>
      </c>
      <c r="C65" t="s">
        <v>67</v>
      </c>
      <c r="D65" s="13">
        <f t="shared" si="13"/>
        <v>5914</v>
      </c>
      <c r="E65" s="13">
        <f t="shared" si="12"/>
        <v>13233.5</v>
      </c>
      <c r="F65" s="13">
        <f t="shared" si="12"/>
        <v>48982.6</v>
      </c>
    </row>
    <row r="66" spans="2:6" x14ac:dyDescent="0.2">
      <c r="B66" s="16">
        <v>10</v>
      </c>
      <c r="C66" t="s">
        <v>68</v>
      </c>
      <c r="D66" s="13">
        <f t="shared" si="13"/>
        <v>5914</v>
      </c>
      <c r="E66" s="13">
        <f t="shared" si="12"/>
        <v>13233.5</v>
      </c>
      <c r="F66" s="13">
        <f t="shared" si="12"/>
        <v>45937.8</v>
      </c>
    </row>
    <row r="67" spans="2:6" x14ac:dyDescent="0.2">
      <c r="B67" s="16">
        <v>11</v>
      </c>
      <c r="C67" t="s">
        <v>69</v>
      </c>
      <c r="D67" s="13">
        <f t="shared" si="13"/>
        <v>5914</v>
      </c>
      <c r="E67" s="13">
        <f t="shared" si="12"/>
        <v>13233.5</v>
      </c>
      <c r="F67" s="13">
        <f t="shared" si="12"/>
        <v>55950.1</v>
      </c>
    </row>
    <row r="70" spans="2:6" ht="16" thickBot="1" x14ac:dyDescent="0.25">
      <c r="B70" s="17" t="s">
        <v>82</v>
      </c>
      <c r="C70" s="13" t="s">
        <v>129</v>
      </c>
      <c r="D70" s="44" t="s">
        <v>220</v>
      </c>
      <c r="E70" s="44" t="s">
        <v>221</v>
      </c>
      <c r="F70" s="45" t="s">
        <v>57</v>
      </c>
    </row>
    <row r="71" spans="2:6" x14ac:dyDescent="0.2">
      <c r="B71" s="17">
        <v>0</v>
      </c>
      <c r="C71" s="13" t="s">
        <v>81</v>
      </c>
      <c r="D71" s="13">
        <f>D56</f>
        <v>5914</v>
      </c>
      <c r="E71" s="13">
        <f>D71+E56</f>
        <v>19147.5</v>
      </c>
      <c r="F71" s="13">
        <f>E71+F56</f>
        <v>37851.199999999997</v>
      </c>
    </row>
    <row r="72" spans="2:6" x14ac:dyDescent="0.2">
      <c r="B72" s="17">
        <v>1</v>
      </c>
      <c r="C72" s="13" t="s">
        <v>59</v>
      </c>
      <c r="D72" s="13">
        <f t="shared" ref="D72:D82" si="14">D57</f>
        <v>5914</v>
      </c>
      <c r="E72" s="13">
        <f t="shared" ref="E72:E82" si="15">D72+E57</f>
        <v>19147.5</v>
      </c>
      <c r="F72" s="13">
        <f t="shared" ref="F72:F81" si="16">E72+F57</f>
        <v>43637.9</v>
      </c>
    </row>
    <row r="73" spans="2:6" x14ac:dyDescent="0.2">
      <c r="B73" s="17">
        <v>2</v>
      </c>
      <c r="C73" s="13" t="s">
        <v>60</v>
      </c>
      <c r="D73" s="13">
        <f t="shared" si="14"/>
        <v>5914</v>
      </c>
      <c r="E73" s="13">
        <f t="shared" si="15"/>
        <v>19147.5</v>
      </c>
      <c r="F73" s="13">
        <f t="shared" si="16"/>
        <v>44184.9</v>
      </c>
    </row>
    <row r="74" spans="2:6" x14ac:dyDescent="0.2">
      <c r="B74" s="17">
        <v>3</v>
      </c>
      <c r="C74" s="13" t="s">
        <v>61</v>
      </c>
      <c r="D74" s="13">
        <f t="shared" si="14"/>
        <v>5914</v>
      </c>
      <c r="E74" s="13">
        <f t="shared" si="15"/>
        <v>19147.5</v>
      </c>
      <c r="F74" s="13">
        <f t="shared" si="16"/>
        <v>46524.1</v>
      </c>
    </row>
    <row r="75" spans="2:6" x14ac:dyDescent="0.2">
      <c r="B75" s="17">
        <v>4</v>
      </c>
      <c r="C75" s="13" t="s">
        <v>62</v>
      </c>
      <c r="D75" s="13">
        <f t="shared" si="14"/>
        <v>5914</v>
      </c>
      <c r="E75" s="13">
        <f t="shared" si="15"/>
        <v>19147.5</v>
      </c>
      <c r="F75" s="13">
        <f t="shared" si="16"/>
        <v>51194.6</v>
      </c>
    </row>
    <row r="76" spans="2:6" x14ac:dyDescent="0.2">
      <c r="B76" s="17">
        <v>5</v>
      </c>
      <c r="C76" s="13" t="s">
        <v>63</v>
      </c>
      <c r="D76" s="13">
        <f t="shared" si="14"/>
        <v>5914</v>
      </c>
      <c r="E76" s="13">
        <f t="shared" si="15"/>
        <v>19147.5</v>
      </c>
      <c r="F76" s="13">
        <f t="shared" si="16"/>
        <v>52747.1</v>
      </c>
    </row>
    <row r="77" spans="2:6" x14ac:dyDescent="0.2">
      <c r="B77" s="17">
        <v>6</v>
      </c>
      <c r="C77" s="13" t="s">
        <v>64</v>
      </c>
      <c r="D77" s="13">
        <f t="shared" si="14"/>
        <v>5914</v>
      </c>
      <c r="E77" s="13">
        <f t="shared" si="15"/>
        <v>19147.5</v>
      </c>
      <c r="F77" s="13">
        <f t="shared" si="16"/>
        <v>58130.5</v>
      </c>
    </row>
    <row r="78" spans="2:6" x14ac:dyDescent="0.2">
      <c r="B78" s="17">
        <v>7</v>
      </c>
      <c r="C78" s="13" t="s">
        <v>65</v>
      </c>
      <c r="D78" s="13">
        <f t="shared" si="14"/>
        <v>5914</v>
      </c>
      <c r="E78" s="13">
        <f t="shared" si="15"/>
        <v>19147.5</v>
      </c>
      <c r="F78" s="13">
        <f t="shared" si="16"/>
        <v>61935.1</v>
      </c>
    </row>
    <row r="79" spans="2:6" x14ac:dyDescent="0.2">
      <c r="B79" s="16">
        <v>8</v>
      </c>
      <c r="C79" s="13" t="s">
        <v>66</v>
      </c>
      <c r="D79" s="13">
        <f t="shared" si="14"/>
        <v>5914</v>
      </c>
      <c r="E79" s="13">
        <f t="shared" si="15"/>
        <v>19147.5</v>
      </c>
      <c r="F79" s="13">
        <f t="shared" si="16"/>
        <v>65076.7</v>
      </c>
    </row>
    <row r="80" spans="2:6" x14ac:dyDescent="0.2">
      <c r="B80" s="16">
        <v>9</v>
      </c>
      <c r="C80" t="s">
        <v>67</v>
      </c>
      <c r="D80" s="13">
        <f t="shared" si="14"/>
        <v>5914</v>
      </c>
      <c r="E80" s="13">
        <f t="shared" si="15"/>
        <v>19147.5</v>
      </c>
      <c r="F80" s="13">
        <f t="shared" si="16"/>
        <v>68130.100000000006</v>
      </c>
    </row>
    <row r="81" spans="2:6" x14ac:dyDescent="0.2">
      <c r="B81" s="16">
        <v>10</v>
      </c>
      <c r="C81" t="s">
        <v>68</v>
      </c>
      <c r="D81" s="13">
        <f t="shared" si="14"/>
        <v>5914</v>
      </c>
      <c r="E81" s="13">
        <f t="shared" si="15"/>
        <v>19147.5</v>
      </c>
      <c r="F81" s="13">
        <f t="shared" si="16"/>
        <v>65085.3</v>
      </c>
    </row>
    <row r="82" spans="2:6" x14ac:dyDescent="0.2">
      <c r="B82" s="16">
        <v>11</v>
      </c>
      <c r="C82" t="s">
        <v>69</v>
      </c>
      <c r="D82" s="13">
        <f t="shared" si="14"/>
        <v>5914</v>
      </c>
      <c r="E82" s="13">
        <f t="shared" si="15"/>
        <v>19147.5</v>
      </c>
      <c r="F82" s="13">
        <f>E82+F67</f>
        <v>75097.600000000006</v>
      </c>
    </row>
    <row r="84" spans="2:6" ht="16" thickBot="1" x14ac:dyDescent="0.25">
      <c r="B84" s="17" t="s">
        <v>82</v>
      </c>
      <c r="C84" s="13" t="s">
        <v>129</v>
      </c>
      <c r="D84" s="44" t="s">
        <v>220</v>
      </c>
      <c r="E84" s="44" t="s">
        <v>223</v>
      </c>
      <c r="F84" s="45"/>
    </row>
    <row r="85" spans="2:6" x14ac:dyDescent="0.2">
      <c r="B85" s="17">
        <v>0</v>
      </c>
      <c r="C85" s="13" t="s">
        <v>81</v>
      </c>
      <c r="D85" s="13">
        <f>D71</f>
        <v>5914</v>
      </c>
      <c r="E85" s="13">
        <f>E71+F71</f>
        <v>56998.7</v>
      </c>
      <c r="F85" s="13"/>
    </row>
    <row r="86" spans="2:6" x14ac:dyDescent="0.2">
      <c r="B86" s="17">
        <v>1</v>
      </c>
      <c r="C86" s="13" t="s">
        <v>59</v>
      </c>
      <c r="D86" s="13">
        <f t="shared" ref="D86:D96" si="17">D71</f>
        <v>5914</v>
      </c>
      <c r="E86" s="13">
        <f t="shared" ref="E86:E96" si="18">E72+F72</f>
        <v>62785.4</v>
      </c>
      <c r="F86" s="13"/>
    </row>
    <row r="87" spans="2:6" x14ac:dyDescent="0.2">
      <c r="B87" s="17">
        <v>2</v>
      </c>
      <c r="C87" s="13" t="s">
        <v>60</v>
      </c>
      <c r="D87" s="13">
        <f t="shared" si="17"/>
        <v>5914</v>
      </c>
      <c r="E87" s="13">
        <f t="shared" si="18"/>
        <v>63332.4</v>
      </c>
      <c r="F87" s="13"/>
    </row>
    <row r="88" spans="2:6" x14ac:dyDescent="0.2">
      <c r="B88" s="17">
        <v>3</v>
      </c>
      <c r="C88" s="13" t="s">
        <v>61</v>
      </c>
      <c r="D88" s="13">
        <f t="shared" si="17"/>
        <v>5914</v>
      </c>
      <c r="E88" s="13">
        <f t="shared" si="18"/>
        <v>65671.600000000006</v>
      </c>
      <c r="F88" s="13"/>
    </row>
    <row r="89" spans="2:6" x14ac:dyDescent="0.2">
      <c r="B89" s="17">
        <v>4</v>
      </c>
      <c r="C89" s="13" t="s">
        <v>62</v>
      </c>
      <c r="D89" s="13">
        <f t="shared" si="17"/>
        <v>5914</v>
      </c>
      <c r="E89" s="13">
        <f t="shared" si="18"/>
        <v>70342.100000000006</v>
      </c>
      <c r="F89" s="13"/>
    </row>
    <row r="90" spans="2:6" x14ac:dyDescent="0.2">
      <c r="B90" s="17">
        <v>5</v>
      </c>
      <c r="C90" s="13" t="s">
        <v>63</v>
      </c>
      <c r="D90" s="13">
        <f t="shared" si="17"/>
        <v>5914</v>
      </c>
      <c r="E90" s="13">
        <f t="shared" si="18"/>
        <v>71894.600000000006</v>
      </c>
      <c r="F90" s="13"/>
    </row>
    <row r="91" spans="2:6" x14ac:dyDescent="0.2">
      <c r="B91" s="17">
        <v>6</v>
      </c>
      <c r="C91" s="13" t="s">
        <v>64</v>
      </c>
      <c r="D91" s="13">
        <f t="shared" si="17"/>
        <v>5914</v>
      </c>
      <c r="E91" s="13">
        <f t="shared" si="18"/>
        <v>77278</v>
      </c>
      <c r="F91" s="13"/>
    </row>
    <row r="92" spans="2:6" x14ac:dyDescent="0.2">
      <c r="B92" s="17">
        <v>7</v>
      </c>
      <c r="C92" s="13" t="s">
        <v>65</v>
      </c>
      <c r="D92" s="13">
        <f t="shared" si="17"/>
        <v>5914</v>
      </c>
      <c r="E92" s="13">
        <f t="shared" si="18"/>
        <v>81082.600000000006</v>
      </c>
      <c r="F92" s="13"/>
    </row>
    <row r="93" spans="2:6" x14ac:dyDescent="0.2">
      <c r="B93" s="16">
        <v>8</v>
      </c>
      <c r="C93" s="13" t="s">
        <v>66</v>
      </c>
      <c r="D93" s="13">
        <f t="shared" si="17"/>
        <v>5914</v>
      </c>
      <c r="E93" s="13">
        <f t="shared" si="18"/>
        <v>84224.2</v>
      </c>
      <c r="F93" s="13"/>
    </row>
    <row r="94" spans="2:6" x14ac:dyDescent="0.2">
      <c r="B94" s="16">
        <v>9</v>
      </c>
      <c r="C94" t="s">
        <v>67</v>
      </c>
      <c r="D94" s="13">
        <f t="shared" si="17"/>
        <v>5914</v>
      </c>
      <c r="E94" s="13">
        <f t="shared" si="18"/>
        <v>87277.6</v>
      </c>
      <c r="F94" s="13"/>
    </row>
    <row r="95" spans="2:6" x14ac:dyDescent="0.2">
      <c r="B95" s="16">
        <v>10</v>
      </c>
      <c r="C95" t="s">
        <v>68</v>
      </c>
      <c r="D95" s="13">
        <f t="shared" si="17"/>
        <v>5914</v>
      </c>
      <c r="E95" s="13">
        <f t="shared" si="18"/>
        <v>84232.8</v>
      </c>
      <c r="F95" s="13"/>
    </row>
    <row r="96" spans="2:6" x14ac:dyDescent="0.2">
      <c r="B96" s="16">
        <v>11</v>
      </c>
      <c r="C96" t="s">
        <v>69</v>
      </c>
      <c r="D96" s="13">
        <f t="shared" si="17"/>
        <v>5914</v>
      </c>
      <c r="E96" s="13">
        <f t="shared" si="18"/>
        <v>94245.1</v>
      </c>
      <c r="F96" s="13"/>
    </row>
    <row r="98" spans="2:5" x14ac:dyDescent="0.2">
      <c r="B98" s="17" t="s">
        <v>82</v>
      </c>
      <c r="C98" s="13" t="s">
        <v>129</v>
      </c>
      <c r="D98" s="44" t="s">
        <v>220</v>
      </c>
      <c r="E98" s="44" t="s">
        <v>223</v>
      </c>
    </row>
    <row r="99" spans="2:5" x14ac:dyDescent="0.2">
      <c r="B99" s="17">
        <v>0</v>
      </c>
      <c r="C99" s="13" t="s">
        <v>81</v>
      </c>
      <c r="D99" s="13">
        <f>D85*0.001</f>
        <v>5.9139999999999997</v>
      </c>
      <c r="E99" s="13">
        <f>E85*0.001</f>
        <v>56.998699999999999</v>
      </c>
    </row>
    <row r="100" spans="2:5" x14ac:dyDescent="0.2">
      <c r="B100" s="17">
        <v>1</v>
      </c>
      <c r="C100" s="13" t="s">
        <v>59</v>
      </c>
      <c r="D100" s="13">
        <f t="shared" ref="D100:E110" si="19">D86*0.001</f>
        <v>5.9139999999999997</v>
      </c>
      <c r="E100" s="13">
        <f t="shared" si="19"/>
        <v>62.785400000000003</v>
      </c>
    </row>
    <row r="101" spans="2:5" x14ac:dyDescent="0.2">
      <c r="B101" s="17">
        <v>2</v>
      </c>
      <c r="C101" s="13" t="s">
        <v>60</v>
      </c>
      <c r="D101" s="13">
        <f t="shared" si="19"/>
        <v>5.9139999999999997</v>
      </c>
      <c r="E101" s="13">
        <f t="shared" si="19"/>
        <v>63.3324</v>
      </c>
    </row>
    <row r="102" spans="2:5" x14ac:dyDescent="0.2">
      <c r="B102" s="17">
        <v>3</v>
      </c>
      <c r="C102" s="13" t="s">
        <v>61</v>
      </c>
      <c r="D102" s="13">
        <f t="shared" si="19"/>
        <v>5.9139999999999997</v>
      </c>
      <c r="E102" s="13">
        <f t="shared" si="19"/>
        <v>65.671600000000012</v>
      </c>
    </row>
    <row r="103" spans="2:5" x14ac:dyDescent="0.2">
      <c r="B103" s="17">
        <v>4</v>
      </c>
      <c r="C103" s="13" t="s">
        <v>62</v>
      </c>
      <c r="D103" s="13">
        <f t="shared" si="19"/>
        <v>5.9139999999999997</v>
      </c>
      <c r="E103" s="13">
        <f t="shared" si="19"/>
        <v>70.342100000000002</v>
      </c>
    </row>
    <row r="104" spans="2:5" x14ac:dyDescent="0.2">
      <c r="B104" s="17">
        <v>5</v>
      </c>
      <c r="C104" s="13" t="s">
        <v>63</v>
      </c>
      <c r="D104" s="13">
        <f t="shared" si="19"/>
        <v>5.9139999999999997</v>
      </c>
      <c r="E104" s="13">
        <f t="shared" si="19"/>
        <v>71.894600000000011</v>
      </c>
    </row>
    <row r="105" spans="2:5" x14ac:dyDescent="0.2">
      <c r="B105" s="17">
        <v>6</v>
      </c>
      <c r="C105" s="13" t="s">
        <v>64</v>
      </c>
      <c r="D105" s="13">
        <f t="shared" si="19"/>
        <v>5.9139999999999997</v>
      </c>
      <c r="E105" s="13">
        <f t="shared" si="19"/>
        <v>77.278000000000006</v>
      </c>
    </row>
    <row r="106" spans="2:5" x14ac:dyDescent="0.2">
      <c r="B106" s="17">
        <v>7</v>
      </c>
      <c r="C106" s="13" t="s">
        <v>65</v>
      </c>
      <c r="D106" s="13">
        <f t="shared" si="19"/>
        <v>5.9139999999999997</v>
      </c>
      <c r="E106" s="13">
        <f t="shared" si="19"/>
        <v>81.082600000000014</v>
      </c>
    </row>
    <row r="107" spans="2:5" x14ac:dyDescent="0.2">
      <c r="B107" s="16">
        <v>8</v>
      </c>
      <c r="C107" s="13" t="s">
        <v>66</v>
      </c>
      <c r="D107" s="13">
        <f t="shared" si="19"/>
        <v>5.9139999999999997</v>
      </c>
      <c r="E107" s="13">
        <f t="shared" si="19"/>
        <v>84.224199999999996</v>
      </c>
    </row>
    <row r="108" spans="2:5" x14ac:dyDescent="0.2">
      <c r="B108" s="16">
        <v>9</v>
      </c>
      <c r="C108" t="s">
        <v>67</v>
      </c>
      <c r="D108" s="13">
        <f t="shared" si="19"/>
        <v>5.9139999999999997</v>
      </c>
      <c r="E108" s="13">
        <f t="shared" si="19"/>
        <v>87.277600000000007</v>
      </c>
    </row>
    <row r="109" spans="2:5" x14ac:dyDescent="0.2">
      <c r="B109" s="16">
        <v>10</v>
      </c>
      <c r="C109" t="s">
        <v>68</v>
      </c>
      <c r="D109" s="13">
        <f t="shared" si="19"/>
        <v>5.9139999999999997</v>
      </c>
      <c r="E109" s="13">
        <f t="shared" si="19"/>
        <v>84.232800000000012</v>
      </c>
    </row>
    <row r="110" spans="2:5" x14ac:dyDescent="0.2">
      <c r="B110" s="16">
        <v>11</v>
      </c>
      <c r="C110" t="s">
        <v>69</v>
      </c>
      <c r="D110" s="13">
        <f t="shared" si="19"/>
        <v>5.9139999999999997</v>
      </c>
      <c r="E110" s="13">
        <f t="shared" si="19"/>
        <v>94.245100000000008</v>
      </c>
    </row>
    <row r="112" spans="2:5" x14ac:dyDescent="0.2">
      <c r="B112" t="s">
        <v>82</v>
      </c>
      <c r="C112" t="s">
        <v>129</v>
      </c>
      <c r="D112" t="s">
        <v>220</v>
      </c>
      <c r="E112" t="s">
        <v>223</v>
      </c>
    </row>
    <row r="113" spans="2:5" x14ac:dyDescent="0.2">
      <c r="B113">
        <v>0</v>
      </c>
      <c r="C113" t="s">
        <v>81</v>
      </c>
      <c r="D113" t="s">
        <v>222</v>
      </c>
      <c r="E113" t="s">
        <v>236</v>
      </c>
    </row>
    <row r="114" spans="2:5" x14ac:dyDescent="0.2">
      <c r="B114">
        <v>1</v>
      </c>
      <c r="C114" t="s">
        <v>59</v>
      </c>
      <c r="D114" t="s">
        <v>222</v>
      </c>
      <c r="E114" t="s">
        <v>237</v>
      </c>
    </row>
    <row r="115" spans="2:5" x14ac:dyDescent="0.2">
      <c r="B115">
        <v>2</v>
      </c>
      <c r="C115" t="s">
        <v>60</v>
      </c>
      <c r="D115" t="s">
        <v>222</v>
      </c>
      <c r="E115" t="s">
        <v>238</v>
      </c>
    </row>
    <row r="116" spans="2:5" x14ac:dyDescent="0.2">
      <c r="B116">
        <v>3</v>
      </c>
      <c r="C116" t="s">
        <v>61</v>
      </c>
      <c r="D116" t="s">
        <v>222</v>
      </c>
      <c r="E116" t="s">
        <v>239</v>
      </c>
    </row>
    <row r="117" spans="2:5" x14ac:dyDescent="0.2">
      <c r="B117">
        <v>4</v>
      </c>
      <c r="C117" t="s">
        <v>62</v>
      </c>
      <c r="D117" t="s">
        <v>222</v>
      </c>
      <c r="E117" t="s">
        <v>240</v>
      </c>
    </row>
    <row r="118" spans="2:5" x14ac:dyDescent="0.2">
      <c r="B118">
        <v>5</v>
      </c>
      <c r="C118" t="s">
        <v>63</v>
      </c>
      <c r="D118" t="s">
        <v>222</v>
      </c>
      <c r="E118" t="s">
        <v>241</v>
      </c>
    </row>
    <row r="119" spans="2:5" x14ac:dyDescent="0.2">
      <c r="B119">
        <v>6</v>
      </c>
      <c r="C119" t="s">
        <v>64</v>
      </c>
      <c r="D119" t="s">
        <v>222</v>
      </c>
      <c r="E119" t="s">
        <v>242</v>
      </c>
    </row>
    <row r="120" spans="2:5" x14ac:dyDescent="0.2">
      <c r="B120">
        <v>7</v>
      </c>
      <c r="C120" t="s">
        <v>65</v>
      </c>
      <c r="D120" t="s">
        <v>222</v>
      </c>
      <c r="E120" t="s">
        <v>243</v>
      </c>
    </row>
    <row r="121" spans="2:5" x14ac:dyDescent="0.2">
      <c r="B121">
        <v>8</v>
      </c>
      <c r="C121" t="s">
        <v>66</v>
      </c>
      <c r="D121" t="s">
        <v>222</v>
      </c>
      <c r="E121" t="s">
        <v>244</v>
      </c>
    </row>
    <row r="122" spans="2:5" x14ac:dyDescent="0.2">
      <c r="B122">
        <v>9</v>
      </c>
      <c r="C122" t="s">
        <v>67</v>
      </c>
      <c r="D122" t="s">
        <v>222</v>
      </c>
      <c r="E122" t="s">
        <v>245</v>
      </c>
    </row>
    <row r="123" spans="2:5" x14ac:dyDescent="0.2">
      <c r="B123">
        <v>10</v>
      </c>
      <c r="C123" t="s">
        <v>68</v>
      </c>
      <c r="D123" t="s">
        <v>222</v>
      </c>
      <c r="E123" t="s">
        <v>246</v>
      </c>
    </row>
    <row r="124" spans="2:5" x14ac:dyDescent="0.2">
      <c r="B124">
        <v>11</v>
      </c>
      <c r="C124" t="s">
        <v>69</v>
      </c>
      <c r="D124" t="s">
        <v>222</v>
      </c>
      <c r="E124" t="s">
        <v>247</v>
      </c>
    </row>
  </sheetData>
  <mergeCells count="17">
    <mergeCell ref="A48:A50"/>
    <mergeCell ref="A2:A4"/>
    <mergeCell ref="A1:B1"/>
    <mergeCell ref="A29:A31"/>
    <mergeCell ref="A32:A34"/>
    <mergeCell ref="A35:A37"/>
    <mergeCell ref="A38:A40"/>
    <mergeCell ref="A41:A44"/>
    <mergeCell ref="A45:A47"/>
    <mergeCell ref="A11:A13"/>
    <mergeCell ref="A14:A16"/>
    <mergeCell ref="A17:A19"/>
    <mergeCell ref="A20:A22"/>
    <mergeCell ref="A23:A25"/>
    <mergeCell ref="A26:A28"/>
    <mergeCell ref="A5:A7"/>
    <mergeCell ref="A8:A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02E9-00E8-F247-A2F8-1B5CCB757E19}">
  <dimension ref="A1:P126"/>
  <sheetViews>
    <sheetView topLeftCell="A98" workbookViewId="0">
      <selection activeCell="D126" sqref="D126:E126"/>
    </sheetView>
  </sheetViews>
  <sheetFormatPr baseColWidth="10" defaultRowHeight="15" x14ac:dyDescent="0.2"/>
  <cols>
    <col min="5" max="5" width="15.33203125" customWidth="1"/>
  </cols>
  <sheetData>
    <row r="1" spans="1:16" x14ac:dyDescent="0.2">
      <c r="A1" s="21" t="s">
        <v>75</v>
      </c>
      <c r="B1" s="21"/>
      <c r="C1" s="17">
        <v>1</v>
      </c>
      <c r="D1" s="17">
        <v>2</v>
      </c>
      <c r="E1" s="17">
        <v>3</v>
      </c>
      <c r="F1" s="17">
        <v>4</v>
      </c>
      <c r="G1" s="17">
        <v>5</v>
      </c>
      <c r="H1" s="17">
        <v>6</v>
      </c>
      <c r="I1" s="17">
        <v>7</v>
      </c>
      <c r="J1" s="17">
        <v>8</v>
      </c>
      <c r="K1" s="17">
        <v>9</v>
      </c>
      <c r="L1" s="17">
        <v>10</v>
      </c>
      <c r="M1" s="17" t="s">
        <v>72</v>
      </c>
      <c r="N1" s="17" t="s">
        <v>76</v>
      </c>
      <c r="O1" t="s">
        <v>83</v>
      </c>
      <c r="P1" t="s">
        <v>84</v>
      </c>
    </row>
    <row r="2" spans="1:16" ht="16" x14ac:dyDescent="0.2">
      <c r="A2" s="26" t="s">
        <v>81</v>
      </c>
      <c r="B2" s="44" t="s">
        <v>220</v>
      </c>
      <c r="C2" s="47">
        <v>3931</v>
      </c>
      <c r="D2" s="9">
        <v>3978</v>
      </c>
      <c r="E2" s="9">
        <v>3754</v>
      </c>
      <c r="F2" s="9">
        <v>4404</v>
      </c>
      <c r="G2" s="9">
        <v>4712</v>
      </c>
      <c r="H2" s="9">
        <v>4528</v>
      </c>
      <c r="I2" s="9">
        <v>5251</v>
      </c>
      <c r="J2" s="9">
        <v>4986</v>
      </c>
      <c r="K2" s="9">
        <v>4641</v>
      </c>
      <c r="L2" s="9">
        <v>5233</v>
      </c>
      <c r="M2" s="27">
        <f>AVERAGE(C2:L2)</f>
        <v>4541.8</v>
      </c>
      <c r="N2" s="28">
        <f>ROUND(M2*0.001,2)</f>
        <v>4.54</v>
      </c>
      <c r="O2" s="29">
        <f>STDEV(C2:L2)</f>
        <v>532.04005697148557</v>
      </c>
      <c r="P2" s="30">
        <f>ROUND(O2*0.001,2)</f>
        <v>0.53</v>
      </c>
    </row>
    <row r="3" spans="1:16" ht="16" x14ac:dyDescent="0.2">
      <c r="A3" s="26"/>
      <c r="B3" s="44" t="s">
        <v>221</v>
      </c>
      <c r="C3" s="47">
        <v>9671</v>
      </c>
      <c r="D3" s="9">
        <v>9790</v>
      </c>
      <c r="E3" s="9">
        <v>9824</v>
      </c>
      <c r="F3" s="9">
        <v>8694</v>
      </c>
      <c r="G3" s="9">
        <v>10541</v>
      </c>
      <c r="H3" s="9">
        <v>10902</v>
      </c>
      <c r="I3" s="9">
        <v>9675</v>
      </c>
      <c r="J3" s="9">
        <v>11386</v>
      </c>
      <c r="K3" s="9">
        <v>10212</v>
      </c>
      <c r="L3" s="9">
        <v>10126</v>
      </c>
      <c r="M3" s="27">
        <f t="shared" ref="M3" si="0">AVERAGE(C3:L3)</f>
        <v>10082.1</v>
      </c>
      <c r="N3" s="28">
        <f t="shared" ref="N3:N4" si="1">ROUND(M3*0.001,2)</f>
        <v>10.08</v>
      </c>
      <c r="O3" s="29">
        <f t="shared" ref="O3" si="2">STDEV(C3:L3)</f>
        <v>746.49364810872078</v>
      </c>
      <c r="P3" s="30">
        <f t="shared" ref="P3:P4" si="3">ROUND(O3*0.001,2)</f>
        <v>0.75</v>
      </c>
    </row>
    <row r="4" spans="1:16" ht="17" thickBot="1" x14ac:dyDescent="0.25">
      <c r="A4" s="31"/>
      <c r="B4" s="45" t="s">
        <v>57</v>
      </c>
      <c r="C4" s="48">
        <v>8401</v>
      </c>
      <c r="D4" s="9">
        <v>7429</v>
      </c>
      <c r="E4" s="9">
        <v>9246</v>
      </c>
      <c r="F4" s="9">
        <v>7098</v>
      </c>
      <c r="G4" s="9">
        <v>8946</v>
      </c>
      <c r="H4" s="9">
        <v>7989</v>
      </c>
      <c r="I4" s="9">
        <v>7842</v>
      </c>
      <c r="J4" s="9">
        <v>8389</v>
      </c>
      <c r="K4" s="9">
        <v>7814</v>
      </c>
      <c r="L4" s="9">
        <v>8215</v>
      </c>
      <c r="M4" s="32">
        <f>AVERAGE(C4:L4)</f>
        <v>8136.9</v>
      </c>
      <c r="N4" s="33">
        <f t="shared" si="1"/>
        <v>8.14</v>
      </c>
      <c r="O4" s="34">
        <f>STDEV(C4:L4)</f>
        <v>651.2969027682808</v>
      </c>
      <c r="P4" s="35">
        <f t="shared" si="3"/>
        <v>0.65</v>
      </c>
    </row>
    <row r="5" spans="1:16" ht="16" x14ac:dyDescent="0.2">
      <c r="A5" s="26" t="s">
        <v>59</v>
      </c>
      <c r="B5" s="44" t="s">
        <v>220</v>
      </c>
      <c r="C5" s="9">
        <v>3931</v>
      </c>
      <c r="D5" s="9">
        <v>3978</v>
      </c>
      <c r="E5" s="9">
        <v>3754</v>
      </c>
      <c r="F5" s="9">
        <v>4404</v>
      </c>
      <c r="G5" s="9">
        <v>4712</v>
      </c>
      <c r="H5" s="9">
        <v>4528</v>
      </c>
      <c r="I5" s="9">
        <v>5251</v>
      </c>
      <c r="J5" s="9">
        <v>4986</v>
      </c>
      <c r="K5" s="9">
        <v>4641</v>
      </c>
      <c r="L5" s="9">
        <v>5233</v>
      </c>
      <c r="M5" s="27">
        <f>AVERAGE(C5:L5)</f>
        <v>4541.8</v>
      </c>
      <c r="N5" s="28">
        <f>ROUND(M5*0.001,2)</f>
        <v>4.54</v>
      </c>
      <c r="O5" s="29">
        <f>STDEV(C5:L5)</f>
        <v>532.04005697148557</v>
      </c>
      <c r="P5" s="30">
        <f>ROUND(O5*0.001,2)</f>
        <v>0.53</v>
      </c>
    </row>
    <row r="6" spans="1:16" ht="16" x14ac:dyDescent="0.2">
      <c r="A6" s="26"/>
      <c r="B6" s="44" t="s">
        <v>221</v>
      </c>
      <c r="C6" s="9">
        <v>9671</v>
      </c>
      <c r="D6" s="9">
        <v>9790</v>
      </c>
      <c r="E6" s="9">
        <v>9824</v>
      </c>
      <c r="F6" s="9">
        <v>8694</v>
      </c>
      <c r="G6" s="9">
        <v>10541</v>
      </c>
      <c r="H6" s="9">
        <v>10902</v>
      </c>
      <c r="I6" s="9">
        <v>9675</v>
      </c>
      <c r="J6" s="9">
        <v>11386</v>
      </c>
      <c r="K6" s="9">
        <v>10212</v>
      </c>
      <c r="L6" s="9">
        <v>10126</v>
      </c>
      <c r="M6" s="27">
        <f t="shared" ref="M6:M36" si="4">AVERAGE(C6:L6)</f>
        <v>10082.1</v>
      </c>
      <c r="N6" s="28">
        <f t="shared" ref="N6:N37" si="5">ROUND(M6*0.001,2)</f>
        <v>10.08</v>
      </c>
      <c r="O6" s="29">
        <f t="shared" ref="O6:O36" si="6">STDEV(C6:L6)</f>
        <v>746.49364810872078</v>
      </c>
      <c r="P6" s="30">
        <f t="shared" ref="P6:P37" si="7">ROUND(O6*0.001,2)</f>
        <v>0.75</v>
      </c>
    </row>
    <row r="7" spans="1:16" ht="17" thickBot="1" x14ac:dyDescent="0.25">
      <c r="A7" s="31"/>
      <c r="B7" s="45" t="s">
        <v>57</v>
      </c>
      <c r="C7" s="9">
        <v>13382</v>
      </c>
      <c r="D7" s="9">
        <v>13523</v>
      </c>
      <c r="E7" s="9">
        <v>9246</v>
      </c>
      <c r="F7" s="9">
        <v>11663</v>
      </c>
      <c r="G7" s="9">
        <v>12964</v>
      </c>
      <c r="H7" s="9">
        <v>15592</v>
      </c>
      <c r="I7" s="9">
        <v>14411</v>
      </c>
      <c r="J7" s="9">
        <v>14222</v>
      </c>
      <c r="K7" s="9">
        <v>13271</v>
      </c>
      <c r="L7" s="9">
        <v>14057</v>
      </c>
      <c r="M7" s="32">
        <f>AVERAGE(C7:L7)</f>
        <v>13233.1</v>
      </c>
      <c r="N7" s="33">
        <f t="shared" si="5"/>
        <v>13.23</v>
      </c>
      <c r="O7" s="34">
        <f>STDEV(C7:L7)</f>
        <v>1736.8821651325591</v>
      </c>
      <c r="P7" s="35">
        <f t="shared" si="7"/>
        <v>1.74</v>
      </c>
    </row>
    <row r="8" spans="1:16" ht="16" x14ac:dyDescent="0.2">
      <c r="A8" s="36" t="s">
        <v>60</v>
      </c>
      <c r="B8" s="46" t="s">
        <v>220</v>
      </c>
      <c r="C8" s="9">
        <v>3931</v>
      </c>
      <c r="D8" s="9">
        <v>3978</v>
      </c>
      <c r="E8" s="9">
        <v>3754</v>
      </c>
      <c r="F8" s="9">
        <v>4404</v>
      </c>
      <c r="G8" s="9">
        <v>4712</v>
      </c>
      <c r="H8" s="9">
        <v>4528</v>
      </c>
      <c r="I8" s="9">
        <v>5251</v>
      </c>
      <c r="J8" s="9">
        <v>4986</v>
      </c>
      <c r="K8" s="9">
        <v>4641</v>
      </c>
      <c r="L8" s="9">
        <v>5233</v>
      </c>
      <c r="M8" s="37">
        <f t="shared" si="4"/>
        <v>4541.8</v>
      </c>
      <c r="N8" s="38">
        <f t="shared" si="5"/>
        <v>4.54</v>
      </c>
      <c r="O8" s="39">
        <f t="shared" si="6"/>
        <v>532.04005697148557</v>
      </c>
      <c r="P8" s="40">
        <f t="shared" si="7"/>
        <v>0.53</v>
      </c>
    </row>
    <row r="9" spans="1:16" ht="16" x14ac:dyDescent="0.2">
      <c r="A9" s="26"/>
      <c r="B9" s="44" t="s">
        <v>221</v>
      </c>
      <c r="C9" s="9">
        <v>9671</v>
      </c>
      <c r="D9" s="9">
        <v>9790</v>
      </c>
      <c r="E9" s="9">
        <v>9824</v>
      </c>
      <c r="F9" s="9">
        <v>8694</v>
      </c>
      <c r="G9" s="9">
        <v>10541</v>
      </c>
      <c r="H9" s="9">
        <v>10902</v>
      </c>
      <c r="I9" s="9">
        <v>9675</v>
      </c>
      <c r="J9" s="9">
        <v>11386</v>
      </c>
      <c r="K9" s="9">
        <v>10212</v>
      </c>
      <c r="L9" s="9">
        <v>10126</v>
      </c>
      <c r="M9" s="27">
        <f t="shared" si="4"/>
        <v>10082.1</v>
      </c>
      <c r="N9" s="28">
        <f t="shared" si="5"/>
        <v>10.08</v>
      </c>
      <c r="O9" s="29">
        <f t="shared" si="6"/>
        <v>746.49364810872078</v>
      </c>
      <c r="P9" s="30">
        <f t="shared" si="7"/>
        <v>0.75</v>
      </c>
    </row>
    <row r="10" spans="1:16" ht="17" thickBot="1" x14ac:dyDescent="0.25">
      <c r="A10" s="31"/>
      <c r="B10" s="45" t="s">
        <v>57</v>
      </c>
      <c r="C10" s="9">
        <v>13725</v>
      </c>
      <c r="D10" s="9">
        <v>15801</v>
      </c>
      <c r="E10" s="9">
        <v>14726</v>
      </c>
      <c r="F10" s="9">
        <v>12951</v>
      </c>
      <c r="G10" s="9">
        <v>14604</v>
      </c>
      <c r="H10" s="9">
        <v>15264</v>
      </c>
      <c r="I10" s="9">
        <v>15533</v>
      </c>
      <c r="J10" s="9">
        <v>15313</v>
      </c>
      <c r="K10" s="9">
        <v>14003</v>
      </c>
      <c r="L10" s="9">
        <v>14385</v>
      </c>
      <c r="M10" s="32">
        <f>AVERAGE(C10:L10)</f>
        <v>14630.5</v>
      </c>
      <c r="N10" s="33">
        <f t="shared" si="5"/>
        <v>14.63</v>
      </c>
      <c r="O10" s="34">
        <f>STDEV(C10:L10)</f>
        <v>891.70277185468774</v>
      </c>
      <c r="P10" s="35">
        <f t="shared" si="7"/>
        <v>0.89</v>
      </c>
    </row>
    <row r="11" spans="1:16" ht="16" x14ac:dyDescent="0.2">
      <c r="A11" s="36" t="s">
        <v>61</v>
      </c>
      <c r="B11" s="46" t="s">
        <v>220</v>
      </c>
      <c r="C11" s="9">
        <v>3931</v>
      </c>
      <c r="D11" s="9">
        <v>3978</v>
      </c>
      <c r="E11" s="9">
        <v>3754</v>
      </c>
      <c r="F11" s="9">
        <v>4404</v>
      </c>
      <c r="G11" s="9">
        <v>4712</v>
      </c>
      <c r="H11" s="9">
        <v>4528</v>
      </c>
      <c r="I11" s="9">
        <v>5251</v>
      </c>
      <c r="J11" s="9">
        <v>4986</v>
      </c>
      <c r="K11" s="9">
        <v>4641</v>
      </c>
      <c r="L11" s="9">
        <v>5233</v>
      </c>
      <c r="M11" s="37">
        <f t="shared" si="4"/>
        <v>4541.8</v>
      </c>
      <c r="N11" s="38">
        <f t="shared" si="5"/>
        <v>4.54</v>
      </c>
      <c r="O11" s="39">
        <f t="shared" si="6"/>
        <v>532.04005697148557</v>
      </c>
      <c r="P11" s="40">
        <f t="shared" si="7"/>
        <v>0.53</v>
      </c>
    </row>
    <row r="12" spans="1:16" ht="16" x14ac:dyDescent="0.2">
      <c r="A12" s="26"/>
      <c r="B12" s="44" t="s">
        <v>221</v>
      </c>
      <c r="C12" s="9">
        <v>9671</v>
      </c>
      <c r="D12" s="9">
        <v>9790</v>
      </c>
      <c r="E12" s="9">
        <v>9824</v>
      </c>
      <c r="F12" s="9">
        <v>8694</v>
      </c>
      <c r="G12" s="9">
        <v>10541</v>
      </c>
      <c r="H12" s="9">
        <v>10902</v>
      </c>
      <c r="I12" s="9">
        <v>9675</v>
      </c>
      <c r="J12" s="9">
        <v>11386</v>
      </c>
      <c r="K12" s="9">
        <v>10212</v>
      </c>
      <c r="L12" s="9">
        <v>10126</v>
      </c>
      <c r="M12" s="27">
        <f t="shared" si="4"/>
        <v>10082.1</v>
      </c>
      <c r="N12" s="28">
        <f t="shared" si="5"/>
        <v>10.08</v>
      </c>
      <c r="O12" s="29">
        <f t="shared" si="6"/>
        <v>746.49364810872078</v>
      </c>
      <c r="P12" s="30">
        <f t="shared" si="7"/>
        <v>0.75</v>
      </c>
    </row>
    <row r="13" spans="1:16" ht="17" thickBot="1" x14ac:dyDescent="0.25">
      <c r="A13" s="31"/>
      <c r="B13" s="45" t="s">
        <v>57</v>
      </c>
      <c r="C13" s="9">
        <v>12992</v>
      </c>
      <c r="D13" s="9">
        <v>15067</v>
      </c>
      <c r="E13" s="9">
        <v>14728</v>
      </c>
      <c r="F13" s="9">
        <v>12717</v>
      </c>
      <c r="G13" s="9">
        <v>13771</v>
      </c>
      <c r="H13" s="9">
        <v>15102</v>
      </c>
      <c r="I13" s="9">
        <v>15253</v>
      </c>
      <c r="J13" s="9">
        <v>14403</v>
      </c>
      <c r="K13" s="9">
        <v>15417</v>
      </c>
      <c r="L13" s="9">
        <v>14666</v>
      </c>
      <c r="M13" s="32">
        <f>AVERAGE(C13:L13)</f>
        <v>14411.6</v>
      </c>
      <c r="N13" s="33">
        <f t="shared" si="5"/>
        <v>14.41</v>
      </c>
      <c r="O13" s="34">
        <f>STDEV(C13:L13)</f>
        <v>947.9327449185879</v>
      </c>
      <c r="P13" s="35">
        <f t="shared" si="7"/>
        <v>0.95</v>
      </c>
    </row>
    <row r="14" spans="1:16" ht="16" x14ac:dyDescent="0.2">
      <c r="A14" s="36" t="s">
        <v>62</v>
      </c>
      <c r="B14" s="46" t="s">
        <v>220</v>
      </c>
      <c r="C14" s="9">
        <v>3931</v>
      </c>
      <c r="D14" s="9">
        <v>3978</v>
      </c>
      <c r="E14" s="9">
        <v>3754</v>
      </c>
      <c r="F14" s="9">
        <v>4404</v>
      </c>
      <c r="G14" s="9">
        <v>4712</v>
      </c>
      <c r="H14" s="9">
        <v>4528</v>
      </c>
      <c r="I14" s="9">
        <v>5251</v>
      </c>
      <c r="J14" s="9">
        <v>4986</v>
      </c>
      <c r="K14" s="9">
        <v>4641</v>
      </c>
      <c r="L14" s="9">
        <v>5233</v>
      </c>
      <c r="M14" s="37">
        <f t="shared" si="4"/>
        <v>4541.8</v>
      </c>
      <c r="N14" s="38">
        <f t="shared" si="5"/>
        <v>4.54</v>
      </c>
      <c r="O14" s="39">
        <f t="shared" si="6"/>
        <v>532.04005697148557</v>
      </c>
      <c r="P14" s="40">
        <f t="shared" si="7"/>
        <v>0.53</v>
      </c>
    </row>
    <row r="15" spans="1:16" ht="16" x14ac:dyDescent="0.2">
      <c r="A15" s="26"/>
      <c r="B15" s="44" t="s">
        <v>221</v>
      </c>
      <c r="C15" s="9">
        <v>9671</v>
      </c>
      <c r="D15" s="9">
        <v>9790</v>
      </c>
      <c r="E15" s="9">
        <v>9824</v>
      </c>
      <c r="F15" s="9">
        <v>8694</v>
      </c>
      <c r="G15" s="9">
        <v>10541</v>
      </c>
      <c r="H15" s="9">
        <v>10902</v>
      </c>
      <c r="I15" s="9">
        <v>9675</v>
      </c>
      <c r="J15" s="9">
        <v>11386</v>
      </c>
      <c r="K15" s="9">
        <v>10212</v>
      </c>
      <c r="L15" s="9">
        <v>10126</v>
      </c>
      <c r="M15" s="27">
        <f t="shared" si="4"/>
        <v>10082.1</v>
      </c>
      <c r="N15" s="28">
        <f t="shared" si="5"/>
        <v>10.08</v>
      </c>
      <c r="O15" s="29">
        <f t="shared" si="6"/>
        <v>746.49364810872078</v>
      </c>
      <c r="P15" s="30">
        <f t="shared" si="7"/>
        <v>0.75</v>
      </c>
    </row>
    <row r="16" spans="1:16" ht="17" thickBot="1" x14ac:dyDescent="0.25">
      <c r="A16" s="31"/>
      <c r="B16" s="45" t="s">
        <v>57</v>
      </c>
      <c r="C16" s="9">
        <v>17793</v>
      </c>
      <c r="D16" s="9">
        <v>18687</v>
      </c>
      <c r="E16" s="9">
        <v>19754</v>
      </c>
      <c r="F16" s="9">
        <v>17337</v>
      </c>
      <c r="G16" s="9">
        <v>17351</v>
      </c>
      <c r="H16" s="9">
        <v>18658</v>
      </c>
      <c r="I16" s="9">
        <v>19472</v>
      </c>
      <c r="J16" s="9">
        <v>19724</v>
      </c>
      <c r="K16" s="9">
        <v>18697</v>
      </c>
      <c r="L16" s="9">
        <v>20310</v>
      </c>
      <c r="M16" s="32">
        <f>AVERAGE(C16:L16)</f>
        <v>18778.3</v>
      </c>
      <c r="N16" s="33">
        <f t="shared" si="5"/>
        <v>18.78</v>
      </c>
      <c r="O16" s="34">
        <f>STDEV(C16:L16)</f>
        <v>1042.8821228797731</v>
      </c>
      <c r="P16" s="35">
        <f t="shared" si="7"/>
        <v>1.04</v>
      </c>
    </row>
    <row r="17" spans="1:16" ht="16" x14ac:dyDescent="0.2">
      <c r="A17" s="36" t="s">
        <v>63</v>
      </c>
      <c r="B17" s="46" t="s">
        <v>220</v>
      </c>
      <c r="C17" s="9">
        <v>3931</v>
      </c>
      <c r="D17" s="9">
        <v>3978</v>
      </c>
      <c r="E17" s="9">
        <v>3754</v>
      </c>
      <c r="F17" s="9">
        <v>4404</v>
      </c>
      <c r="G17" s="9">
        <v>4712</v>
      </c>
      <c r="H17" s="9">
        <v>4528</v>
      </c>
      <c r="I17" s="9">
        <v>5251</v>
      </c>
      <c r="J17" s="9">
        <v>4986</v>
      </c>
      <c r="K17" s="9">
        <v>4641</v>
      </c>
      <c r="L17" s="9">
        <v>5233</v>
      </c>
      <c r="M17" s="37">
        <f t="shared" si="4"/>
        <v>4541.8</v>
      </c>
      <c r="N17" s="38">
        <f t="shared" si="5"/>
        <v>4.54</v>
      </c>
      <c r="O17" s="39">
        <f t="shared" si="6"/>
        <v>532.04005697148557</v>
      </c>
      <c r="P17" s="40">
        <f t="shared" si="7"/>
        <v>0.53</v>
      </c>
    </row>
    <row r="18" spans="1:16" ht="16" x14ac:dyDescent="0.2">
      <c r="A18" s="26"/>
      <c r="B18" s="44" t="s">
        <v>221</v>
      </c>
      <c r="C18" s="9">
        <v>9671</v>
      </c>
      <c r="D18" s="9">
        <v>9790</v>
      </c>
      <c r="E18" s="9">
        <v>9824</v>
      </c>
      <c r="F18" s="9">
        <v>8694</v>
      </c>
      <c r="G18" s="9">
        <v>10541</v>
      </c>
      <c r="H18" s="9">
        <v>10902</v>
      </c>
      <c r="I18" s="9">
        <v>9675</v>
      </c>
      <c r="J18" s="9">
        <v>11386</v>
      </c>
      <c r="K18" s="9">
        <v>10212</v>
      </c>
      <c r="L18" s="9">
        <v>10126</v>
      </c>
      <c r="M18" s="27">
        <f t="shared" si="4"/>
        <v>10082.1</v>
      </c>
      <c r="N18" s="28">
        <f t="shared" si="5"/>
        <v>10.08</v>
      </c>
      <c r="O18" s="29">
        <f t="shared" si="6"/>
        <v>746.49364810872078</v>
      </c>
      <c r="P18" s="30">
        <f t="shared" si="7"/>
        <v>0.75</v>
      </c>
    </row>
    <row r="19" spans="1:16" ht="17" thickBot="1" x14ac:dyDescent="0.25">
      <c r="A19" s="31"/>
      <c r="B19" s="45" t="s">
        <v>57</v>
      </c>
      <c r="C19" s="9">
        <v>18471</v>
      </c>
      <c r="D19" s="9">
        <v>19957</v>
      </c>
      <c r="E19" s="9">
        <v>19170</v>
      </c>
      <c r="F19" s="9">
        <v>18171</v>
      </c>
      <c r="G19" s="9">
        <v>17351</v>
      </c>
      <c r="H19" s="9">
        <v>20720</v>
      </c>
      <c r="I19" s="9">
        <v>19646</v>
      </c>
      <c r="J19" s="9">
        <v>19591</v>
      </c>
      <c r="K19" s="9">
        <v>19162</v>
      </c>
      <c r="L19" s="9">
        <v>20451</v>
      </c>
      <c r="M19" s="32">
        <f>AVERAGE(C19:L19)</f>
        <v>19269</v>
      </c>
      <c r="N19" s="33">
        <f t="shared" si="5"/>
        <v>19.27</v>
      </c>
      <c r="O19" s="34">
        <f>STDEV(C19:L19)</f>
        <v>1041.5834100061311</v>
      </c>
      <c r="P19" s="35">
        <f t="shared" si="7"/>
        <v>1.04</v>
      </c>
    </row>
    <row r="20" spans="1:16" ht="16" x14ac:dyDescent="0.2">
      <c r="A20" s="36" t="s">
        <v>64</v>
      </c>
      <c r="B20" s="46" t="s">
        <v>220</v>
      </c>
      <c r="C20" s="9">
        <v>3931</v>
      </c>
      <c r="D20" s="9">
        <v>3978</v>
      </c>
      <c r="E20" s="9">
        <v>3754</v>
      </c>
      <c r="F20" s="9">
        <v>4404</v>
      </c>
      <c r="G20" s="9">
        <v>4712</v>
      </c>
      <c r="H20" s="9">
        <v>4528</v>
      </c>
      <c r="I20" s="9">
        <v>5251</v>
      </c>
      <c r="J20" s="9">
        <v>4986</v>
      </c>
      <c r="K20" s="9">
        <v>4641</v>
      </c>
      <c r="L20" s="9">
        <v>5233</v>
      </c>
      <c r="M20" s="37">
        <f t="shared" si="4"/>
        <v>4541.8</v>
      </c>
      <c r="N20" s="38">
        <f t="shared" si="5"/>
        <v>4.54</v>
      </c>
      <c r="O20" s="39">
        <f t="shared" si="6"/>
        <v>532.04005697148557</v>
      </c>
      <c r="P20" s="40">
        <f t="shared" si="7"/>
        <v>0.53</v>
      </c>
    </row>
    <row r="21" spans="1:16" ht="16" x14ac:dyDescent="0.2">
      <c r="A21" s="26"/>
      <c r="B21" s="44" t="s">
        <v>221</v>
      </c>
      <c r="C21" s="9">
        <v>9671</v>
      </c>
      <c r="D21" s="9">
        <v>9790</v>
      </c>
      <c r="E21" s="9">
        <v>9824</v>
      </c>
      <c r="F21" s="9">
        <v>8694</v>
      </c>
      <c r="G21" s="9">
        <v>10541</v>
      </c>
      <c r="H21" s="9">
        <v>10902</v>
      </c>
      <c r="I21" s="9">
        <v>9675</v>
      </c>
      <c r="J21" s="9">
        <v>11386</v>
      </c>
      <c r="K21" s="9">
        <v>10212</v>
      </c>
      <c r="L21" s="9">
        <v>10126</v>
      </c>
      <c r="M21" s="27">
        <f t="shared" si="4"/>
        <v>10082.1</v>
      </c>
      <c r="N21" s="28">
        <f t="shared" si="5"/>
        <v>10.08</v>
      </c>
      <c r="O21" s="29">
        <f t="shared" si="6"/>
        <v>746.49364810872078</v>
      </c>
      <c r="P21" s="30">
        <f t="shared" si="7"/>
        <v>0.75</v>
      </c>
    </row>
    <row r="22" spans="1:16" ht="17" thickBot="1" x14ac:dyDescent="0.25">
      <c r="A22" s="31"/>
      <c r="B22" s="45" t="s">
        <v>57</v>
      </c>
      <c r="C22" s="9">
        <v>23524</v>
      </c>
      <c r="D22" s="9">
        <v>24776</v>
      </c>
      <c r="E22" s="9">
        <v>24828</v>
      </c>
      <c r="F22" s="9">
        <v>24799</v>
      </c>
      <c r="G22" s="9">
        <v>25274</v>
      </c>
      <c r="H22" s="9">
        <v>23430</v>
      </c>
      <c r="I22" s="9">
        <v>24822</v>
      </c>
      <c r="J22" s="9">
        <v>24603</v>
      </c>
      <c r="K22" s="9">
        <v>27261</v>
      </c>
      <c r="L22" s="9">
        <v>24427</v>
      </c>
      <c r="M22" s="32">
        <f>AVERAGE(C22:L22)</f>
        <v>24774.400000000001</v>
      </c>
      <c r="N22" s="33">
        <f t="shared" si="5"/>
        <v>24.77</v>
      </c>
      <c r="O22" s="34">
        <f>STDEV(C22:L22)</f>
        <v>1051.9559771101535</v>
      </c>
      <c r="P22" s="35">
        <f t="shared" si="7"/>
        <v>1.05</v>
      </c>
    </row>
    <row r="23" spans="1:16" ht="16" x14ac:dyDescent="0.2">
      <c r="A23" s="36" t="s">
        <v>65</v>
      </c>
      <c r="B23" s="46" t="s">
        <v>220</v>
      </c>
      <c r="C23" s="9">
        <v>3931</v>
      </c>
      <c r="D23" s="9">
        <v>3978</v>
      </c>
      <c r="E23" s="9">
        <v>3754</v>
      </c>
      <c r="F23" s="9">
        <v>4404</v>
      </c>
      <c r="G23" s="9">
        <v>4712</v>
      </c>
      <c r="H23" s="9">
        <v>4528</v>
      </c>
      <c r="I23" s="9">
        <v>5251</v>
      </c>
      <c r="J23" s="9">
        <v>4986</v>
      </c>
      <c r="K23" s="9">
        <v>4641</v>
      </c>
      <c r="L23" s="9">
        <v>5233</v>
      </c>
      <c r="M23" s="37">
        <f t="shared" si="4"/>
        <v>4541.8</v>
      </c>
      <c r="N23" s="38">
        <f t="shared" si="5"/>
        <v>4.54</v>
      </c>
      <c r="O23" s="39">
        <f t="shared" si="6"/>
        <v>532.04005697148557</v>
      </c>
      <c r="P23" s="40">
        <f t="shared" si="7"/>
        <v>0.53</v>
      </c>
    </row>
    <row r="24" spans="1:16" ht="16" x14ac:dyDescent="0.2">
      <c r="A24" s="26"/>
      <c r="B24" s="44" t="s">
        <v>221</v>
      </c>
      <c r="C24" s="9">
        <v>9671</v>
      </c>
      <c r="D24" s="9">
        <v>9790</v>
      </c>
      <c r="E24" s="9">
        <v>9824</v>
      </c>
      <c r="F24" s="9">
        <v>8694</v>
      </c>
      <c r="G24" s="9">
        <v>10541</v>
      </c>
      <c r="H24" s="9">
        <v>10902</v>
      </c>
      <c r="I24" s="9">
        <v>9675</v>
      </c>
      <c r="J24" s="9">
        <v>11386</v>
      </c>
      <c r="K24" s="9">
        <v>10212</v>
      </c>
      <c r="L24" s="9">
        <v>10126</v>
      </c>
      <c r="M24" s="27">
        <f t="shared" si="4"/>
        <v>10082.1</v>
      </c>
      <c r="N24" s="28">
        <f t="shared" si="5"/>
        <v>10.08</v>
      </c>
      <c r="O24" s="29">
        <f t="shared" si="6"/>
        <v>746.49364810872078</v>
      </c>
      <c r="P24" s="30">
        <f t="shared" si="7"/>
        <v>0.75</v>
      </c>
    </row>
    <row r="25" spans="1:16" ht="17" thickBot="1" x14ac:dyDescent="0.25">
      <c r="A25" s="31"/>
      <c r="B25" s="45" t="s">
        <v>57</v>
      </c>
      <c r="C25" s="9">
        <v>26041</v>
      </c>
      <c r="D25" s="9">
        <v>28647</v>
      </c>
      <c r="E25" s="9">
        <v>27773</v>
      </c>
      <c r="F25" s="9">
        <v>28318</v>
      </c>
      <c r="G25" s="9">
        <v>28855</v>
      </c>
      <c r="H25" s="9">
        <v>29454</v>
      </c>
      <c r="I25" s="9">
        <v>27519</v>
      </c>
      <c r="J25" s="9">
        <v>29615</v>
      </c>
      <c r="K25" s="9">
        <v>26384</v>
      </c>
      <c r="L25" s="9">
        <v>29715</v>
      </c>
      <c r="M25" s="32">
        <f>AVERAGE(C25:L25)</f>
        <v>28232.1</v>
      </c>
      <c r="N25" s="33">
        <f t="shared" si="5"/>
        <v>28.23</v>
      </c>
      <c r="O25" s="34">
        <f>STDEV(C25:L25)</f>
        <v>1295.6185524039602</v>
      </c>
      <c r="P25" s="35">
        <f t="shared" si="7"/>
        <v>1.3</v>
      </c>
    </row>
    <row r="26" spans="1:16" ht="16" x14ac:dyDescent="0.2">
      <c r="A26" s="36" t="s">
        <v>66</v>
      </c>
      <c r="B26" s="46" t="s">
        <v>220</v>
      </c>
      <c r="C26" s="9">
        <v>3931</v>
      </c>
      <c r="D26" s="9">
        <v>3978</v>
      </c>
      <c r="E26" s="9">
        <v>3754</v>
      </c>
      <c r="F26" s="9">
        <v>4404</v>
      </c>
      <c r="G26" s="9">
        <v>4712</v>
      </c>
      <c r="H26" s="9">
        <v>4528</v>
      </c>
      <c r="I26" s="9">
        <v>5251</v>
      </c>
      <c r="J26" s="9">
        <v>4986</v>
      </c>
      <c r="K26" s="9">
        <v>4641</v>
      </c>
      <c r="L26" s="9">
        <v>5233</v>
      </c>
      <c r="M26" s="37">
        <f t="shared" si="4"/>
        <v>4541.8</v>
      </c>
      <c r="N26" s="38">
        <f t="shared" si="5"/>
        <v>4.54</v>
      </c>
      <c r="O26" s="39">
        <f t="shared" si="6"/>
        <v>532.04005697148557</v>
      </c>
      <c r="P26" s="40">
        <f t="shared" si="7"/>
        <v>0.53</v>
      </c>
    </row>
    <row r="27" spans="1:16" ht="16" x14ac:dyDescent="0.2">
      <c r="A27" s="26"/>
      <c r="B27" s="44" t="s">
        <v>221</v>
      </c>
      <c r="C27" s="9">
        <v>9671</v>
      </c>
      <c r="D27" s="9">
        <v>9790</v>
      </c>
      <c r="E27" s="9">
        <v>9824</v>
      </c>
      <c r="F27" s="9">
        <v>8694</v>
      </c>
      <c r="G27" s="9">
        <v>10541</v>
      </c>
      <c r="H27" s="9">
        <v>10902</v>
      </c>
      <c r="I27" s="9">
        <v>9675</v>
      </c>
      <c r="J27" s="9">
        <v>11386</v>
      </c>
      <c r="K27" s="9">
        <v>10212</v>
      </c>
      <c r="L27" s="9">
        <v>10126</v>
      </c>
      <c r="M27" s="27">
        <f t="shared" si="4"/>
        <v>10082.1</v>
      </c>
      <c r="N27" s="28">
        <f t="shared" si="5"/>
        <v>10.08</v>
      </c>
      <c r="O27" s="29">
        <f t="shared" si="6"/>
        <v>746.49364810872078</v>
      </c>
      <c r="P27" s="30">
        <f t="shared" si="7"/>
        <v>0.75</v>
      </c>
    </row>
    <row r="28" spans="1:16" ht="17" thickBot="1" x14ac:dyDescent="0.25">
      <c r="A28" s="31"/>
      <c r="B28" s="45" t="s">
        <v>57</v>
      </c>
      <c r="C28" s="9">
        <v>28427</v>
      </c>
      <c r="D28" s="9">
        <v>29765</v>
      </c>
      <c r="E28" s="9">
        <v>24568</v>
      </c>
      <c r="F28" s="9">
        <v>30192</v>
      </c>
      <c r="G28" s="9">
        <v>29250</v>
      </c>
      <c r="H28" s="9">
        <v>31354</v>
      </c>
      <c r="I28" s="9">
        <v>28337</v>
      </c>
      <c r="J28" s="9">
        <v>29043</v>
      </c>
      <c r="K28" s="9">
        <v>29327</v>
      </c>
      <c r="L28" s="9">
        <v>31221</v>
      </c>
      <c r="M28" s="32">
        <f>AVERAGE(C28:L28)</f>
        <v>29148.400000000001</v>
      </c>
      <c r="N28" s="33">
        <f t="shared" si="5"/>
        <v>29.15</v>
      </c>
      <c r="O28" s="34">
        <f>STDEV(C28:L28)</f>
        <v>1910.2594471839566</v>
      </c>
      <c r="P28" s="35">
        <f t="shared" si="7"/>
        <v>1.91</v>
      </c>
    </row>
    <row r="29" spans="1:16" ht="16" x14ac:dyDescent="0.2">
      <c r="A29" s="36" t="s">
        <v>67</v>
      </c>
      <c r="B29" s="46" t="s">
        <v>220</v>
      </c>
      <c r="C29" s="9">
        <v>3931</v>
      </c>
      <c r="D29" s="9">
        <v>3978</v>
      </c>
      <c r="E29" s="9">
        <v>3754</v>
      </c>
      <c r="F29" s="9">
        <v>4404</v>
      </c>
      <c r="G29" s="9">
        <v>4712</v>
      </c>
      <c r="H29" s="9">
        <v>4528</v>
      </c>
      <c r="I29" s="9">
        <v>5251</v>
      </c>
      <c r="J29" s="9">
        <v>4986</v>
      </c>
      <c r="K29" s="9">
        <v>4641</v>
      </c>
      <c r="L29" s="9">
        <v>5233</v>
      </c>
      <c r="M29" s="37">
        <f t="shared" si="4"/>
        <v>4541.8</v>
      </c>
      <c r="N29" s="38">
        <f t="shared" si="5"/>
        <v>4.54</v>
      </c>
      <c r="O29" s="39">
        <f t="shared" si="6"/>
        <v>532.04005697148557</v>
      </c>
      <c r="P29" s="40">
        <f t="shared" si="7"/>
        <v>0.53</v>
      </c>
    </row>
    <row r="30" spans="1:16" ht="16" x14ac:dyDescent="0.2">
      <c r="A30" s="26"/>
      <c r="B30" s="44" t="s">
        <v>221</v>
      </c>
      <c r="C30" s="9">
        <v>9671</v>
      </c>
      <c r="D30" s="9">
        <v>9790</v>
      </c>
      <c r="E30" s="9">
        <v>9824</v>
      </c>
      <c r="F30" s="9">
        <v>8694</v>
      </c>
      <c r="G30" s="9">
        <v>10541</v>
      </c>
      <c r="H30" s="9">
        <v>10902</v>
      </c>
      <c r="I30" s="9">
        <v>9675</v>
      </c>
      <c r="J30" s="9">
        <v>11386</v>
      </c>
      <c r="K30" s="9">
        <v>10212</v>
      </c>
      <c r="L30" s="9">
        <v>10126</v>
      </c>
      <c r="M30" s="27">
        <f t="shared" si="4"/>
        <v>10082.1</v>
      </c>
      <c r="N30" s="28">
        <f t="shared" si="5"/>
        <v>10.08</v>
      </c>
      <c r="O30" s="29">
        <f t="shared" si="6"/>
        <v>746.49364810872078</v>
      </c>
      <c r="P30" s="30">
        <f t="shared" si="7"/>
        <v>0.75</v>
      </c>
    </row>
    <row r="31" spans="1:16" ht="17" thickBot="1" x14ac:dyDescent="0.25">
      <c r="A31" s="31"/>
      <c r="B31" s="45" t="s">
        <v>57</v>
      </c>
      <c r="C31" s="9">
        <v>32654</v>
      </c>
      <c r="D31" s="9">
        <v>32925</v>
      </c>
      <c r="E31" s="9">
        <v>35269</v>
      </c>
      <c r="F31" s="9">
        <v>32407</v>
      </c>
      <c r="G31" s="9">
        <v>34411</v>
      </c>
      <c r="H31" s="9">
        <v>33843</v>
      </c>
      <c r="I31" s="9">
        <v>32864</v>
      </c>
      <c r="J31" s="9">
        <v>35880</v>
      </c>
      <c r="K31" s="9">
        <v>33971</v>
      </c>
      <c r="L31" s="9">
        <v>36192</v>
      </c>
      <c r="M31" s="32">
        <f>AVERAGE(C31:L31)</f>
        <v>34041.599999999999</v>
      </c>
      <c r="N31" s="33">
        <f t="shared" si="5"/>
        <v>34.04</v>
      </c>
      <c r="O31" s="34">
        <f>STDEV(C31:L31)</f>
        <v>1371.2207213525714</v>
      </c>
      <c r="P31" s="35">
        <f t="shared" si="7"/>
        <v>1.37</v>
      </c>
    </row>
    <row r="32" spans="1:16" ht="16" x14ac:dyDescent="0.2">
      <c r="A32" s="36" t="s">
        <v>68</v>
      </c>
      <c r="B32" s="46" t="s">
        <v>220</v>
      </c>
      <c r="C32" s="9">
        <v>3931</v>
      </c>
      <c r="D32" s="9">
        <v>3978</v>
      </c>
      <c r="E32" s="9">
        <v>3754</v>
      </c>
      <c r="F32" s="9">
        <v>4404</v>
      </c>
      <c r="G32" s="9">
        <v>4712</v>
      </c>
      <c r="H32" s="9">
        <v>4528</v>
      </c>
      <c r="I32" s="9">
        <v>5251</v>
      </c>
      <c r="J32" s="9">
        <v>4986</v>
      </c>
      <c r="K32" s="9">
        <v>4641</v>
      </c>
      <c r="L32" s="9">
        <v>5233</v>
      </c>
      <c r="M32" s="37">
        <f t="shared" si="4"/>
        <v>4541.8</v>
      </c>
      <c r="N32" s="38">
        <f t="shared" si="5"/>
        <v>4.54</v>
      </c>
      <c r="O32" s="39">
        <f t="shared" si="6"/>
        <v>532.04005697148557</v>
      </c>
      <c r="P32" s="40">
        <f t="shared" si="7"/>
        <v>0.53</v>
      </c>
    </row>
    <row r="33" spans="1:16" ht="16" x14ac:dyDescent="0.2">
      <c r="A33" s="26"/>
      <c r="B33" s="44" t="s">
        <v>221</v>
      </c>
      <c r="C33" s="9">
        <v>9671</v>
      </c>
      <c r="D33" s="9">
        <v>9790</v>
      </c>
      <c r="E33" s="9">
        <v>9824</v>
      </c>
      <c r="F33" s="9">
        <v>8694</v>
      </c>
      <c r="G33" s="9">
        <v>10541</v>
      </c>
      <c r="H33" s="9">
        <v>10902</v>
      </c>
      <c r="I33" s="9">
        <v>9675</v>
      </c>
      <c r="J33" s="9">
        <v>11386</v>
      </c>
      <c r="K33" s="9">
        <v>10212</v>
      </c>
      <c r="L33" s="9">
        <v>10126</v>
      </c>
      <c r="M33" s="27">
        <f t="shared" si="4"/>
        <v>10082.1</v>
      </c>
      <c r="N33" s="28">
        <f t="shared" si="5"/>
        <v>10.08</v>
      </c>
      <c r="O33" s="29">
        <f t="shared" si="6"/>
        <v>746.49364810872078</v>
      </c>
      <c r="P33" s="30">
        <f t="shared" si="7"/>
        <v>0.75</v>
      </c>
    </row>
    <row r="34" spans="1:16" ht="17" thickBot="1" x14ac:dyDescent="0.25">
      <c r="A34" s="31"/>
      <c r="B34" s="45" t="s">
        <v>57</v>
      </c>
      <c r="C34" s="9">
        <v>28012</v>
      </c>
      <c r="D34" s="9">
        <v>28995</v>
      </c>
      <c r="E34" s="9">
        <v>30721</v>
      </c>
      <c r="F34" s="9">
        <v>30566</v>
      </c>
      <c r="G34" s="9">
        <v>32195</v>
      </c>
      <c r="H34" s="9">
        <v>30644</v>
      </c>
      <c r="I34" s="9">
        <v>7842</v>
      </c>
      <c r="J34" s="9">
        <v>32608</v>
      </c>
      <c r="K34" s="9">
        <v>30691</v>
      </c>
      <c r="L34" s="9">
        <v>31673</v>
      </c>
      <c r="M34" s="32">
        <f>AVERAGE(C34:L34)</f>
        <v>28394.7</v>
      </c>
      <c r="N34" s="33">
        <f t="shared" si="5"/>
        <v>28.39</v>
      </c>
      <c r="O34" s="34">
        <f>STDEV(C34:L34)</f>
        <v>7350.8902265114984</v>
      </c>
      <c r="P34" s="35">
        <f t="shared" si="7"/>
        <v>7.35</v>
      </c>
    </row>
    <row r="35" spans="1:16" ht="16" x14ac:dyDescent="0.2">
      <c r="A35" s="36" t="s">
        <v>69</v>
      </c>
      <c r="B35" s="46" t="s">
        <v>220</v>
      </c>
      <c r="C35" s="9">
        <v>3931</v>
      </c>
      <c r="D35" s="9">
        <v>3978</v>
      </c>
      <c r="E35" s="9">
        <v>3754</v>
      </c>
      <c r="F35" s="9">
        <v>4404</v>
      </c>
      <c r="G35" s="9">
        <v>4712</v>
      </c>
      <c r="H35" s="9">
        <v>4528</v>
      </c>
      <c r="I35" s="9">
        <v>5251</v>
      </c>
      <c r="J35" s="9">
        <v>4986</v>
      </c>
      <c r="K35" s="9">
        <v>4641</v>
      </c>
      <c r="L35" s="9">
        <v>5233</v>
      </c>
      <c r="M35" s="37">
        <f t="shared" si="4"/>
        <v>4541.8</v>
      </c>
      <c r="N35" s="38">
        <f t="shared" si="5"/>
        <v>4.54</v>
      </c>
      <c r="O35" s="39">
        <f t="shared" si="6"/>
        <v>532.04005697148557</v>
      </c>
      <c r="P35" s="40">
        <f t="shared" si="7"/>
        <v>0.53</v>
      </c>
    </row>
    <row r="36" spans="1:16" ht="16" x14ac:dyDescent="0.2">
      <c r="A36" s="26"/>
      <c r="B36" s="44" t="s">
        <v>221</v>
      </c>
      <c r="C36" s="9">
        <v>9671</v>
      </c>
      <c r="D36" s="9">
        <v>9790</v>
      </c>
      <c r="E36" s="9">
        <v>9824</v>
      </c>
      <c r="F36" s="9">
        <v>8694</v>
      </c>
      <c r="G36" s="9">
        <v>10541</v>
      </c>
      <c r="H36" s="9">
        <v>10902</v>
      </c>
      <c r="I36" s="9">
        <v>9675</v>
      </c>
      <c r="J36" s="9">
        <v>11386</v>
      </c>
      <c r="K36" s="9">
        <v>10212</v>
      </c>
      <c r="L36" s="9">
        <v>10126</v>
      </c>
      <c r="M36" s="27">
        <f t="shared" si="4"/>
        <v>10082.1</v>
      </c>
      <c r="N36" s="28">
        <f t="shared" si="5"/>
        <v>10.08</v>
      </c>
      <c r="O36" s="29">
        <f t="shared" si="6"/>
        <v>746.49364810872078</v>
      </c>
      <c r="P36" s="30">
        <f t="shared" si="7"/>
        <v>0.75</v>
      </c>
    </row>
    <row r="37" spans="1:16" ht="17" thickBot="1" x14ac:dyDescent="0.25">
      <c r="A37" s="31"/>
      <c r="B37" s="45" t="s">
        <v>57</v>
      </c>
      <c r="C37" s="9">
        <v>43521</v>
      </c>
      <c r="D37" s="9">
        <v>43256</v>
      </c>
      <c r="E37" s="9">
        <v>42312</v>
      </c>
      <c r="F37" s="9">
        <v>44812</v>
      </c>
      <c r="G37" s="9">
        <v>48685</v>
      </c>
      <c r="H37" s="9">
        <v>44462</v>
      </c>
      <c r="I37" s="9">
        <v>45931</v>
      </c>
      <c r="J37" s="9">
        <v>45404</v>
      </c>
      <c r="K37" s="9">
        <v>47423</v>
      </c>
      <c r="L37" s="9">
        <v>45858</v>
      </c>
      <c r="M37" s="32">
        <f>AVERAGE(C37:L37)</f>
        <v>45166.400000000001</v>
      </c>
      <c r="N37" s="33">
        <f t="shared" si="5"/>
        <v>45.17</v>
      </c>
      <c r="O37" s="34">
        <f>STDEV(C37:L37)</f>
        <v>1935.5881793398096</v>
      </c>
      <c r="P37" s="35">
        <f t="shared" si="7"/>
        <v>1.94</v>
      </c>
    </row>
    <row r="41" spans="1:16" ht="16" thickBot="1" x14ac:dyDescent="0.25">
      <c r="B41" s="17" t="s">
        <v>82</v>
      </c>
      <c r="C41" s="13" t="s">
        <v>129</v>
      </c>
      <c r="D41" s="44" t="s">
        <v>220</v>
      </c>
      <c r="E41" s="44" t="s">
        <v>221</v>
      </c>
      <c r="F41" s="45" t="s">
        <v>57</v>
      </c>
    </row>
    <row r="42" spans="1:16" x14ac:dyDescent="0.2">
      <c r="B42" s="17">
        <v>0</v>
      </c>
      <c r="C42" s="13" t="s">
        <v>81</v>
      </c>
      <c r="D42" s="13">
        <v>5914</v>
      </c>
      <c r="E42" s="13">
        <v>7319.5</v>
      </c>
      <c r="F42" s="13">
        <f>M4</f>
        <v>8136.9</v>
      </c>
    </row>
    <row r="43" spans="1:16" x14ac:dyDescent="0.2">
      <c r="B43" s="17">
        <v>1</v>
      </c>
      <c r="C43" s="13" t="s">
        <v>59</v>
      </c>
      <c r="D43" s="13">
        <v>5914</v>
      </c>
      <c r="E43" s="13">
        <v>7319.5</v>
      </c>
      <c r="F43" s="13">
        <f>M7</f>
        <v>13233.1</v>
      </c>
    </row>
    <row r="44" spans="1:16" x14ac:dyDescent="0.2">
      <c r="B44" s="17">
        <v>2</v>
      </c>
      <c r="C44" s="13" t="s">
        <v>60</v>
      </c>
      <c r="D44" s="13">
        <v>5914</v>
      </c>
      <c r="E44" s="13">
        <v>7319.5</v>
      </c>
      <c r="F44" s="13">
        <f>M10</f>
        <v>14630.5</v>
      </c>
    </row>
    <row r="45" spans="1:16" x14ac:dyDescent="0.2">
      <c r="B45" s="17">
        <v>3</v>
      </c>
      <c r="C45" s="13" t="s">
        <v>61</v>
      </c>
      <c r="D45" s="13">
        <v>5914</v>
      </c>
      <c r="E45" s="13">
        <v>7319.5</v>
      </c>
      <c r="F45" s="13">
        <f>M13</f>
        <v>14411.6</v>
      </c>
    </row>
    <row r="46" spans="1:16" x14ac:dyDescent="0.2">
      <c r="B46" s="17">
        <v>4</v>
      </c>
      <c r="C46" s="13" t="s">
        <v>62</v>
      </c>
      <c r="D46" s="13">
        <v>5914</v>
      </c>
      <c r="E46" s="13">
        <v>7319.5</v>
      </c>
      <c r="F46" s="13">
        <f>M16</f>
        <v>18778.3</v>
      </c>
    </row>
    <row r="47" spans="1:16" x14ac:dyDescent="0.2">
      <c r="B47" s="17">
        <v>5</v>
      </c>
      <c r="C47" s="13" t="s">
        <v>63</v>
      </c>
      <c r="D47" s="13">
        <v>5914</v>
      </c>
      <c r="E47" s="13">
        <v>7319.5</v>
      </c>
      <c r="F47" s="13">
        <f>M19</f>
        <v>19269</v>
      </c>
    </row>
    <row r="48" spans="1:16" x14ac:dyDescent="0.2">
      <c r="B48" s="17">
        <v>6</v>
      </c>
      <c r="C48" s="13" t="s">
        <v>64</v>
      </c>
      <c r="D48" s="13">
        <v>5914</v>
      </c>
      <c r="E48" s="13">
        <v>7319.5</v>
      </c>
      <c r="F48" s="13">
        <f>M22</f>
        <v>24774.400000000001</v>
      </c>
    </row>
    <row r="49" spans="2:6" x14ac:dyDescent="0.2">
      <c r="B49" s="17">
        <v>7</v>
      </c>
      <c r="C49" s="13" t="s">
        <v>65</v>
      </c>
      <c r="D49" s="13">
        <v>5914</v>
      </c>
      <c r="E49" s="13">
        <v>7319.5</v>
      </c>
      <c r="F49" s="13">
        <f>M25</f>
        <v>28232.1</v>
      </c>
    </row>
    <row r="50" spans="2:6" x14ac:dyDescent="0.2">
      <c r="B50" s="16">
        <v>8</v>
      </c>
      <c r="C50" s="13" t="s">
        <v>66</v>
      </c>
      <c r="D50" s="13">
        <v>5914</v>
      </c>
      <c r="E50" s="13">
        <v>7319.5</v>
      </c>
      <c r="F50" s="13">
        <f>M28</f>
        <v>29148.400000000001</v>
      </c>
    </row>
    <row r="51" spans="2:6" x14ac:dyDescent="0.2">
      <c r="B51" s="16">
        <v>9</v>
      </c>
      <c r="C51" t="s">
        <v>67</v>
      </c>
      <c r="D51" s="13">
        <v>5914</v>
      </c>
      <c r="E51" s="13">
        <v>7319.5</v>
      </c>
      <c r="F51" s="13">
        <f>M31</f>
        <v>34041.599999999999</v>
      </c>
    </row>
    <row r="52" spans="2:6" x14ac:dyDescent="0.2">
      <c r="B52" s="16">
        <v>10</v>
      </c>
      <c r="C52" t="s">
        <v>68</v>
      </c>
      <c r="D52" s="13">
        <v>5914</v>
      </c>
      <c r="E52" s="13">
        <v>7319.5</v>
      </c>
      <c r="F52" s="13">
        <f>M34</f>
        <v>28394.7</v>
      </c>
    </row>
    <row r="53" spans="2:6" x14ac:dyDescent="0.2">
      <c r="B53" s="16">
        <v>11</v>
      </c>
      <c r="C53" t="s">
        <v>69</v>
      </c>
      <c r="D53" s="13">
        <v>5914</v>
      </c>
      <c r="E53" s="13">
        <v>7319.5</v>
      </c>
      <c r="F53" s="13">
        <f>M37</f>
        <v>45166.400000000001</v>
      </c>
    </row>
    <row r="56" spans="2:6" ht="16" thickBot="1" x14ac:dyDescent="0.25">
      <c r="B56" s="17" t="s">
        <v>82</v>
      </c>
      <c r="C56" s="13" t="s">
        <v>129</v>
      </c>
      <c r="D56" s="44" t="s">
        <v>220</v>
      </c>
      <c r="E56" s="44" t="s">
        <v>221</v>
      </c>
      <c r="F56" s="45" t="s">
        <v>57</v>
      </c>
    </row>
    <row r="57" spans="2:6" x14ac:dyDescent="0.2">
      <c r="B57" s="17">
        <v>0</v>
      </c>
      <c r="C57" s="13" t="s">
        <v>81</v>
      </c>
      <c r="D57" s="13">
        <v>5914</v>
      </c>
      <c r="E57" s="13">
        <f>E42+D42</f>
        <v>13233.5</v>
      </c>
      <c r="F57" s="27">
        <f>F42+E57</f>
        <v>21370.400000000001</v>
      </c>
    </row>
    <row r="58" spans="2:6" x14ac:dyDescent="0.2">
      <c r="B58" s="17">
        <v>1</v>
      </c>
      <c r="C58" s="13" t="s">
        <v>59</v>
      </c>
      <c r="D58" s="13">
        <v>5914</v>
      </c>
      <c r="E58" s="13">
        <f t="shared" ref="E58:E68" si="8">E43+D43</f>
        <v>13233.5</v>
      </c>
      <c r="F58" s="27">
        <f t="shared" ref="F58:F68" si="9">F43+E58</f>
        <v>26466.6</v>
      </c>
    </row>
    <row r="59" spans="2:6" x14ac:dyDescent="0.2">
      <c r="B59" s="17">
        <v>2</v>
      </c>
      <c r="C59" s="13" t="s">
        <v>60</v>
      </c>
      <c r="D59" s="13">
        <v>5914</v>
      </c>
      <c r="E59" s="13">
        <f t="shared" si="8"/>
        <v>13233.5</v>
      </c>
      <c r="F59" s="27">
        <f t="shared" si="9"/>
        <v>27864</v>
      </c>
    </row>
    <row r="60" spans="2:6" x14ac:dyDescent="0.2">
      <c r="B60" s="17">
        <v>3</v>
      </c>
      <c r="C60" s="13" t="s">
        <v>61</v>
      </c>
      <c r="D60" s="13">
        <v>5914</v>
      </c>
      <c r="E60" s="13">
        <f t="shared" si="8"/>
        <v>13233.5</v>
      </c>
      <c r="F60" s="27">
        <f t="shared" si="9"/>
        <v>27645.1</v>
      </c>
    </row>
    <row r="61" spans="2:6" x14ac:dyDescent="0.2">
      <c r="B61" s="17">
        <v>4</v>
      </c>
      <c r="C61" s="13" t="s">
        <v>62</v>
      </c>
      <c r="D61" s="13">
        <v>5914</v>
      </c>
      <c r="E61" s="13">
        <f t="shared" si="8"/>
        <v>13233.5</v>
      </c>
      <c r="F61" s="27">
        <f t="shared" si="9"/>
        <v>32011.8</v>
      </c>
    </row>
    <row r="62" spans="2:6" x14ac:dyDescent="0.2">
      <c r="B62" s="17">
        <v>5</v>
      </c>
      <c r="C62" s="13" t="s">
        <v>63</v>
      </c>
      <c r="D62" s="13">
        <v>5914</v>
      </c>
      <c r="E62" s="13">
        <f t="shared" si="8"/>
        <v>13233.5</v>
      </c>
      <c r="F62" s="27">
        <f t="shared" si="9"/>
        <v>32502.5</v>
      </c>
    </row>
    <row r="63" spans="2:6" x14ac:dyDescent="0.2">
      <c r="B63" s="17">
        <v>6</v>
      </c>
      <c r="C63" s="13" t="s">
        <v>64</v>
      </c>
      <c r="D63" s="13">
        <v>5914</v>
      </c>
      <c r="E63" s="13">
        <f t="shared" si="8"/>
        <v>13233.5</v>
      </c>
      <c r="F63" s="27">
        <f t="shared" si="9"/>
        <v>38007.9</v>
      </c>
    </row>
    <row r="64" spans="2:6" x14ac:dyDescent="0.2">
      <c r="B64" s="17">
        <v>7</v>
      </c>
      <c r="C64" s="13" t="s">
        <v>65</v>
      </c>
      <c r="D64" s="13">
        <v>5914</v>
      </c>
      <c r="E64" s="13">
        <f t="shared" si="8"/>
        <v>13233.5</v>
      </c>
      <c r="F64" s="27">
        <f t="shared" si="9"/>
        <v>41465.599999999999</v>
      </c>
    </row>
    <row r="65" spans="2:6" x14ac:dyDescent="0.2">
      <c r="B65" s="16">
        <v>8</v>
      </c>
      <c r="C65" s="13" t="s">
        <v>66</v>
      </c>
      <c r="D65" s="13">
        <v>5914</v>
      </c>
      <c r="E65" s="13">
        <f t="shared" si="8"/>
        <v>13233.5</v>
      </c>
      <c r="F65" s="27">
        <f t="shared" si="9"/>
        <v>42381.9</v>
      </c>
    </row>
    <row r="66" spans="2:6" x14ac:dyDescent="0.2">
      <c r="B66" s="16">
        <v>9</v>
      </c>
      <c r="C66" t="s">
        <v>67</v>
      </c>
      <c r="D66" s="13">
        <v>5914</v>
      </c>
      <c r="E66" s="13">
        <f t="shared" si="8"/>
        <v>13233.5</v>
      </c>
      <c r="F66" s="27">
        <f t="shared" si="9"/>
        <v>47275.1</v>
      </c>
    </row>
    <row r="67" spans="2:6" x14ac:dyDescent="0.2">
      <c r="B67" s="16">
        <v>10</v>
      </c>
      <c r="C67" t="s">
        <v>68</v>
      </c>
      <c r="D67" s="13">
        <v>5914</v>
      </c>
      <c r="E67" s="13">
        <f t="shared" si="8"/>
        <v>13233.5</v>
      </c>
      <c r="F67" s="27">
        <f t="shared" si="9"/>
        <v>41628.199999999997</v>
      </c>
    </row>
    <row r="68" spans="2:6" x14ac:dyDescent="0.2">
      <c r="B68" s="16">
        <v>11</v>
      </c>
      <c r="C68" t="s">
        <v>69</v>
      </c>
      <c r="D68" s="13">
        <v>5914</v>
      </c>
      <c r="E68" s="13">
        <f t="shared" si="8"/>
        <v>13233.5</v>
      </c>
      <c r="F68" s="27">
        <f t="shared" si="9"/>
        <v>58399.9</v>
      </c>
    </row>
    <row r="71" spans="2:6" ht="16" thickBot="1" x14ac:dyDescent="0.25">
      <c r="B71" s="17" t="s">
        <v>82</v>
      </c>
      <c r="C71" s="13" t="s">
        <v>129</v>
      </c>
      <c r="D71" s="44" t="s">
        <v>220</v>
      </c>
      <c r="E71" s="44" t="s">
        <v>221</v>
      </c>
      <c r="F71" s="45" t="s">
        <v>57</v>
      </c>
    </row>
    <row r="72" spans="2:6" x14ac:dyDescent="0.2">
      <c r="B72" s="17">
        <v>0</v>
      </c>
      <c r="C72" s="13" t="s">
        <v>81</v>
      </c>
      <c r="D72" s="13">
        <v>5914</v>
      </c>
      <c r="E72" s="13">
        <f>E57+D57</f>
        <v>19147.5</v>
      </c>
      <c r="F72" s="27">
        <f>F57+E72</f>
        <v>40517.9</v>
      </c>
    </row>
    <row r="73" spans="2:6" x14ac:dyDescent="0.2">
      <c r="B73" s="17">
        <v>1</v>
      </c>
      <c r="C73" s="13" t="s">
        <v>59</v>
      </c>
      <c r="D73" s="13">
        <v>5914</v>
      </c>
      <c r="E73" s="13">
        <f t="shared" ref="E73:E83" si="10">E58+D58</f>
        <v>19147.5</v>
      </c>
      <c r="F73" s="27">
        <f t="shared" ref="F73:F83" si="11">F58+E73</f>
        <v>45614.1</v>
      </c>
    </row>
    <row r="74" spans="2:6" x14ac:dyDescent="0.2">
      <c r="B74" s="17">
        <v>2</v>
      </c>
      <c r="C74" s="13" t="s">
        <v>60</v>
      </c>
      <c r="D74" s="13">
        <v>5914</v>
      </c>
      <c r="E74" s="13">
        <f t="shared" si="10"/>
        <v>19147.5</v>
      </c>
      <c r="F74" s="27">
        <f t="shared" si="11"/>
        <v>47011.5</v>
      </c>
    </row>
    <row r="75" spans="2:6" x14ac:dyDescent="0.2">
      <c r="B75" s="17">
        <v>3</v>
      </c>
      <c r="C75" s="13" t="s">
        <v>61</v>
      </c>
      <c r="D75" s="13">
        <v>5914</v>
      </c>
      <c r="E75" s="13">
        <f t="shared" si="10"/>
        <v>19147.5</v>
      </c>
      <c r="F75" s="27">
        <f t="shared" si="11"/>
        <v>46792.6</v>
      </c>
    </row>
    <row r="76" spans="2:6" x14ac:dyDescent="0.2">
      <c r="B76" s="17">
        <v>4</v>
      </c>
      <c r="C76" s="13" t="s">
        <v>62</v>
      </c>
      <c r="D76" s="13">
        <v>5914</v>
      </c>
      <c r="E76" s="13">
        <f t="shared" si="10"/>
        <v>19147.5</v>
      </c>
      <c r="F76" s="27">
        <f t="shared" si="11"/>
        <v>51159.3</v>
      </c>
    </row>
    <row r="77" spans="2:6" x14ac:dyDescent="0.2">
      <c r="B77" s="17">
        <v>5</v>
      </c>
      <c r="C77" s="13" t="s">
        <v>63</v>
      </c>
      <c r="D77" s="13">
        <v>5914</v>
      </c>
      <c r="E77" s="13">
        <f t="shared" si="10"/>
        <v>19147.5</v>
      </c>
      <c r="F77" s="27">
        <f t="shared" si="11"/>
        <v>51650</v>
      </c>
    </row>
    <row r="78" spans="2:6" x14ac:dyDescent="0.2">
      <c r="B78" s="17">
        <v>6</v>
      </c>
      <c r="C78" s="13" t="s">
        <v>64</v>
      </c>
      <c r="D78" s="13">
        <v>5914</v>
      </c>
      <c r="E78" s="13">
        <f t="shared" si="10"/>
        <v>19147.5</v>
      </c>
      <c r="F78" s="27">
        <f t="shared" si="11"/>
        <v>57155.4</v>
      </c>
    </row>
    <row r="79" spans="2:6" ht="14" customHeight="1" x14ac:dyDescent="0.2">
      <c r="B79" s="17">
        <v>7</v>
      </c>
      <c r="C79" s="13" t="s">
        <v>65</v>
      </c>
      <c r="D79" s="13">
        <v>5914</v>
      </c>
      <c r="E79" s="13">
        <f t="shared" si="10"/>
        <v>19147.5</v>
      </c>
      <c r="F79" s="27">
        <f t="shared" si="11"/>
        <v>60613.1</v>
      </c>
    </row>
    <row r="80" spans="2:6" ht="14" customHeight="1" x14ac:dyDescent="0.2">
      <c r="B80" s="16">
        <v>8</v>
      </c>
      <c r="C80" s="13" t="s">
        <v>66</v>
      </c>
      <c r="D80" s="13">
        <v>5914</v>
      </c>
      <c r="E80" s="13">
        <f t="shared" si="10"/>
        <v>19147.5</v>
      </c>
      <c r="F80" s="27">
        <f t="shared" si="11"/>
        <v>61529.4</v>
      </c>
    </row>
    <row r="81" spans="2:6" x14ac:dyDescent="0.2">
      <c r="B81" s="16">
        <v>9</v>
      </c>
      <c r="C81" t="s">
        <v>67</v>
      </c>
      <c r="D81" s="13">
        <v>5914</v>
      </c>
      <c r="E81" s="13">
        <f t="shared" si="10"/>
        <v>19147.5</v>
      </c>
      <c r="F81" s="27">
        <f t="shared" si="11"/>
        <v>66422.600000000006</v>
      </c>
    </row>
    <row r="82" spans="2:6" x14ac:dyDescent="0.2">
      <c r="B82" s="16">
        <v>10</v>
      </c>
      <c r="C82" t="s">
        <v>68</v>
      </c>
      <c r="D82" s="13">
        <v>5914</v>
      </c>
      <c r="E82" s="13">
        <f t="shared" si="10"/>
        <v>19147.5</v>
      </c>
      <c r="F82" s="27">
        <f t="shared" si="11"/>
        <v>60775.7</v>
      </c>
    </row>
    <row r="83" spans="2:6" x14ac:dyDescent="0.2">
      <c r="B83" s="16">
        <v>11</v>
      </c>
      <c r="C83" t="s">
        <v>69</v>
      </c>
      <c r="D83" s="13">
        <v>5914</v>
      </c>
      <c r="E83" s="13">
        <f t="shared" si="10"/>
        <v>19147.5</v>
      </c>
      <c r="F83" s="27">
        <f t="shared" si="11"/>
        <v>77547.399999999994</v>
      </c>
    </row>
    <row r="85" spans="2:6" ht="16" thickBot="1" x14ac:dyDescent="0.25">
      <c r="B85" s="17" t="s">
        <v>82</v>
      </c>
      <c r="C85" s="13" t="s">
        <v>129</v>
      </c>
      <c r="D85" s="44" t="s">
        <v>220</v>
      </c>
      <c r="E85" s="44" t="s">
        <v>223</v>
      </c>
      <c r="F85" s="45"/>
    </row>
    <row r="86" spans="2:6" x14ac:dyDescent="0.2">
      <c r="B86" s="17">
        <v>0</v>
      </c>
      <c r="C86" s="13" t="s">
        <v>81</v>
      </c>
      <c r="D86" s="13">
        <v>5914</v>
      </c>
      <c r="E86" s="13">
        <f>E72+F72</f>
        <v>59665.4</v>
      </c>
      <c r="F86" s="27"/>
    </row>
    <row r="87" spans="2:6" x14ac:dyDescent="0.2">
      <c r="B87" s="17">
        <v>1</v>
      </c>
      <c r="C87" s="13" t="s">
        <v>59</v>
      </c>
      <c r="D87" s="13">
        <v>5914</v>
      </c>
      <c r="E87" s="13">
        <f t="shared" ref="E87:E97" si="12">E73+F73</f>
        <v>64761.599999999999</v>
      </c>
      <c r="F87" s="27"/>
    </row>
    <row r="88" spans="2:6" x14ac:dyDescent="0.2">
      <c r="B88" s="17">
        <v>2</v>
      </c>
      <c r="C88" s="13" t="s">
        <v>60</v>
      </c>
      <c r="D88" s="13">
        <v>5914</v>
      </c>
      <c r="E88" s="13">
        <f t="shared" si="12"/>
        <v>66159</v>
      </c>
      <c r="F88" s="27"/>
    </row>
    <row r="89" spans="2:6" x14ac:dyDescent="0.2">
      <c r="B89" s="17">
        <v>3</v>
      </c>
      <c r="C89" s="13" t="s">
        <v>61</v>
      </c>
      <c r="D89" s="13">
        <v>5914</v>
      </c>
      <c r="E89" s="13">
        <f t="shared" si="12"/>
        <v>65940.100000000006</v>
      </c>
      <c r="F89" s="27"/>
    </row>
    <row r="90" spans="2:6" x14ac:dyDescent="0.2">
      <c r="B90" s="17">
        <v>4</v>
      </c>
      <c r="C90" s="13" t="s">
        <v>62</v>
      </c>
      <c r="D90" s="13">
        <v>5914</v>
      </c>
      <c r="E90" s="13">
        <f t="shared" si="12"/>
        <v>70306.8</v>
      </c>
      <c r="F90" s="27"/>
    </row>
    <row r="91" spans="2:6" x14ac:dyDescent="0.2">
      <c r="B91" s="17">
        <v>5</v>
      </c>
      <c r="C91" s="13" t="s">
        <v>63</v>
      </c>
      <c r="D91" s="13">
        <v>5914</v>
      </c>
      <c r="E91" s="13">
        <f t="shared" si="12"/>
        <v>70797.5</v>
      </c>
      <c r="F91" s="27"/>
    </row>
    <row r="92" spans="2:6" x14ac:dyDescent="0.2">
      <c r="B92" s="17">
        <v>6</v>
      </c>
      <c r="C92" s="13" t="s">
        <v>64</v>
      </c>
      <c r="D92" s="13">
        <v>5914</v>
      </c>
      <c r="E92" s="13">
        <f t="shared" si="12"/>
        <v>76302.899999999994</v>
      </c>
      <c r="F92" s="27"/>
    </row>
    <row r="93" spans="2:6" x14ac:dyDescent="0.2">
      <c r="B93" s="17">
        <v>7</v>
      </c>
      <c r="C93" s="13" t="s">
        <v>65</v>
      </c>
      <c r="D93" s="13">
        <v>5914</v>
      </c>
      <c r="E93" s="13">
        <f t="shared" si="12"/>
        <v>79760.600000000006</v>
      </c>
      <c r="F93" s="27"/>
    </row>
    <row r="94" spans="2:6" x14ac:dyDescent="0.2">
      <c r="B94" s="16">
        <v>8</v>
      </c>
      <c r="C94" s="13" t="s">
        <v>66</v>
      </c>
      <c r="D94" s="13">
        <v>5914</v>
      </c>
      <c r="E94" s="13">
        <f t="shared" si="12"/>
        <v>80676.899999999994</v>
      </c>
      <c r="F94" s="27"/>
    </row>
    <row r="95" spans="2:6" x14ac:dyDescent="0.2">
      <c r="B95" s="16">
        <v>9</v>
      </c>
      <c r="C95" t="s">
        <v>67</v>
      </c>
      <c r="D95" s="13">
        <v>5914</v>
      </c>
      <c r="E95" s="13">
        <f t="shared" si="12"/>
        <v>85570.1</v>
      </c>
      <c r="F95" s="27"/>
    </row>
    <row r="96" spans="2:6" x14ac:dyDescent="0.2">
      <c r="B96" s="16">
        <v>10</v>
      </c>
      <c r="C96" t="s">
        <v>68</v>
      </c>
      <c r="D96" s="13">
        <v>5914</v>
      </c>
      <c r="E96" s="13">
        <f t="shared" si="12"/>
        <v>79923.199999999997</v>
      </c>
      <c r="F96" s="27"/>
    </row>
    <row r="97" spans="2:6" x14ac:dyDescent="0.2">
      <c r="B97" s="16">
        <v>11</v>
      </c>
      <c r="C97" t="s">
        <v>69</v>
      </c>
      <c r="D97" s="13">
        <v>5914</v>
      </c>
      <c r="E97" s="13">
        <f t="shared" si="12"/>
        <v>96694.9</v>
      </c>
      <c r="F97" s="27"/>
    </row>
    <row r="99" spans="2:6" x14ac:dyDescent="0.2">
      <c r="B99" s="17" t="s">
        <v>82</v>
      </c>
      <c r="C99" s="13" t="s">
        <v>129</v>
      </c>
      <c r="D99" s="44" t="s">
        <v>220</v>
      </c>
      <c r="E99" s="44" t="s">
        <v>223</v>
      </c>
    </row>
    <row r="100" spans="2:6" x14ac:dyDescent="0.2">
      <c r="B100" s="17">
        <v>0</v>
      </c>
      <c r="C100" s="13" t="s">
        <v>81</v>
      </c>
      <c r="D100" s="13">
        <f>5914*0.001</f>
        <v>5.9139999999999997</v>
      </c>
      <c r="E100" s="13">
        <f>E86*0.001</f>
        <v>59.665400000000005</v>
      </c>
    </row>
    <row r="101" spans="2:6" x14ac:dyDescent="0.2">
      <c r="B101" s="17">
        <v>1</v>
      </c>
      <c r="C101" s="13" t="s">
        <v>59</v>
      </c>
      <c r="D101" s="13">
        <f t="shared" ref="D101:D111" si="13">5914*0.001</f>
        <v>5.9139999999999997</v>
      </c>
      <c r="E101" s="13">
        <f t="shared" ref="E101:E111" si="14">E87*0.001</f>
        <v>64.761600000000001</v>
      </c>
    </row>
    <row r="102" spans="2:6" x14ac:dyDescent="0.2">
      <c r="B102" s="17">
        <v>2</v>
      </c>
      <c r="C102" s="13" t="s">
        <v>60</v>
      </c>
      <c r="D102" s="13">
        <f t="shared" si="13"/>
        <v>5.9139999999999997</v>
      </c>
      <c r="E102" s="13">
        <f t="shared" si="14"/>
        <v>66.159000000000006</v>
      </c>
    </row>
    <row r="103" spans="2:6" x14ac:dyDescent="0.2">
      <c r="B103" s="17">
        <v>3</v>
      </c>
      <c r="C103" s="13" t="s">
        <v>61</v>
      </c>
      <c r="D103" s="13">
        <f t="shared" si="13"/>
        <v>5.9139999999999997</v>
      </c>
      <c r="E103" s="13">
        <f t="shared" si="14"/>
        <v>65.940100000000001</v>
      </c>
    </row>
    <row r="104" spans="2:6" x14ac:dyDescent="0.2">
      <c r="B104" s="17">
        <v>4</v>
      </c>
      <c r="C104" s="13" t="s">
        <v>62</v>
      </c>
      <c r="D104" s="13">
        <f t="shared" si="13"/>
        <v>5.9139999999999997</v>
      </c>
      <c r="E104" s="13">
        <f t="shared" si="14"/>
        <v>70.30680000000001</v>
      </c>
    </row>
    <row r="105" spans="2:6" x14ac:dyDescent="0.2">
      <c r="B105" s="17">
        <v>5</v>
      </c>
      <c r="C105" s="13" t="s">
        <v>63</v>
      </c>
      <c r="D105" s="13">
        <f t="shared" si="13"/>
        <v>5.9139999999999997</v>
      </c>
      <c r="E105" s="13">
        <f t="shared" si="14"/>
        <v>70.797499999999999</v>
      </c>
    </row>
    <row r="106" spans="2:6" x14ac:dyDescent="0.2">
      <c r="B106" s="17">
        <v>6</v>
      </c>
      <c r="C106" s="13" t="s">
        <v>64</v>
      </c>
      <c r="D106" s="13">
        <f t="shared" si="13"/>
        <v>5.9139999999999997</v>
      </c>
      <c r="E106" s="13">
        <f t="shared" si="14"/>
        <v>76.302899999999994</v>
      </c>
    </row>
    <row r="107" spans="2:6" x14ac:dyDescent="0.2">
      <c r="B107" s="17">
        <v>7</v>
      </c>
      <c r="C107" s="13" t="s">
        <v>65</v>
      </c>
      <c r="D107" s="13">
        <f t="shared" si="13"/>
        <v>5.9139999999999997</v>
      </c>
      <c r="E107" s="13">
        <f t="shared" si="14"/>
        <v>79.760600000000011</v>
      </c>
    </row>
    <row r="108" spans="2:6" x14ac:dyDescent="0.2">
      <c r="B108" s="16">
        <v>8</v>
      </c>
      <c r="C108" s="13" t="s">
        <v>66</v>
      </c>
      <c r="D108" s="13">
        <f t="shared" si="13"/>
        <v>5.9139999999999997</v>
      </c>
      <c r="E108" s="13">
        <f t="shared" si="14"/>
        <v>80.676899999999989</v>
      </c>
    </row>
    <row r="109" spans="2:6" x14ac:dyDescent="0.2">
      <c r="B109" s="16">
        <v>9</v>
      </c>
      <c r="C109" t="s">
        <v>67</v>
      </c>
      <c r="D109" s="13">
        <f t="shared" si="13"/>
        <v>5.9139999999999997</v>
      </c>
      <c r="E109" s="13">
        <f t="shared" si="14"/>
        <v>85.570100000000011</v>
      </c>
    </row>
    <row r="110" spans="2:6" x14ac:dyDescent="0.2">
      <c r="B110" s="16">
        <v>10</v>
      </c>
      <c r="C110" t="s">
        <v>68</v>
      </c>
      <c r="D110" s="13">
        <f t="shared" si="13"/>
        <v>5.9139999999999997</v>
      </c>
      <c r="E110" s="13">
        <f t="shared" si="14"/>
        <v>79.923199999999994</v>
      </c>
    </row>
    <row r="111" spans="2:6" x14ac:dyDescent="0.2">
      <c r="B111" s="16">
        <v>11</v>
      </c>
      <c r="C111" t="s">
        <v>69</v>
      </c>
      <c r="D111" s="13">
        <f t="shared" si="13"/>
        <v>5.9139999999999997</v>
      </c>
      <c r="E111" s="13">
        <f t="shared" si="14"/>
        <v>96.69489999999999</v>
      </c>
    </row>
    <row r="113" spans="2:5" x14ac:dyDescent="0.2">
      <c r="B113" s="17"/>
      <c r="C113" s="13"/>
      <c r="D113" s="44"/>
      <c r="E113" s="44"/>
    </row>
    <row r="114" spans="2:5" x14ac:dyDescent="0.2">
      <c r="B114" s="17" t="s">
        <v>82</v>
      </c>
      <c r="C114" s="13" t="s">
        <v>129</v>
      </c>
      <c r="D114" s="13" t="s">
        <v>220</v>
      </c>
      <c r="E114" s="13" t="s">
        <v>223</v>
      </c>
    </row>
    <row r="115" spans="2:5" x14ac:dyDescent="0.2">
      <c r="B115" s="17">
        <v>0</v>
      </c>
      <c r="C115" s="13" t="s">
        <v>81</v>
      </c>
      <c r="D115" s="13" t="s">
        <v>222</v>
      </c>
      <c r="E115" s="13" t="s">
        <v>224</v>
      </c>
    </row>
    <row r="116" spans="2:5" x14ac:dyDescent="0.2">
      <c r="B116" s="17">
        <v>1</v>
      </c>
      <c r="C116" s="13" t="s">
        <v>59</v>
      </c>
      <c r="D116" s="13" t="s">
        <v>222</v>
      </c>
      <c r="E116" s="13" t="s">
        <v>225</v>
      </c>
    </row>
    <row r="117" spans="2:5" x14ac:dyDescent="0.2">
      <c r="B117" s="17">
        <v>2</v>
      </c>
      <c r="C117" s="13" t="s">
        <v>60</v>
      </c>
      <c r="D117" s="13" t="s">
        <v>222</v>
      </c>
      <c r="E117" s="13" t="s">
        <v>226</v>
      </c>
    </row>
    <row r="118" spans="2:5" x14ac:dyDescent="0.2">
      <c r="B118" s="17">
        <v>3</v>
      </c>
      <c r="C118" s="13" t="s">
        <v>61</v>
      </c>
      <c r="D118" s="13" t="s">
        <v>222</v>
      </c>
      <c r="E118" s="13" t="s">
        <v>227</v>
      </c>
    </row>
    <row r="119" spans="2:5" x14ac:dyDescent="0.2">
      <c r="B119" s="17">
        <v>4</v>
      </c>
      <c r="C119" s="13" t="s">
        <v>62</v>
      </c>
      <c r="D119" s="13" t="s">
        <v>222</v>
      </c>
      <c r="E119" s="13" t="s">
        <v>228</v>
      </c>
    </row>
    <row r="120" spans="2:5" x14ac:dyDescent="0.2">
      <c r="B120" s="17">
        <v>5</v>
      </c>
      <c r="C120" s="13" t="s">
        <v>63</v>
      </c>
      <c r="D120" s="13" t="s">
        <v>222</v>
      </c>
      <c r="E120" s="13" t="s">
        <v>229</v>
      </c>
    </row>
    <row r="121" spans="2:5" x14ac:dyDescent="0.2">
      <c r="B121" s="17">
        <v>6</v>
      </c>
      <c r="C121" s="13" t="s">
        <v>64</v>
      </c>
      <c r="D121" s="13" t="s">
        <v>222</v>
      </c>
      <c r="E121" s="13" t="s">
        <v>230</v>
      </c>
    </row>
    <row r="122" spans="2:5" x14ac:dyDescent="0.2">
      <c r="B122" s="16">
        <v>7</v>
      </c>
      <c r="C122" s="13" t="s">
        <v>65</v>
      </c>
      <c r="D122" s="13" t="s">
        <v>222</v>
      </c>
      <c r="E122" s="13" t="s">
        <v>231</v>
      </c>
    </row>
    <row r="123" spans="2:5" x14ac:dyDescent="0.2">
      <c r="B123" s="16">
        <v>8</v>
      </c>
      <c r="C123" t="s">
        <v>66</v>
      </c>
      <c r="D123" s="13" t="s">
        <v>222</v>
      </c>
      <c r="E123" s="13" t="s">
        <v>232</v>
      </c>
    </row>
    <row r="124" spans="2:5" x14ac:dyDescent="0.2">
      <c r="B124" s="16">
        <v>9</v>
      </c>
      <c r="C124" t="s">
        <v>67</v>
      </c>
      <c r="D124" s="13" t="s">
        <v>222</v>
      </c>
      <c r="E124" s="13" t="s">
        <v>233</v>
      </c>
    </row>
    <row r="125" spans="2:5" x14ac:dyDescent="0.2">
      <c r="B125" s="16">
        <v>10</v>
      </c>
      <c r="C125" t="s">
        <v>68</v>
      </c>
      <c r="D125" s="13" t="s">
        <v>222</v>
      </c>
      <c r="E125" s="13" t="s">
        <v>234</v>
      </c>
    </row>
    <row r="126" spans="2:5" x14ac:dyDescent="0.2">
      <c r="B126">
        <v>11</v>
      </c>
      <c r="C126" t="s">
        <v>69</v>
      </c>
      <c r="D126" t="s">
        <v>222</v>
      </c>
      <c r="E126" t="s">
        <v>235</v>
      </c>
    </row>
  </sheetData>
  <mergeCells count="13">
    <mergeCell ref="A1:B1"/>
    <mergeCell ref="A20:A22"/>
    <mergeCell ref="A23:A25"/>
    <mergeCell ref="A26:A28"/>
    <mergeCell ref="A29:A31"/>
    <mergeCell ref="A32:A34"/>
    <mergeCell ref="A35:A37"/>
    <mergeCell ref="A2:A4"/>
    <mergeCell ref="A5:A7"/>
    <mergeCell ref="A8:A10"/>
    <mergeCell ref="A11:A13"/>
    <mergeCell ref="A14:A16"/>
    <mergeCell ref="A17: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B1AA-DF19-4D66-A0AC-7239F58D9850}">
  <dimension ref="A1:U30"/>
  <sheetViews>
    <sheetView zoomScale="130" zoomScaleNormal="130" workbookViewId="0">
      <selection activeCell="F4" sqref="F4"/>
    </sheetView>
  </sheetViews>
  <sheetFormatPr baseColWidth="10" defaultColWidth="8.83203125" defaultRowHeight="15" x14ac:dyDescent="0.2"/>
  <cols>
    <col min="1" max="1" width="11.6640625" bestFit="1" customWidth="1"/>
    <col min="12" max="12" width="11.6640625" bestFit="1" customWidth="1"/>
    <col min="13" max="15" width="12.5" bestFit="1" customWidth="1"/>
    <col min="17" max="17" width="12.5" bestFit="1" customWidth="1"/>
  </cols>
  <sheetData>
    <row r="1" spans="1:21" x14ac:dyDescent="0.2">
      <c r="A1" s="19" t="s">
        <v>27</v>
      </c>
      <c r="B1" s="19"/>
      <c r="C1" s="19"/>
      <c r="L1" s="19" t="s">
        <v>28</v>
      </c>
      <c r="M1" s="19"/>
      <c r="N1" s="19"/>
    </row>
    <row r="2" spans="1:21" x14ac:dyDescent="0.2">
      <c r="B2" s="21" t="s">
        <v>29</v>
      </c>
      <c r="C2" s="21"/>
      <c r="D2" s="21"/>
      <c r="E2" s="21" t="s">
        <v>30</v>
      </c>
      <c r="F2" s="21"/>
      <c r="G2" s="21"/>
      <c r="H2" s="21" t="s">
        <v>31</v>
      </c>
      <c r="I2" s="21"/>
      <c r="J2" s="21"/>
      <c r="L2" s="2"/>
      <c r="M2" s="20" t="s">
        <v>29</v>
      </c>
      <c r="N2" s="20"/>
      <c r="O2" s="20"/>
      <c r="P2" s="20" t="s">
        <v>30</v>
      </c>
      <c r="Q2" s="20"/>
      <c r="R2" s="20"/>
      <c r="S2" s="20" t="s">
        <v>31</v>
      </c>
      <c r="T2" s="20"/>
      <c r="U2" s="20"/>
    </row>
    <row r="3" spans="1:21" x14ac:dyDescent="0.2">
      <c r="B3" t="s">
        <v>32</v>
      </c>
      <c r="C3" t="s">
        <v>33</v>
      </c>
      <c r="D3" t="s">
        <v>34</v>
      </c>
      <c r="E3" t="s">
        <v>32</v>
      </c>
      <c r="F3" t="s">
        <v>33</v>
      </c>
      <c r="G3" t="s">
        <v>34</v>
      </c>
      <c r="H3" t="s">
        <v>32</v>
      </c>
      <c r="I3" t="s">
        <v>33</v>
      </c>
      <c r="J3" t="s">
        <v>34</v>
      </c>
      <c r="L3" s="2"/>
      <c r="M3" s="2" t="s">
        <v>35</v>
      </c>
      <c r="N3" s="2" t="s">
        <v>36</v>
      </c>
      <c r="O3" s="2" t="s">
        <v>37</v>
      </c>
      <c r="P3" s="2" t="s">
        <v>35</v>
      </c>
      <c r="Q3" s="2" t="s">
        <v>36</v>
      </c>
      <c r="R3" s="2" t="s">
        <v>37</v>
      </c>
      <c r="S3" s="2" t="s">
        <v>35</v>
      </c>
      <c r="T3" s="2" t="s">
        <v>36</v>
      </c>
      <c r="U3" s="2" t="s">
        <v>37</v>
      </c>
    </row>
    <row r="4" spans="1:21" x14ac:dyDescent="0.2">
      <c r="A4" t="s">
        <v>38</v>
      </c>
      <c r="B4">
        <v>4.9169213278104397E-2</v>
      </c>
      <c r="C4">
        <v>4.9169213278104397E-2</v>
      </c>
      <c r="D4">
        <v>4.9169213278104397E-2</v>
      </c>
      <c r="E4">
        <v>0.248541830932381</v>
      </c>
      <c r="F4">
        <v>0.248541830932381</v>
      </c>
      <c r="G4">
        <v>0.248541830932381</v>
      </c>
      <c r="H4">
        <v>5.4743356947790402E-2</v>
      </c>
      <c r="I4">
        <v>5.4743356947790402E-2</v>
      </c>
      <c r="J4">
        <v>5.4743356947790402E-2</v>
      </c>
      <c r="L4" s="2" t="s">
        <v>38</v>
      </c>
      <c r="M4" s="2">
        <f>B4-C4</f>
        <v>0</v>
      </c>
      <c r="N4" s="2">
        <f>D4-C4</f>
        <v>0</v>
      </c>
      <c r="O4" s="2">
        <f>D4-C4</f>
        <v>0</v>
      </c>
      <c r="P4" s="2">
        <f>E4-F4</f>
        <v>0</v>
      </c>
      <c r="Q4" s="2">
        <f>G4-F4</f>
        <v>0</v>
      </c>
      <c r="R4" s="2">
        <f>G4-F4</f>
        <v>0</v>
      </c>
      <c r="S4" s="2">
        <f>H4-I4</f>
        <v>0</v>
      </c>
      <c r="T4" s="2">
        <f>J4-I4</f>
        <v>0</v>
      </c>
      <c r="U4" s="2">
        <f>J4-I4</f>
        <v>0</v>
      </c>
    </row>
    <row r="5" spans="1:21" x14ac:dyDescent="0.2">
      <c r="A5" t="s">
        <v>39</v>
      </c>
      <c r="B5">
        <v>0.20905620097887001</v>
      </c>
      <c r="C5">
        <v>0.20905620097887001</v>
      </c>
      <c r="D5">
        <v>0.20905620097887001</v>
      </c>
      <c r="E5">
        <v>0.34614434603565303</v>
      </c>
      <c r="F5">
        <v>0.34614434603565303</v>
      </c>
      <c r="G5">
        <v>0.34614434603565303</v>
      </c>
      <c r="H5">
        <v>0.2097214271592</v>
      </c>
      <c r="I5">
        <v>0.2097214271592</v>
      </c>
      <c r="J5">
        <v>0.2097214271592</v>
      </c>
      <c r="L5" s="2" t="s">
        <v>39</v>
      </c>
      <c r="M5" s="2">
        <f t="shared" ref="M5:M14" si="0">B5-C5</f>
        <v>0</v>
      </c>
      <c r="N5" s="2">
        <f t="shared" ref="N5:N14" si="1">D5-C5</f>
        <v>0</v>
      </c>
      <c r="O5" s="2">
        <f t="shared" ref="O5:O14" si="2">D5-C5</f>
        <v>0</v>
      </c>
      <c r="P5" s="2">
        <f t="shared" ref="P5:P14" si="3">E5-F5</f>
        <v>0</v>
      </c>
      <c r="Q5" s="2">
        <f t="shared" ref="Q5:Q14" si="4">G5-F5</f>
        <v>0</v>
      </c>
      <c r="R5" s="2">
        <f t="shared" ref="R5:R14" si="5">G5-F5</f>
        <v>0</v>
      </c>
      <c r="S5" s="2">
        <f t="shared" ref="S5:S14" si="6">H5-I5</f>
        <v>0</v>
      </c>
      <c r="T5" s="2">
        <f t="shared" ref="T5:T14" si="7">J5-I5</f>
        <v>0</v>
      </c>
      <c r="U5" s="2">
        <f t="shared" ref="U5:U14" si="8">J5-I5</f>
        <v>0</v>
      </c>
    </row>
    <row r="6" spans="1:21" x14ac:dyDescent="0.2">
      <c r="A6" t="s">
        <v>40</v>
      </c>
      <c r="B6">
        <v>0.24357738974304499</v>
      </c>
      <c r="C6">
        <v>0.24357738974304499</v>
      </c>
      <c r="D6">
        <v>0.24357738974304499</v>
      </c>
      <c r="E6">
        <v>0.48853412375890698</v>
      </c>
      <c r="F6">
        <v>0.48853412375890698</v>
      </c>
      <c r="G6">
        <v>0.48853412375890698</v>
      </c>
      <c r="H6">
        <v>0.238685068810264</v>
      </c>
      <c r="I6">
        <v>0.238685068810264</v>
      </c>
      <c r="J6">
        <v>0.238685068810264</v>
      </c>
      <c r="L6" s="2" t="s">
        <v>40</v>
      </c>
      <c r="M6" s="2">
        <f t="shared" si="0"/>
        <v>0</v>
      </c>
      <c r="N6" s="2">
        <f t="shared" si="1"/>
        <v>0</v>
      </c>
      <c r="O6" s="2">
        <f t="shared" si="2"/>
        <v>0</v>
      </c>
      <c r="P6" s="2">
        <f t="shared" si="3"/>
        <v>0</v>
      </c>
      <c r="Q6" s="2">
        <f t="shared" si="4"/>
        <v>0</v>
      </c>
      <c r="R6" s="2">
        <f t="shared" si="5"/>
        <v>0</v>
      </c>
      <c r="S6" s="2">
        <f t="shared" si="6"/>
        <v>0</v>
      </c>
      <c r="T6" s="2">
        <f t="shared" si="7"/>
        <v>0</v>
      </c>
      <c r="U6" s="2">
        <f t="shared" si="8"/>
        <v>0</v>
      </c>
    </row>
    <row r="7" spans="1:21" x14ac:dyDescent="0.2">
      <c r="A7" t="s">
        <v>41</v>
      </c>
      <c r="B7">
        <v>0.39733291531436499</v>
      </c>
      <c r="C7">
        <v>0.39733291531436499</v>
      </c>
      <c r="D7">
        <v>0.39758391933042903</v>
      </c>
      <c r="E7">
        <v>0.51635477854067002</v>
      </c>
      <c r="F7">
        <v>0.51635477854067002</v>
      </c>
      <c r="G7">
        <v>0.55802144520733699</v>
      </c>
      <c r="H7">
        <v>0.36848491818056001</v>
      </c>
      <c r="I7">
        <v>0.36848491818056001</v>
      </c>
      <c r="J7">
        <v>0.368983920176568</v>
      </c>
      <c r="L7" s="2" t="s">
        <v>41</v>
      </c>
      <c r="M7" s="2">
        <f t="shared" si="0"/>
        <v>0</v>
      </c>
      <c r="N7" s="2">
        <f t="shared" si="1"/>
        <v>2.510040160640381E-4</v>
      </c>
      <c r="O7" s="2">
        <f t="shared" si="2"/>
        <v>2.510040160640381E-4</v>
      </c>
      <c r="P7" s="2">
        <f t="shared" si="3"/>
        <v>0</v>
      </c>
      <c r="Q7" s="2">
        <f t="shared" si="4"/>
        <v>4.1666666666666963E-2</v>
      </c>
      <c r="R7" s="2">
        <f t="shared" si="5"/>
        <v>4.1666666666666963E-2</v>
      </c>
      <c r="S7" s="2">
        <f t="shared" si="6"/>
        <v>0</v>
      </c>
      <c r="T7" s="2">
        <f t="shared" si="7"/>
        <v>4.9900199600799722E-4</v>
      </c>
      <c r="U7" s="2">
        <f t="shared" si="8"/>
        <v>4.9900199600799722E-4</v>
      </c>
    </row>
    <row r="8" spans="1:21" x14ac:dyDescent="0.2">
      <c r="A8" t="s">
        <v>42</v>
      </c>
      <c r="B8">
        <v>0.37465701721730099</v>
      </c>
      <c r="C8">
        <v>0.37465701721730099</v>
      </c>
      <c r="D8">
        <v>0.37465701721730099</v>
      </c>
      <c r="E8">
        <v>0.42765201378905998</v>
      </c>
      <c r="F8">
        <v>0.42765201378905998</v>
      </c>
      <c r="G8">
        <v>0.42765201378905998</v>
      </c>
      <c r="H8">
        <v>0.33078752684894402</v>
      </c>
      <c r="I8">
        <v>0.33078752684894402</v>
      </c>
      <c r="J8">
        <v>0.33078752684894402</v>
      </c>
      <c r="L8" s="2" t="s">
        <v>42</v>
      </c>
      <c r="M8" s="2">
        <f t="shared" si="0"/>
        <v>0</v>
      </c>
      <c r="N8" s="2">
        <f t="shared" si="1"/>
        <v>0</v>
      </c>
      <c r="O8" s="2">
        <f t="shared" si="2"/>
        <v>0</v>
      </c>
      <c r="P8" s="2">
        <f t="shared" si="3"/>
        <v>0</v>
      </c>
      <c r="Q8" s="2">
        <f t="shared" si="4"/>
        <v>0</v>
      </c>
      <c r="R8" s="2">
        <f t="shared" si="5"/>
        <v>0</v>
      </c>
      <c r="S8" s="2">
        <f t="shared" si="6"/>
        <v>0</v>
      </c>
      <c r="T8" s="2">
        <f t="shared" si="7"/>
        <v>0</v>
      </c>
      <c r="U8" s="2">
        <f t="shared" si="8"/>
        <v>0</v>
      </c>
    </row>
    <row r="9" spans="1:21" x14ac:dyDescent="0.2">
      <c r="A9" t="s">
        <v>43</v>
      </c>
      <c r="B9">
        <v>0.58728564695600605</v>
      </c>
      <c r="C9">
        <v>0.58728564695600605</v>
      </c>
      <c r="D9">
        <v>0.58728564695600605</v>
      </c>
      <c r="E9">
        <v>0.60076021928290801</v>
      </c>
      <c r="F9">
        <v>0.60076021928290801</v>
      </c>
      <c r="G9">
        <v>0.60076021928290801</v>
      </c>
      <c r="H9">
        <v>0.54415291638743002</v>
      </c>
      <c r="I9">
        <v>0.54415291638743002</v>
      </c>
      <c r="J9">
        <v>0.54415291638743002</v>
      </c>
      <c r="L9" s="2" t="s">
        <v>43</v>
      </c>
      <c r="M9" s="2">
        <f t="shared" si="0"/>
        <v>0</v>
      </c>
      <c r="N9" s="2">
        <f t="shared" si="1"/>
        <v>0</v>
      </c>
      <c r="O9" s="2">
        <f t="shared" si="2"/>
        <v>0</v>
      </c>
      <c r="P9" s="2">
        <f t="shared" si="3"/>
        <v>0</v>
      </c>
      <c r="Q9" s="2">
        <f t="shared" si="4"/>
        <v>0</v>
      </c>
      <c r="R9" s="2">
        <f t="shared" si="5"/>
        <v>0</v>
      </c>
      <c r="S9" s="2">
        <f t="shared" si="6"/>
        <v>0</v>
      </c>
      <c r="T9" s="2">
        <f t="shared" si="7"/>
        <v>0</v>
      </c>
      <c r="U9" s="2">
        <f t="shared" si="8"/>
        <v>0</v>
      </c>
    </row>
    <row r="10" spans="1:21" x14ac:dyDescent="0.2">
      <c r="A10" t="s">
        <v>44</v>
      </c>
      <c r="B10">
        <v>0.59370712613424104</v>
      </c>
      <c r="C10">
        <v>0.59370712613424104</v>
      </c>
      <c r="D10">
        <v>0.59370712613424104</v>
      </c>
      <c r="E10">
        <v>0.61526957907915303</v>
      </c>
      <c r="F10">
        <v>0.61526957907915303</v>
      </c>
      <c r="G10">
        <v>0.61526957907915303</v>
      </c>
      <c r="H10">
        <v>0.558231521136761</v>
      </c>
      <c r="I10">
        <v>0.558231521136761</v>
      </c>
      <c r="J10">
        <v>0.558231521136761</v>
      </c>
      <c r="L10" s="2" t="s">
        <v>44</v>
      </c>
      <c r="M10" s="2">
        <f t="shared" si="0"/>
        <v>0</v>
      </c>
      <c r="N10" s="2">
        <f t="shared" si="1"/>
        <v>0</v>
      </c>
      <c r="O10" s="2">
        <f t="shared" si="2"/>
        <v>0</v>
      </c>
      <c r="P10" s="2">
        <f t="shared" si="3"/>
        <v>0</v>
      </c>
      <c r="Q10" s="2">
        <f t="shared" si="4"/>
        <v>0</v>
      </c>
      <c r="R10" s="2">
        <f t="shared" si="5"/>
        <v>0</v>
      </c>
      <c r="S10" s="2">
        <f t="shared" si="6"/>
        <v>0</v>
      </c>
      <c r="T10" s="2">
        <f t="shared" si="7"/>
        <v>0</v>
      </c>
      <c r="U10" s="2">
        <f t="shared" si="8"/>
        <v>0</v>
      </c>
    </row>
    <row r="11" spans="1:21" x14ac:dyDescent="0.2">
      <c r="A11" t="s">
        <v>45</v>
      </c>
      <c r="B11">
        <v>0.60470275612053204</v>
      </c>
      <c r="C11">
        <v>0.60470275612053204</v>
      </c>
      <c r="D11">
        <v>0.60470275612053204</v>
      </c>
      <c r="E11">
        <v>0.61609435816480196</v>
      </c>
      <c r="F11">
        <v>0.61609435816480196</v>
      </c>
      <c r="G11">
        <v>0.61609435816480196</v>
      </c>
      <c r="H11">
        <v>0.540933328832918</v>
      </c>
      <c r="I11">
        <v>0.540933328832918</v>
      </c>
      <c r="J11">
        <v>0.540933328832918</v>
      </c>
      <c r="L11" s="2" t="s">
        <v>45</v>
      </c>
      <c r="M11" s="2">
        <f t="shared" si="0"/>
        <v>0</v>
      </c>
      <c r="N11" s="2">
        <f t="shared" si="1"/>
        <v>0</v>
      </c>
      <c r="O11" s="2">
        <f t="shared" si="2"/>
        <v>0</v>
      </c>
      <c r="P11" s="2">
        <f t="shared" si="3"/>
        <v>0</v>
      </c>
      <c r="Q11" s="2">
        <f t="shared" si="4"/>
        <v>0</v>
      </c>
      <c r="R11" s="2">
        <f t="shared" si="5"/>
        <v>0</v>
      </c>
      <c r="S11" s="2">
        <f t="shared" si="6"/>
        <v>0</v>
      </c>
      <c r="T11" s="2">
        <f t="shared" si="7"/>
        <v>0</v>
      </c>
      <c r="U11" s="2">
        <f t="shared" si="8"/>
        <v>0</v>
      </c>
    </row>
    <row r="12" spans="1:21" x14ac:dyDescent="0.2">
      <c r="A12" t="s">
        <v>46</v>
      </c>
      <c r="B12">
        <v>0.616488494271339</v>
      </c>
      <c r="C12">
        <v>0.616488494271339</v>
      </c>
      <c r="D12">
        <v>0.61686386964671502</v>
      </c>
      <c r="E12">
        <v>0.63325599081556505</v>
      </c>
      <c r="F12">
        <v>0.63325599081556505</v>
      </c>
      <c r="G12">
        <v>0.67492265748223201</v>
      </c>
      <c r="H12">
        <v>0.57138650559167603</v>
      </c>
      <c r="I12">
        <v>0.57138650559167603</v>
      </c>
      <c r="J12">
        <v>0.57213055321072304</v>
      </c>
      <c r="L12" s="2" t="s">
        <v>46</v>
      </c>
      <c r="M12" s="2">
        <f t="shared" si="0"/>
        <v>0</v>
      </c>
      <c r="N12" s="2">
        <f t="shared" si="1"/>
        <v>3.7537537537601917E-4</v>
      </c>
      <c r="O12" s="2">
        <f t="shared" si="2"/>
        <v>3.7537537537601917E-4</v>
      </c>
      <c r="P12" s="2">
        <f t="shared" si="3"/>
        <v>0</v>
      </c>
      <c r="Q12" s="2">
        <f t="shared" si="4"/>
        <v>4.1666666666666963E-2</v>
      </c>
      <c r="R12" s="2">
        <f t="shared" si="5"/>
        <v>4.1666666666666963E-2</v>
      </c>
      <c r="S12" s="2">
        <f t="shared" si="6"/>
        <v>0</v>
      </c>
      <c r="T12" s="2">
        <f t="shared" si="7"/>
        <v>7.4404761904700578E-4</v>
      </c>
      <c r="U12" s="2">
        <f t="shared" si="8"/>
        <v>7.4404761904700578E-4</v>
      </c>
    </row>
    <row r="13" spans="1:21" x14ac:dyDescent="0.2">
      <c r="A13" t="s">
        <v>47</v>
      </c>
      <c r="B13">
        <v>0.72520703482960203</v>
      </c>
      <c r="C13">
        <v>0.72520703482960203</v>
      </c>
      <c r="D13">
        <v>0.72520703482960203</v>
      </c>
      <c r="E13">
        <v>0.59107587381927196</v>
      </c>
      <c r="F13">
        <v>0.59107587381927196</v>
      </c>
      <c r="G13">
        <v>0.59107587381927196</v>
      </c>
      <c r="H13">
        <v>0.62128245696171203</v>
      </c>
      <c r="I13">
        <v>0.62128245696171203</v>
      </c>
      <c r="J13">
        <v>0.62128245696171203</v>
      </c>
      <c r="L13" s="2" t="s">
        <v>47</v>
      </c>
      <c r="M13" s="2">
        <f t="shared" si="0"/>
        <v>0</v>
      </c>
      <c r="N13" s="2">
        <f t="shared" si="1"/>
        <v>0</v>
      </c>
      <c r="O13" s="2">
        <f t="shared" si="2"/>
        <v>0</v>
      </c>
      <c r="P13" s="2">
        <f t="shared" si="3"/>
        <v>0</v>
      </c>
      <c r="Q13" s="2">
        <f t="shared" si="4"/>
        <v>0</v>
      </c>
      <c r="R13" s="2">
        <f t="shared" si="5"/>
        <v>0</v>
      </c>
      <c r="S13" s="2">
        <f t="shared" si="6"/>
        <v>0</v>
      </c>
      <c r="T13" s="2">
        <f t="shared" si="7"/>
        <v>0</v>
      </c>
      <c r="U13" s="2">
        <f t="shared" si="8"/>
        <v>0</v>
      </c>
    </row>
    <row r="14" spans="1:21" x14ac:dyDescent="0.2">
      <c r="A14" t="s">
        <v>48</v>
      </c>
      <c r="B14">
        <v>0.79297946288827303</v>
      </c>
      <c r="C14">
        <v>0.79297946288827303</v>
      </c>
      <c r="D14">
        <v>0.79336526535740903</v>
      </c>
      <c r="E14">
        <v>0.57754773529113301</v>
      </c>
      <c r="F14">
        <v>0.57754773529113301</v>
      </c>
      <c r="G14">
        <v>0.61921440195779998</v>
      </c>
      <c r="H14">
        <v>0.64878359284701304</v>
      </c>
      <c r="I14">
        <v>0.64878359284701304</v>
      </c>
      <c r="J14">
        <v>0.64954811884089603</v>
      </c>
      <c r="L14" s="2" t="s">
        <v>48</v>
      </c>
      <c r="M14" s="2">
        <f t="shared" si="0"/>
        <v>0</v>
      </c>
      <c r="N14" s="2">
        <f t="shared" si="1"/>
        <v>3.8580246913599847E-4</v>
      </c>
      <c r="O14" s="2">
        <f t="shared" si="2"/>
        <v>3.8580246913599847E-4</v>
      </c>
      <c r="P14" s="2">
        <f t="shared" si="3"/>
        <v>0</v>
      </c>
      <c r="Q14" s="2">
        <f t="shared" si="4"/>
        <v>4.1666666666666963E-2</v>
      </c>
      <c r="R14" s="2">
        <f t="shared" si="5"/>
        <v>4.1666666666666963E-2</v>
      </c>
      <c r="S14" s="2">
        <f t="shared" si="6"/>
        <v>0</v>
      </c>
      <c r="T14" s="2">
        <f t="shared" si="7"/>
        <v>7.6452599388299181E-4</v>
      </c>
      <c r="U14" s="2">
        <f t="shared" si="8"/>
        <v>7.6452599388299181E-4</v>
      </c>
    </row>
    <row r="17" spans="1:21" x14ac:dyDescent="0.2">
      <c r="A17" s="19" t="s">
        <v>49</v>
      </c>
      <c r="B17" s="19"/>
      <c r="C17" s="19"/>
      <c r="L17" s="19" t="s">
        <v>50</v>
      </c>
      <c r="M17" s="19"/>
      <c r="N17" s="19"/>
    </row>
    <row r="18" spans="1:21" x14ac:dyDescent="0.2">
      <c r="B18" s="21" t="s">
        <v>29</v>
      </c>
      <c r="C18" s="21"/>
      <c r="D18" s="21"/>
      <c r="E18" s="21" t="s">
        <v>30</v>
      </c>
      <c r="F18" s="21"/>
      <c r="G18" s="21"/>
      <c r="H18" s="21" t="s">
        <v>31</v>
      </c>
      <c r="I18" s="21"/>
      <c r="J18" s="21"/>
      <c r="L18" s="2"/>
      <c r="M18" s="20" t="s">
        <v>29</v>
      </c>
      <c r="N18" s="20"/>
      <c r="O18" s="20"/>
      <c r="P18" s="20" t="s">
        <v>30</v>
      </c>
      <c r="Q18" s="20"/>
      <c r="R18" s="20"/>
      <c r="S18" s="20" t="s">
        <v>31</v>
      </c>
      <c r="T18" s="20"/>
      <c r="U18" s="20"/>
    </row>
    <row r="19" spans="1:21" x14ac:dyDescent="0.2">
      <c r="B19" t="s">
        <v>32</v>
      </c>
      <c r="C19" t="s">
        <v>33</v>
      </c>
      <c r="D19" t="s">
        <v>34</v>
      </c>
      <c r="E19" t="s">
        <v>32</v>
      </c>
      <c r="F19" t="s">
        <v>33</v>
      </c>
      <c r="G19" t="s">
        <v>34</v>
      </c>
      <c r="H19" t="s">
        <v>32</v>
      </c>
      <c r="I19" t="s">
        <v>33</v>
      </c>
      <c r="J19" t="s">
        <v>34</v>
      </c>
      <c r="L19" s="2"/>
      <c r="M19" s="2" t="s">
        <v>35</v>
      </c>
      <c r="N19" s="2" t="s">
        <v>36</v>
      </c>
      <c r="O19" s="2" t="s">
        <v>37</v>
      </c>
      <c r="P19" s="2" t="s">
        <v>35</v>
      </c>
      <c r="Q19" s="2" t="s">
        <v>36</v>
      </c>
      <c r="R19" s="2" t="s">
        <v>37</v>
      </c>
      <c r="S19" s="2" t="s">
        <v>35</v>
      </c>
      <c r="T19" s="2" t="s">
        <v>36</v>
      </c>
      <c r="U19" s="2" t="s">
        <v>37</v>
      </c>
    </row>
    <row r="20" spans="1:21" x14ac:dyDescent="0.2">
      <c r="A20" t="s">
        <v>38</v>
      </c>
      <c r="B20">
        <v>6.8319928030949495E-2</v>
      </c>
      <c r="C20">
        <v>6.8319928030949495E-2</v>
      </c>
      <c r="D20">
        <v>6.8319928030949495E-2</v>
      </c>
      <c r="E20">
        <v>0.82242435996300101</v>
      </c>
      <c r="F20">
        <v>0.82242435996300101</v>
      </c>
      <c r="G20">
        <v>0.82242435996300101</v>
      </c>
      <c r="H20">
        <v>7.96010666073039E-2</v>
      </c>
      <c r="I20">
        <v>7.96010666073039E-2</v>
      </c>
      <c r="J20">
        <v>7.96010666073039E-2</v>
      </c>
      <c r="L20" s="2" t="s">
        <v>38</v>
      </c>
      <c r="M20" s="2">
        <f>B20-C20</f>
        <v>0</v>
      </c>
      <c r="N20" s="2">
        <f>D20-C20</f>
        <v>0</v>
      </c>
      <c r="O20" s="2">
        <f>D20-C20</f>
        <v>0</v>
      </c>
      <c r="P20" s="2">
        <f>E20-F20</f>
        <v>0</v>
      </c>
      <c r="Q20" s="2">
        <f>G20-F20</f>
        <v>0</v>
      </c>
      <c r="R20" s="2">
        <f>G20-F20</f>
        <v>0</v>
      </c>
      <c r="S20" s="2">
        <f>H20-I20</f>
        <v>0</v>
      </c>
      <c r="T20" s="2">
        <f>J20-I20</f>
        <v>0</v>
      </c>
      <c r="U20" s="2">
        <f>J20-I20</f>
        <v>0</v>
      </c>
    </row>
    <row r="21" spans="1:21" x14ac:dyDescent="0.2">
      <c r="A21" t="s">
        <v>39</v>
      </c>
      <c r="B21">
        <v>0.20721634111755299</v>
      </c>
      <c r="C21">
        <v>0.20721634111755299</v>
      </c>
      <c r="D21">
        <v>0.20721634111755299</v>
      </c>
      <c r="E21">
        <v>0.39037906137205902</v>
      </c>
      <c r="F21">
        <v>0.39037906137205902</v>
      </c>
      <c r="G21">
        <v>0.39037906137205902</v>
      </c>
      <c r="H21">
        <v>0.215146284927343</v>
      </c>
      <c r="I21">
        <v>0.215146284927343</v>
      </c>
      <c r="J21">
        <v>0.215146284927343</v>
      </c>
      <c r="L21" s="2" t="s">
        <v>39</v>
      </c>
      <c r="M21" s="2">
        <f t="shared" ref="M21:M30" si="9">B21-C21</f>
        <v>0</v>
      </c>
      <c r="N21" s="2">
        <f t="shared" ref="N21:N30" si="10">D21-C21</f>
        <v>0</v>
      </c>
      <c r="O21" s="2">
        <f t="shared" ref="O21:O30" si="11">D21-C21</f>
        <v>0</v>
      </c>
      <c r="P21" s="2">
        <f t="shared" ref="P21:P30" si="12">E21-F21</f>
        <v>0</v>
      </c>
      <c r="Q21" s="2">
        <f t="shared" ref="Q21:Q30" si="13">G21-F21</f>
        <v>0</v>
      </c>
      <c r="R21" s="2">
        <f t="shared" ref="R21:R30" si="14">G21-F21</f>
        <v>0</v>
      </c>
      <c r="S21" s="2">
        <f t="shared" ref="S21:S30" si="15">H21-I21</f>
        <v>0</v>
      </c>
      <c r="T21" s="2">
        <f t="shared" ref="T21:T30" si="16">J21-I21</f>
        <v>0</v>
      </c>
      <c r="U21" s="2">
        <f t="shared" ref="U21:U30" si="17">J21-I21</f>
        <v>0</v>
      </c>
    </row>
    <row r="22" spans="1:21" x14ac:dyDescent="0.2">
      <c r="A22" t="s">
        <v>40</v>
      </c>
      <c r="B22">
        <v>0.246659194026222</v>
      </c>
      <c r="C22">
        <v>0.246659194026222</v>
      </c>
      <c r="D22">
        <v>0.246659194026222</v>
      </c>
      <c r="E22">
        <v>0.63571986545146497</v>
      </c>
      <c r="F22">
        <v>0.63571986545146497</v>
      </c>
      <c r="G22">
        <v>0.63571986545146497</v>
      </c>
      <c r="H22">
        <v>0.25502626463120098</v>
      </c>
      <c r="I22">
        <v>0.25502626463120098</v>
      </c>
      <c r="J22">
        <v>0.25502626463120098</v>
      </c>
      <c r="L22" s="2" t="s">
        <v>40</v>
      </c>
      <c r="M22" s="2">
        <f t="shared" si="9"/>
        <v>0</v>
      </c>
      <c r="N22" s="2">
        <f t="shared" si="10"/>
        <v>0</v>
      </c>
      <c r="O22" s="2">
        <f t="shared" si="11"/>
        <v>0</v>
      </c>
      <c r="P22" s="2">
        <f t="shared" si="12"/>
        <v>0</v>
      </c>
      <c r="Q22" s="2">
        <f t="shared" si="13"/>
        <v>0</v>
      </c>
      <c r="R22" s="2">
        <f t="shared" si="14"/>
        <v>0</v>
      </c>
      <c r="S22" s="2">
        <f t="shared" si="15"/>
        <v>0</v>
      </c>
      <c r="T22" s="2">
        <f t="shared" si="16"/>
        <v>0</v>
      </c>
      <c r="U22" s="2">
        <f t="shared" si="17"/>
        <v>0</v>
      </c>
    </row>
    <row r="23" spans="1:21" x14ac:dyDescent="0.2">
      <c r="A23" t="s">
        <v>41</v>
      </c>
      <c r="B23">
        <v>0.398289038806866</v>
      </c>
      <c r="C23">
        <v>0.398289038806866</v>
      </c>
      <c r="D23">
        <v>0.39858879899871202</v>
      </c>
      <c r="E23">
        <v>0.70250268888196199</v>
      </c>
      <c r="F23">
        <v>0.70250268888196199</v>
      </c>
      <c r="G23">
        <v>0.74416935554862895</v>
      </c>
      <c r="H23">
        <v>0.40104854469104301</v>
      </c>
      <c r="I23">
        <v>0.40104854469104301</v>
      </c>
      <c r="J23">
        <v>0.40164378278628099</v>
      </c>
      <c r="L23" s="2" t="s">
        <v>41</v>
      </c>
      <c r="M23" s="2">
        <f t="shared" si="9"/>
        <v>0</v>
      </c>
      <c r="N23" s="2">
        <f t="shared" si="10"/>
        <v>2.9976019184602132E-4</v>
      </c>
      <c r="O23" s="2">
        <f t="shared" si="11"/>
        <v>2.9976019184602132E-4</v>
      </c>
      <c r="P23" s="2">
        <f t="shared" si="12"/>
        <v>0</v>
      </c>
      <c r="Q23" s="2">
        <f t="shared" si="13"/>
        <v>4.1666666666666963E-2</v>
      </c>
      <c r="R23" s="2">
        <f t="shared" si="14"/>
        <v>4.1666666666666963E-2</v>
      </c>
      <c r="S23" s="2">
        <f t="shared" si="15"/>
        <v>0</v>
      </c>
      <c r="T23" s="2">
        <f t="shared" si="16"/>
        <v>5.952380952379821E-4</v>
      </c>
      <c r="U23" s="2">
        <f t="shared" si="17"/>
        <v>5.952380952379821E-4</v>
      </c>
    </row>
    <row r="24" spans="1:21" x14ac:dyDescent="0.2">
      <c r="A24" t="s">
        <v>42</v>
      </c>
      <c r="B24">
        <v>0.369040617873447</v>
      </c>
      <c r="C24">
        <v>0.369040617873447</v>
      </c>
      <c r="D24">
        <v>0.369040617873447</v>
      </c>
      <c r="E24">
        <v>0.51052428258111004</v>
      </c>
      <c r="F24">
        <v>0.51052428258111004</v>
      </c>
      <c r="G24">
        <v>0.51052428258111004</v>
      </c>
      <c r="H24">
        <v>0.34988740486872999</v>
      </c>
      <c r="I24">
        <v>0.34988740486872999</v>
      </c>
      <c r="J24">
        <v>0.34988740486872999</v>
      </c>
      <c r="L24" s="2" t="s">
        <v>42</v>
      </c>
      <c r="M24" s="2">
        <f t="shared" si="9"/>
        <v>0</v>
      </c>
      <c r="N24" s="2">
        <f t="shared" si="10"/>
        <v>0</v>
      </c>
      <c r="O24" s="2">
        <f t="shared" si="11"/>
        <v>0</v>
      </c>
      <c r="P24" s="2">
        <f t="shared" si="12"/>
        <v>0</v>
      </c>
      <c r="Q24" s="2">
        <f t="shared" si="13"/>
        <v>0</v>
      </c>
      <c r="R24" s="2">
        <f t="shared" si="14"/>
        <v>0</v>
      </c>
      <c r="S24" s="2">
        <f t="shared" si="15"/>
        <v>0</v>
      </c>
      <c r="T24" s="2">
        <f t="shared" si="16"/>
        <v>0</v>
      </c>
      <c r="U24" s="2">
        <f t="shared" si="17"/>
        <v>0</v>
      </c>
    </row>
    <row r="25" spans="1:21" x14ac:dyDescent="0.2">
      <c r="A25" t="s">
        <v>43</v>
      </c>
      <c r="B25">
        <v>0.55181711073364903</v>
      </c>
      <c r="C25">
        <v>0.55181711073364903</v>
      </c>
      <c r="D25">
        <v>0.55181711073364903</v>
      </c>
      <c r="E25">
        <v>0.708231855548629</v>
      </c>
      <c r="F25">
        <v>0.708231855548629</v>
      </c>
      <c r="G25">
        <v>0.708231855548629</v>
      </c>
      <c r="H25">
        <v>0.54842752931865901</v>
      </c>
      <c r="I25">
        <v>0.54842752931865901</v>
      </c>
      <c r="J25">
        <v>0.54842752931865901</v>
      </c>
      <c r="L25" s="2" t="s">
        <v>43</v>
      </c>
      <c r="M25" s="2">
        <f t="shared" si="9"/>
        <v>0</v>
      </c>
      <c r="N25" s="2">
        <f t="shared" si="10"/>
        <v>0</v>
      </c>
      <c r="O25" s="2">
        <f t="shared" si="11"/>
        <v>0</v>
      </c>
      <c r="P25" s="2">
        <f t="shared" si="12"/>
        <v>0</v>
      </c>
      <c r="Q25" s="2">
        <f t="shared" si="13"/>
        <v>0</v>
      </c>
      <c r="R25" s="2">
        <f t="shared" si="14"/>
        <v>0</v>
      </c>
      <c r="S25" s="2">
        <f t="shared" si="15"/>
        <v>0</v>
      </c>
      <c r="T25" s="2">
        <f t="shared" si="16"/>
        <v>0</v>
      </c>
      <c r="U25" s="2">
        <f t="shared" si="17"/>
        <v>0</v>
      </c>
    </row>
    <row r="26" spans="1:21" x14ac:dyDescent="0.2">
      <c r="A26" t="s">
        <v>44</v>
      </c>
      <c r="B26">
        <v>0.54655082246843101</v>
      </c>
      <c r="C26">
        <v>0.54655082246843101</v>
      </c>
      <c r="D26">
        <v>0.54655082246843101</v>
      </c>
      <c r="E26">
        <v>0.72725112992504604</v>
      </c>
      <c r="F26">
        <v>0.72725112992504604</v>
      </c>
      <c r="G26">
        <v>0.72725112992504604</v>
      </c>
      <c r="H26">
        <v>0.54909799943710302</v>
      </c>
      <c r="I26">
        <v>0.54909799943710302</v>
      </c>
      <c r="J26">
        <v>0.54909799943710302</v>
      </c>
      <c r="L26" s="2" t="s">
        <v>44</v>
      </c>
      <c r="M26" s="2">
        <f t="shared" si="9"/>
        <v>0</v>
      </c>
      <c r="N26" s="2">
        <f t="shared" si="10"/>
        <v>0</v>
      </c>
      <c r="O26" s="2">
        <f t="shared" si="11"/>
        <v>0</v>
      </c>
      <c r="P26" s="2">
        <f t="shared" si="12"/>
        <v>0</v>
      </c>
      <c r="Q26" s="2">
        <f t="shared" si="13"/>
        <v>0</v>
      </c>
      <c r="R26" s="2">
        <f t="shared" si="14"/>
        <v>0</v>
      </c>
      <c r="S26" s="2">
        <f t="shared" si="15"/>
        <v>0</v>
      </c>
      <c r="T26" s="2">
        <f t="shared" si="16"/>
        <v>0</v>
      </c>
      <c r="U26" s="2">
        <f t="shared" si="17"/>
        <v>0</v>
      </c>
    </row>
    <row r="27" spans="1:21" x14ac:dyDescent="0.2">
      <c r="A27" t="s">
        <v>45</v>
      </c>
      <c r="B27">
        <v>0.59836933746522603</v>
      </c>
      <c r="C27">
        <v>0.59836933746522603</v>
      </c>
      <c r="D27">
        <v>0.59836933746522603</v>
      </c>
      <c r="E27">
        <v>0.70513574530966205</v>
      </c>
      <c r="F27">
        <v>0.70513574530966205</v>
      </c>
      <c r="G27">
        <v>0.70513574530966205</v>
      </c>
      <c r="H27">
        <v>0.56224995612994899</v>
      </c>
      <c r="I27">
        <v>0.56224995612994899</v>
      </c>
      <c r="J27">
        <v>0.56224995612994899</v>
      </c>
      <c r="L27" s="2" t="s">
        <v>45</v>
      </c>
      <c r="M27" s="2">
        <f t="shared" si="9"/>
        <v>0</v>
      </c>
      <c r="N27" s="2">
        <f t="shared" si="10"/>
        <v>0</v>
      </c>
      <c r="O27" s="2">
        <f t="shared" si="11"/>
        <v>0</v>
      </c>
      <c r="P27" s="2">
        <f t="shared" si="12"/>
        <v>0</v>
      </c>
      <c r="Q27" s="2">
        <f t="shared" si="13"/>
        <v>0</v>
      </c>
      <c r="R27" s="2">
        <f t="shared" si="14"/>
        <v>0</v>
      </c>
      <c r="S27" s="2">
        <f t="shared" si="15"/>
        <v>0</v>
      </c>
      <c r="T27" s="2">
        <f t="shared" si="16"/>
        <v>0</v>
      </c>
      <c r="U27" s="2">
        <f t="shared" si="17"/>
        <v>0</v>
      </c>
    </row>
    <row r="28" spans="1:21" x14ac:dyDescent="0.2">
      <c r="A28" t="s">
        <v>46</v>
      </c>
      <c r="B28">
        <v>0.58254483334831897</v>
      </c>
      <c r="C28">
        <v>0.58254483334831897</v>
      </c>
      <c r="D28">
        <v>0.58294165874514403</v>
      </c>
      <c r="E28">
        <v>0.68002890770282398</v>
      </c>
      <c r="F28">
        <v>0.68002890770282398</v>
      </c>
      <c r="G28">
        <v>0.72169557436949106</v>
      </c>
      <c r="H28">
        <v>0.56206791036768999</v>
      </c>
      <c r="I28">
        <v>0.56206791036768999</v>
      </c>
      <c r="J28">
        <v>0.56285407388970199</v>
      </c>
      <c r="L28" s="2" t="s">
        <v>46</v>
      </c>
      <c r="M28" s="2">
        <f t="shared" si="9"/>
        <v>0</v>
      </c>
      <c r="N28" s="2">
        <f t="shared" si="10"/>
        <v>3.9682539682506235E-4</v>
      </c>
      <c r="O28" s="2">
        <f t="shared" si="11"/>
        <v>3.9682539682506235E-4</v>
      </c>
      <c r="P28" s="2">
        <f t="shared" si="12"/>
        <v>0</v>
      </c>
      <c r="Q28" s="2">
        <f t="shared" si="13"/>
        <v>4.1666666666667074E-2</v>
      </c>
      <c r="R28" s="2">
        <f t="shared" si="14"/>
        <v>4.1666666666667074E-2</v>
      </c>
      <c r="S28" s="2">
        <f t="shared" si="15"/>
        <v>0</v>
      </c>
      <c r="T28" s="2">
        <f t="shared" si="16"/>
        <v>7.8616352201199557E-4</v>
      </c>
      <c r="U28" s="2">
        <f t="shared" si="17"/>
        <v>7.8616352201199557E-4</v>
      </c>
    </row>
    <row r="29" spans="1:21" x14ac:dyDescent="0.2">
      <c r="A29" t="s">
        <v>47</v>
      </c>
      <c r="B29">
        <v>0.71393745205981396</v>
      </c>
      <c r="C29">
        <v>0.71393745205981396</v>
      </c>
      <c r="D29">
        <v>0.71393745205981396</v>
      </c>
      <c r="E29">
        <v>0.70669824530966197</v>
      </c>
      <c r="F29">
        <v>0.70669824530966197</v>
      </c>
      <c r="G29">
        <v>0.70669824530966197</v>
      </c>
      <c r="H29">
        <v>0.665514454228741</v>
      </c>
      <c r="I29">
        <v>0.665514454228741</v>
      </c>
      <c r="J29">
        <v>0.665514454228741</v>
      </c>
      <c r="L29" s="2" t="s">
        <v>47</v>
      </c>
      <c r="M29" s="2">
        <f t="shared" si="9"/>
        <v>0</v>
      </c>
      <c r="N29" s="2">
        <f t="shared" si="10"/>
        <v>0</v>
      </c>
      <c r="O29" s="2">
        <f t="shared" si="11"/>
        <v>0</v>
      </c>
      <c r="P29" s="2">
        <f t="shared" si="12"/>
        <v>0</v>
      </c>
      <c r="Q29" s="2">
        <f t="shared" si="13"/>
        <v>0</v>
      </c>
      <c r="R29" s="2">
        <f t="shared" si="14"/>
        <v>0</v>
      </c>
      <c r="S29" s="2">
        <f t="shared" si="15"/>
        <v>0</v>
      </c>
      <c r="T29" s="2">
        <f t="shared" si="16"/>
        <v>0</v>
      </c>
      <c r="U29" s="2">
        <f t="shared" si="17"/>
        <v>0</v>
      </c>
    </row>
    <row r="30" spans="1:21" x14ac:dyDescent="0.2">
      <c r="A30" t="s">
        <v>48</v>
      </c>
      <c r="B30">
        <v>0.78506403662443403</v>
      </c>
      <c r="C30">
        <v>0.78506403662443403</v>
      </c>
      <c r="D30">
        <v>0.78546856736877102</v>
      </c>
      <c r="E30">
        <v>0.650341407702824</v>
      </c>
      <c r="F30">
        <v>0.650341407702824</v>
      </c>
      <c r="G30">
        <v>0.69200807436949097</v>
      </c>
      <c r="H30">
        <v>0.700281124593509</v>
      </c>
      <c r="I30">
        <v>0.700281124593509</v>
      </c>
      <c r="J30">
        <v>0.70108240664479105</v>
      </c>
      <c r="L30" s="2" t="s">
        <v>48</v>
      </c>
      <c r="M30" s="2">
        <f t="shared" si="9"/>
        <v>0</v>
      </c>
      <c r="N30" s="2">
        <f t="shared" si="10"/>
        <v>4.0453074433699499E-4</v>
      </c>
      <c r="O30" s="2">
        <f t="shared" si="11"/>
        <v>4.0453074433699499E-4</v>
      </c>
      <c r="P30" s="2">
        <f t="shared" si="12"/>
        <v>0</v>
      </c>
      <c r="Q30" s="2">
        <f t="shared" si="13"/>
        <v>4.1666666666666963E-2</v>
      </c>
      <c r="R30" s="2">
        <f t="shared" si="14"/>
        <v>4.1666666666666963E-2</v>
      </c>
      <c r="S30" s="2">
        <f t="shared" si="15"/>
        <v>0</v>
      </c>
      <c r="T30" s="2">
        <f t="shared" si="16"/>
        <v>8.0128205128204844E-4</v>
      </c>
      <c r="U30" s="2">
        <f t="shared" si="17"/>
        <v>8.0128205128204844E-4</v>
      </c>
    </row>
  </sheetData>
  <mergeCells count="16">
    <mergeCell ref="A1:C1"/>
    <mergeCell ref="A17:C17"/>
    <mergeCell ref="B18:D18"/>
    <mergeCell ref="E18:G18"/>
    <mergeCell ref="H18:J18"/>
    <mergeCell ref="M18:O18"/>
    <mergeCell ref="P18:R18"/>
    <mergeCell ref="S18:U18"/>
    <mergeCell ref="B2:D2"/>
    <mergeCell ref="E2:G2"/>
    <mergeCell ref="H2:J2"/>
    <mergeCell ref="L1:N1"/>
    <mergeCell ref="M2:O2"/>
    <mergeCell ref="P2:R2"/>
    <mergeCell ref="S2:U2"/>
    <mergeCell ref="L17:N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F914F-DC41-40DD-B3B7-91BCADA0FA9B}">
  <dimension ref="A1:U30"/>
  <sheetViews>
    <sheetView workbookViewId="0">
      <selection activeCell="J20" sqref="J20:J30"/>
    </sheetView>
  </sheetViews>
  <sheetFormatPr baseColWidth="10" defaultColWidth="8.83203125" defaultRowHeight="15" x14ac:dyDescent="0.2"/>
  <cols>
    <col min="1" max="1" width="11.6640625" bestFit="1" customWidth="1"/>
  </cols>
  <sheetData>
    <row r="1" spans="1:21" x14ac:dyDescent="0.2">
      <c r="A1" s="19" t="s">
        <v>27</v>
      </c>
      <c r="B1" s="19"/>
      <c r="C1" s="19"/>
      <c r="L1" s="19" t="s">
        <v>28</v>
      </c>
      <c r="M1" s="19"/>
      <c r="N1" s="19"/>
    </row>
    <row r="2" spans="1:21" x14ac:dyDescent="0.2">
      <c r="B2" s="21" t="s">
        <v>29</v>
      </c>
      <c r="C2" s="21"/>
      <c r="D2" s="21"/>
      <c r="E2" s="21" t="s">
        <v>30</v>
      </c>
      <c r="F2" s="21"/>
      <c r="G2" s="21"/>
      <c r="H2" s="21" t="s">
        <v>31</v>
      </c>
      <c r="I2" s="21"/>
      <c r="J2" s="21"/>
      <c r="L2" s="2"/>
      <c r="M2" s="20" t="s">
        <v>29</v>
      </c>
      <c r="N2" s="20"/>
      <c r="O2" s="20"/>
      <c r="P2" s="20" t="s">
        <v>30</v>
      </c>
      <c r="Q2" s="20"/>
      <c r="R2" s="20"/>
      <c r="S2" s="20" t="s">
        <v>31</v>
      </c>
      <c r="T2" s="20"/>
      <c r="U2" s="20"/>
    </row>
    <row r="3" spans="1:21" x14ac:dyDescent="0.2">
      <c r="B3" t="s">
        <v>32</v>
      </c>
      <c r="C3" t="s">
        <v>33</v>
      </c>
      <c r="D3" t="s">
        <v>34</v>
      </c>
      <c r="E3" t="s">
        <v>32</v>
      </c>
      <c r="F3" t="s">
        <v>33</v>
      </c>
      <c r="G3" t="s">
        <v>34</v>
      </c>
      <c r="H3" t="s">
        <v>32</v>
      </c>
      <c r="I3" t="s">
        <v>33</v>
      </c>
      <c r="J3" t="s">
        <v>34</v>
      </c>
      <c r="L3" s="2"/>
      <c r="M3" s="2" t="s">
        <v>35</v>
      </c>
      <c r="N3" s="2" t="s">
        <v>36</v>
      </c>
      <c r="O3" s="2" t="s">
        <v>37</v>
      </c>
      <c r="P3" s="2" t="s">
        <v>35</v>
      </c>
      <c r="Q3" s="2" t="s">
        <v>36</v>
      </c>
      <c r="R3" s="2" t="s">
        <v>37</v>
      </c>
      <c r="S3" s="2" t="s">
        <v>35</v>
      </c>
      <c r="T3" s="2" t="s">
        <v>36</v>
      </c>
      <c r="U3" s="2" t="s">
        <v>37</v>
      </c>
    </row>
    <row r="4" spans="1:21" x14ac:dyDescent="0.2">
      <c r="A4" t="s">
        <v>38</v>
      </c>
      <c r="B4">
        <v>4.9169213278104397E-2</v>
      </c>
      <c r="C4">
        <v>4.9169213278104397E-2</v>
      </c>
      <c r="D4">
        <v>4.9169213278104397E-2</v>
      </c>
      <c r="E4">
        <v>0.248541830932381</v>
      </c>
      <c r="F4">
        <v>0.248541830932381</v>
      </c>
      <c r="G4">
        <v>0.248541830932381</v>
      </c>
      <c r="H4">
        <v>5.4743356947790402E-2</v>
      </c>
      <c r="I4">
        <v>5.4743356947790402E-2</v>
      </c>
      <c r="J4">
        <v>5.4743356947790402E-2</v>
      </c>
      <c r="L4" s="2" t="s">
        <v>38</v>
      </c>
      <c r="M4" s="2">
        <f>B4-C4</f>
        <v>0</v>
      </c>
      <c r="N4" s="2">
        <f>D4-B4</f>
        <v>0</v>
      </c>
      <c r="O4" s="2">
        <f>D4-C4</f>
        <v>0</v>
      </c>
      <c r="P4" s="2">
        <f>E4-F4</f>
        <v>0</v>
      </c>
      <c r="Q4" s="2">
        <f>G4-E4</f>
        <v>0</v>
      </c>
      <c r="R4" s="2">
        <f>G4-F4</f>
        <v>0</v>
      </c>
      <c r="S4" s="2">
        <f>H4-I4</f>
        <v>0</v>
      </c>
      <c r="T4" s="2">
        <f>J4-H4</f>
        <v>0</v>
      </c>
      <c r="U4" s="2">
        <f>J4-I4</f>
        <v>0</v>
      </c>
    </row>
    <row r="5" spans="1:21" x14ac:dyDescent="0.2">
      <c r="A5" t="s">
        <v>39</v>
      </c>
      <c r="B5">
        <v>0.20905620097887001</v>
      </c>
      <c r="C5">
        <v>0.20905620097887001</v>
      </c>
      <c r="D5">
        <v>0.13562665245521399</v>
      </c>
      <c r="E5">
        <v>0.34614434603565303</v>
      </c>
      <c r="F5">
        <v>0.34614434603565303</v>
      </c>
      <c r="G5">
        <v>0.35675312335805798</v>
      </c>
      <c r="H5">
        <v>0.2097214271592</v>
      </c>
      <c r="I5">
        <v>0.2097214271592</v>
      </c>
      <c r="J5">
        <v>0.162312639271285</v>
      </c>
      <c r="L5" s="2" t="s">
        <v>39</v>
      </c>
      <c r="M5" s="2">
        <f t="shared" ref="M5:M14" si="0">B5-C5</f>
        <v>0</v>
      </c>
      <c r="N5" s="2">
        <f>D5-B5</f>
        <v>-7.3429548523656019E-2</v>
      </c>
      <c r="O5" s="2">
        <f t="shared" ref="O5:O14" si="1">D5-C5</f>
        <v>-7.3429548523656019E-2</v>
      </c>
      <c r="P5" s="2">
        <f t="shared" ref="P5:P14" si="2">E5-F5</f>
        <v>0</v>
      </c>
      <c r="Q5" s="2">
        <f>G5-E5</f>
        <v>1.060877732240495E-2</v>
      </c>
      <c r="R5" s="2">
        <f t="shared" ref="R5:R14" si="3">G5-F5</f>
        <v>1.060877732240495E-2</v>
      </c>
      <c r="S5" s="2">
        <f t="shared" ref="S5:S14" si="4">H5-I5</f>
        <v>0</v>
      </c>
      <c r="T5" s="2">
        <f>J5-H5</f>
        <v>-4.7408787887914999E-2</v>
      </c>
      <c r="U5" s="2">
        <f t="shared" ref="U5:U14" si="5">J5-I5</f>
        <v>-4.7408787887914999E-2</v>
      </c>
    </row>
    <row r="6" spans="1:21" x14ac:dyDescent="0.2">
      <c r="A6" t="s">
        <v>40</v>
      </c>
      <c r="B6">
        <v>0.24357738974304499</v>
      </c>
      <c r="C6">
        <v>0.24357738974304499</v>
      </c>
      <c r="D6">
        <v>0.14949844799186601</v>
      </c>
      <c r="E6">
        <v>0.48853412375890698</v>
      </c>
      <c r="F6">
        <v>0.48853412375890698</v>
      </c>
      <c r="G6">
        <v>0.51415133703104798</v>
      </c>
      <c r="H6">
        <v>0.238685068810264</v>
      </c>
      <c r="I6">
        <v>0.238685068810264</v>
      </c>
      <c r="J6">
        <v>0.17336639449219701</v>
      </c>
      <c r="L6" s="2" t="s">
        <v>40</v>
      </c>
      <c r="M6" s="2">
        <f t="shared" si="0"/>
        <v>0</v>
      </c>
      <c r="N6" s="2">
        <f t="shared" ref="N6:N14" si="6">D6-B6</f>
        <v>-9.4078941751178979E-2</v>
      </c>
      <c r="O6" s="2">
        <f t="shared" si="1"/>
        <v>-9.4078941751178979E-2</v>
      </c>
      <c r="P6" s="2">
        <f t="shared" si="2"/>
        <v>0</v>
      </c>
      <c r="Q6" s="2">
        <f t="shared" ref="Q6:Q14" si="7">G6-E6</f>
        <v>2.5617213272141004E-2</v>
      </c>
      <c r="R6" s="2">
        <f t="shared" si="3"/>
        <v>2.5617213272141004E-2</v>
      </c>
      <c r="S6" s="2">
        <f t="shared" si="4"/>
        <v>0</v>
      </c>
      <c r="T6" s="2">
        <f t="shared" ref="T6:T14" si="8">J6-H6</f>
        <v>-6.5318674318066983E-2</v>
      </c>
      <c r="U6" s="2">
        <f t="shared" si="5"/>
        <v>-6.5318674318066983E-2</v>
      </c>
    </row>
    <row r="7" spans="1:21" x14ac:dyDescent="0.2">
      <c r="A7" t="s">
        <v>41</v>
      </c>
      <c r="B7">
        <v>0.39733291531436499</v>
      </c>
      <c r="C7">
        <v>0.39733291531436499</v>
      </c>
      <c r="D7">
        <v>0.24557749693352601</v>
      </c>
      <c r="E7">
        <v>0.51635477854067002</v>
      </c>
      <c r="F7">
        <v>0.51635477854067002</v>
      </c>
      <c r="G7">
        <v>0.59524290856657303</v>
      </c>
      <c r="H7">
        <v>0.36848491818056001</v>
      </c>
      <c r="I7">
        <v>0.36848491818056001</v>
      </c>
      <c r="J7">
        <v>0.28662252232966101</v>
      </c>
      <c r="L7" s="2" t="s">
        <v>41</v>
      </c>
      <c r="M7" s="2">
        <f t="shared" si="0"/>
        <v>0</v>
      </c>
      <c r="N7" s="2">
        <f t="shared" si="6"/>
        <v>-0.15175541838083897</v>
      </c>
      <c r="O7" s="2">
        <f t="shared" si="1"/>
        <v>-0.15175541838083897</v>
      </c>
      <c r="P7" s="2">
        <f t="shared" si="2"/>
        <v>0</v>
      </c>
      <c r="Q7" s="2">
        <f t="shared" si="7"/>
        <v>7.8888130025903003E-2</v>
      </c>
      <c r="R7" s="2">
        <f t="shared" si="3"/>
        <v>7.8888130025903003E-2</v>
      </c>
      <c r="S7" s="2">
        <f t="shared" si="4"/>
        <v>0</v>
      </c>
      <c r="T7" s="2">
        <f t="shared" si="8"/>
        <v>-8.1862395850898995E-2</v>
      </c>
      <c r="U7" s="2">
        <f t="shared" si="5"/>
        <v>-8.1862395850898995E-2</v>
      </c>
    </row>
    <row r="8" spans="1:21" x14ac:dyDescent="0.2">
      <c r="A8" t="s">
        <v>42</v>
      </c>
      <c r="B8">
        <v>0.37465701721730099</v>
      </c>
      <c r="C8">
        <v>0.37465701721730099</v>
      </c>
      <c r="D8">
        <v>0.183159157713632</v>
      </c>
      <c r="E8">
        <v>0.42765201378905998</v>
      </c>
      <c r="F8">
        <v>0.42765201378905998</v>
      </c>
      <c r="G8">
        <v>0.45627353021325001</v>
      </c>
      <c r="H8">
        <v>0.33078752684894402</v>
      </c>
      <c r="I8">
        <v>0.33078752684894402</v>
      </c>
      <c r="J8">
        <v>0.205398820385716</v>
      </c>
      <c r="L8" s="2" t="s">
        <v>42</v>
      </c>
      <c r="M8" s="2">
        <f t="shared" si="0"/>
        <v>0</v>
      </c>
      <c r="N8" s="2">
        <f>D8-B8</f>
        <v>-0.19149785950366899</v>
      </c>
      <c r="O8" s="2">
        <f t="shared" si="1"/>
        <v>-0.19149785950366899</v>
      </c>
      <c r="P8" s="2">
        <f t="shared" si="2"/>
        <v>0</v>
      </c>
      <c r="Q8" s="2">
        <f t="shared" si="7"/>
        <v>2.862151642419003E-2</v>
      </c>
      <c r="R8" s="2">
        <f>G8-F8</f>
        <v>2.862151642419003E-2</v>
      </c>
      <c r="S8" s="2">
        <f t="shared" si="4"/>
        <v>0</v>
      </c>
      <c r="T8" s="2">
        <f t="shared" si="8"/>
        <v>-0.12538870646322803</v>
      </c>
      <c r="U8" s="2">
        <f t="shared" si="5"/>
        <v>-0.12538870646322803</v>
      </c>
    </row>
    <row r="9" spans="1:21" x14ac:dyDescent="0.2">
      <c r="A9" t="s">
        <v>43</v>
      </c>
      <c r="B9">
        <v>0.58728564695600605</v>
      </c>
      <c r="C9">
        <v>0.58728564695600605</v>
      </c>
      <c r="D9">
        <v>0.26802289135934299</v>
      </c>
      <c r="E9">
        <v>0.60076021928290801</v>
      </c>
      <c r="F9">
        <v>0.60076021928290801</v>
      </c>
      <c r="G9">
        <v>0.70260957610852504</v>
      </c>
      <c r="H9">
        <v>0.54415291638743002</v>
      </c>
      <c r="I9">
        <v>0.54415291638743002</v>
      </c>
      <c r="J9">
        <v>0.33322759450586997</v>
      </c>
      <c r="L9" s="2" t="s">
        <v>43</v>
      </c>
      <c r="M9" s="2">
        <f t="shared" si="0"/>
        <v>0</v>
      </c>
      <c r="N9" s="2">
        <f t="shared" si="6"/>
        <v>-0.31926275559666306</v>
      </c>
      <c r="O9" s="2">
        <f t="shared" si="1"/>
        <v>-0.31926275559666306</v>
      </c>
      <c r="P9" s="2">
        <f t="shared" si="2"/>
        <v>0</v>
      </c>
      <c r="Q9" s="2">
        <f t="shared" si="7"/>
        <v>0.10184935682561702</v>
      </c>
      <c r="R9" s="2">
        <f t="shared" si="3"/>
        <v>0.10184935682561702</v>
      </c>
      <c r="S9" s="2">
        <f t="shared" si="4"/>
        <v>0</v>
      </c>
      <c r="T9" s="2">
        <f t="shared" si="8"/>
        <v>-0.21092532188156005</v>
      </c>
      <c r="U9" s="2">
        <f t="shared" si="5"/>
        <v>-0.21092532188156005</v>
      </c>
    </row>
    <row r="10" spans="1:21" x14ac:dyDescent="0.2">
      <c r="A10" t="s">
        <v>44</v>
      </c>
      <c r="B10">
        <v>0.59370712613424104</v>
      </c>
      <c r="C10">
        <v>0.59370712613424104</v>
      </c>
      <c r="D10">
        <v>0.38458903411477202</v>
      </c>
      <c r="E10">
        <v>0.61526957907915303</v>
      </c>
      <c r="F10">
        <v>0.61526957907915303</v>
      </c>
      <c r="G10">
        <v>0.710738629469154</v>
      </c>
      <c r="H10">
        <v>0.558231521136761</v>
      </c>
      <c r="I10">
        <v>0.558231521136761</v>
      </c>
      <c r="J10">
        <v>0.46448430832992599</v>
      </c>
      <c r="L10" s="2" t="s">
        <v>44</v>
      </c>
      <c r="M10" s="2">
        <f t="shared" si="0"/>
        <v>0</v>
      </c>
      <c r="N10" s="2">
        <f t="shared" si="6"/>
        <v>-0.20911809201946902</v>
      </c>
      <c r="O10" s="2">
        <f t="shared" si="1"/>
        <v>-0.20911809201946902</v>
      </c>
      <c r="P10" s="2">
        <f t="shared" si="2"/>
        <v>0</v>
      </c>
      <c r="Q10" s="2">
        <f t="shared" si="7"/>
        <v>9.5469050390000976E-2</v>
      </c>
      <c r="R10" s="2">
        <f t="shared" si="3"/>
        <v>9.5469050390000976E-2</v>
      </c>
      <c r="S10" s="2">
        <f t="shared" si="4"/>
        <v>0</v>
      </c>
      <c r="T10" s="2">
        <f t="shared" si="8"/>
        <v>-9.3747212806835012E-2</v>
      </c>
      <c r="U10" s="2">
        <f t="shared" si="5"/>
        <v>-9.3747212806835012E-2</v>
      </c>
    </row>
    <row r="11" spans="1:21" x14ac:dyDescent="0.2">
      <c r="A11" t="s">
        <v>45</v>
      </c>
      <c r="B11">
        <v>0.60470275612053204</v>
      </c>
      <c r="C11">
        <v>0.60470275612053204</v>
      </c>
      <c r="D11">
        <v>0.331910292845781</v>
      </c>
      <c r="E11">
        <v>0.61609435816480196</v>
      </c>
      <c r="F11">
        <v>0.61609435816480196</v>
      </c>
      <c r="G11">
        <v>0.65974087380951396</v>
      </c>
      <c r="H11">
        <v>0.540933328832918</v>
      </c>
      <c r="I11">
        <v>0.540933328832918</v>
      </c>
      <c r="J11">
        <v>0.38072177268581697</v>
      </c>
      <c r="L11" s="2" t="s">
        <v>45</v>
      </c>
      <c r="M11" s="2">
        <f t="shared" si="0"/>
        <v>0</v>
      </c>
      <c r="N11" s="2">
        <f t="shared" si="6"/>
        <v>-0.27279246327475104</v>
      </c>
      <c r="O11" s="2">
        <f t="shared" si="1"/>
        <v>-0.27279246327475104</v>
      </c>
      <c r="P11" s="2">
        <f t="shared" si="2"/>
        <v>0</v>
      </c>
      <c r="Q11" s="2">
        <f t="shared" si="7"/>
        <v>4.3646515644712003E-2</v>
      </c>
      <c r="R11" s="2">
        <f t="shared" si="3"/>
        <v>4.3646515644712003E-2</v>
      </c>
      <c r="S11" s="2">
        <f t="shared" si="4"/>
        <v>0</v>
      </c>
      <c r="T11" s="2">
        <f t="shared" si="8"/>
        <v>-0.16021155614710103</v>
      </c>
      <c r="U11" s="2">
        <f t="shared" si="5"/>
        <v>-0.16021155614710103</v>
      </c>
    </row>
    <row r="12" spans="1:21" x14ac:dyDescent="0.2">
      <c r="A12" t="s">
        <v>46</v>
      </c>
      <c r="B12">
        <v>0.616488494271339</v>
      </c>
      <c r="C12">
        <v>0.616488494271339</v>
      </c>
      <c r="D12">
        <v>0.30646269993933301</v>
      </c>
      <c r="E12">
        <v>0.63325599081556505</v>
      </c>
      <c r="F12">
        <v>0.63325599081556505</v>
      </c>
      <c r="G12">
        <v>0.73416908772054701</v>
      </c>
      <c r="H12">
        <v>0.57138650559167603</v>
      </c>
      <c r="I12">
        <v>0.57138650559167603</v>
      </c>
      <c r="J12">
        <v>0.38068305151520798</v>
      </c>
      <c r="L12" s="2" t="s">
        <v>46</v>
      </c>
      <c r="M12" s="2">
        <f t="shared" si="0"/>
        <v>0</v>
      </c>
      <c r="N12" s="2">
        <f t="shared" si="6"/>
        <v>-0.310025794332006</v>
      </c>
      <c r="O12" s="2">
        <f t="shared" si="1"/>
        <v>-0.310025794332006</v>
      </c>
      <c r="P12" s="2">
        <f t="shared" si="2"/>
        <v>0</v>
      </c>
      <c r="Q12" s="2">
        <f t="shared" si="7"/>
        <v>0.10091309690498196</v>
      </c>
      <c r="R12" s="2">
        <f t="shared" si="3"/>
        <v>0.10091309690498196</v>
      </c>
      <c r="S12" s="2">
        <f t="shared" si="4"/>
        <v>0</v>
      </c>
      <c r="T12" s="2">
        <f t="shared" si="8"/>
        <v>-0.19070345407646805</v>
      </c>
      <c r="U12" s="2">
        <f t="shared" si="5"/>
        <v>-0.19070345407646805</v>
      </c>
    </row>
    <row r="13" spans="1:21" x14ac:dyDescent="0.2">
      <c r="A13" t="s">
        <v>47</v>
      </c>
      <c r="B13">
        <v>0.72520703482960203</v>
      </c>
      <c r="C13">
        <v>0.72520703482960203</v>
      </c>
      <c r="D13">
        <v>0.40771803550636398</v>
      </c>
      <c r="E13">
        <v>0.59107587381927196</v>
      </c>
      <c r="F13">
        <v>0.59107587381927196</v>
      </c>
      <c r="G13">
        <v>0.71081792657956699</v>
      </c>
      <c r="H13">
        <v>0.62128245696171203</v>
      </c>
      <c r="I13">
        <v>0.62128245696171203</v>
      </c>
      <c r="J13">
        <v>0.47454780330181001</v>
      </c>
      <c r="L13" s="2" t="s">
        <v>47</v>
      </c>
      <c r="M13" s="2">
        <f t="shared" si="0"/>
        <v>0</v>
      </c>
      <c r="N13" s="2">
        <f t="shared" si="6"/>
        <v>-0.31748899932323804</v>
      </c>
      <c r="O13" s="2">
        <f t="shared" si="1"/>
        <v>-0.31748899932323804</v>
      </c>
      <c r="P13" s="2">
        <f t="shared" si="2"/>
        <v>0</v>
      </c>
      <c r="Q13" s="2">
        <f t="shared" si="7"/>
        <v>0.11974205276029504</v>
      </c>
      <c r="R13" s="2">
        <f t="shared" si="3"/>
        <v>0.11974205276029504</v>
      </c>
      <c r="S13" s="2">
        <f t="shared" si="4"/>
        <v>0</v>
      </c>
      <c r="T13" s="2">
        <f t="shared" si="8"/>
        <v>-0.14673465365990201</v>
      </c>
      <c r="U13" s="2">
        <f t="shared" si="5"/>
        <v>-0.14673465365990201</v>
      </c>
    </row>
    <row r="14" spans="1:21" x14ac:dyDescent="0.2">
      <c r="A14" t="s">
        <v>48</v>
      </c>
      <c r="B14">
        <v>0.79297946288827303</v>
      </c>
      <c r="C14">
        <v>0.79297946288827303</v>
      </c>
      <c r="D14">
        <v>0.35213757292036302</v>
      </c>
      <c r="E14">
        <v>0.57754773529113301</v>
      </c>
      <c r="F14">
        <v>0.57754773529113301</v>
      </c>
      <c r="G14">
        <v>0.71000116634231103</v>
      </c>
      <c r="H14">
        <v>0.64878359284701304</v>
      </c>
      <c r="I14">
        <v>0.64878359284701304</v>
      </c>
      <c r="J14">
        <v>0.42475280932008402</v>
      </c>
      <c r="L14" s="2" t="s">
        <v>48</v>
      </c>
      <c r="M14" s="2">
        <f t="shared" si="0"/>
        <v>0</v>
      </c>
      <c r="N14" s="2">
        <f t="shared" si="6"/>
        <v>-0.44084188996791002</v>
      </c>
      <c r="O14" s="2">
        <f t="shared" si="1"/>
        <v>-0.44084188996791002</v>
      </c>
      <c r="P14" s="2">
        <f t="shared" si="2"/>
        <v>0</v>
      </c>
      <c r="Q14" s="2">
        <f t="shared" si="7"/>
        <v>0.13245343105117802</v>
      </c>
      <c r="R14" s="2">
        <f t="shared" si="3"/>
        <v>0.13245343105117802</v>
      </c>
      <c r="S14" s="2">
        <f t="shared" si="4"/>
        <v>0</v>
      </c>
      <c r="T14" s="2">
        <f t="shared" si="8"/>
        <v>-0.22403078352692901</v>
      </c>
      <c r="U14" s="2">
        <f t="shared" si="5"/>
        <v>-0.22403078352692901</v>
      </c>
    </row>
    <row r="17" spans="1:21" x14ac:dyDescent="0.2">
      <c r="A17" s="19" t="s">
        <v>49</v>
      </c>
      <c r="B17" s="19"/>
      <c r="C17" s="19"/>
      <c r="L17" s="19" t="s">
        <v>50</v>
      </c>
      <c r="M17" s="19"/>
      <c r="N17" s="19"/>
    </row>
    <row r="18" spans="1:21" x14ac:dyDescent="0.2">
      <c r="B18" s="21" t="s">
        <v>29</v>
      </c>
      <c r="C18" s="21"/>
      <c r="D18" s="21"/>
      <c r="E18" s="21" t="s">
        <v>30</v>
      </c>
      <c r="F18" s="21"/>
      <c r="G18" s="21"/>
      <c r="H18" s="21" t="s">
        <v>31</v>
      </c>
      <c r="I18" s="21"/>
      <c r="J18" s="21"/>
      <c r="L18" s="2"/>
      <c r="M18" s="20" t="s">
        <v>29</v>
      </c>
      <c r="N18" s="20"/>
      <c r="O18" s="20"/>
      <c r="P18" s="20" t="s">
        <v>30</v>
      </c>
      <c r="Q18" s="20"/>
      <c r="R18" s="20"/>
      <c r="S18" s="20" t="s">
        <v>31</v>
      </c>
      <c r="T18" s="20"/>
      <c r="U18" s="20"/>
    </row>
    <row r="19" spans="1:21" x14ac:dyDescent="0.2">
      <c r="B19" t="s">
        <v>32</v>
      </c>
      <c r="C19" t="s">
        <v>33</v>
      </c>
      <c r="D19" t="s">
        <v>34</v>
      </c>
      <c r="E19" t="s">
        <v>32</v>
      </c>
      <c r="F19" t="s">
        <v>33</v>
      </c>
      <c r="G19" t="s">
        <v>34</v>
      </c>
      <c r="H19" t="s">
        <v>32</v>
      </c>
      <c r="I19" t="s">
        <v>33</v>
      </c>
      <c r="J19" t="s">
        <v>34</v>
      </c>
      <c r="L19" s="2"/>
      <c r="M19" s="2" t="s">
        <v>35</v>
      </c>
      <c r="N19" s="2" t="s">
        <v>36</v>
      </c>
      <c r="O19" s="2" t="s">
        <v>37</v>
      </c>
      <c r="P19" s="2" t="s">
        <v>35</v>
      </c>
      <c r="Q19" s="2" t="s">
        <v>36</v>
      </c>
      <c r="R19" s="2" t="s">
        <v>37</v>
      </c>
      <c r="S19" s="2" t="s">
        <v>35</v>
      </c>
      <c r="T19" s="2" t="s">
        <v>36</v>
      </c>
      <c r="U19" s="2" t="s">
        <v>37</v>
      </c>
    </row>
    <row r="20" spans="1:21" x14ac:dyDescent="0.2">
      <c r="A20" t="s">
        <v>38</v>
      </c>
      <c r="B20">
        <v>6.8319928030949495E-2</v>
      </c>
      <c r="C20">
        <v>6.8319928030949495E-2</v>
      </c>
      <c r="D20">
        <v>6.8319928030949495E-2</v>
      </c>
      <c r="E20">
        <v>0.82242435996300101</v>
      </c>
      <c r="F20">
        <v>0.82242435996300101</v>
      </c>
      <c r="G20">
        <v>0.82242435996300101</v>
      </c>
      <c r="H20">
        <v>7.96010666073039E-2</v>
      </c>
      <c r="I20">
        <v>7.96010666073039E-2</v>
      </c>
      <c r="J20">
        <v>7.96010666073039E-2</v>
      </c>
      <c r="L20" s="2" t="s">
        <v>38</v>
      </c>
      <c r="M20" s="2">
        <f>B20-C20</f>
        <v>0</v>
      </c>
      <c r="N20" s="2">
        <f>D20-B20</f>
        <v>0</v>
      </c>
      <c r="O20" s="2">
        <f>D20-C20</f>
        <v>0</v>
      </c>
      <c r="P20" s="2">
        <f>E20-F20</f>
        <v>0</v>
      </c>
      <c r="Q20" s="2">
        <f>G20-E20</f>
        <v>0</v>
      </c>
      <c r="R20" s="2">
        <f>G20-F20</f>
        <v>0</v>
      </c>
      <c r="S20" s="2">
        <f>H20-I20</f>
        <v>0</v>
      </c>
      <c r="T20" s="2">
        <f>J20-H20</f>
        <v>0</v>
      </c>
      <c r="U20" s="2">
        <f>J20-I20</f>
        <v>0</v>
      </c>
    </row>
    <row r="21" spans="1:21" x14ac:dyDescent="0.2">
      <c r="A21" t="s">
        <v>39</v>
      </c>
      <c r="B21">
        <v>0.20721634111755299</v>
      </c>
      <c r="C21">
        <v>0.20721634111755299</v>
      </c>
      <c r="D21">
        <v>0.134496093322618</v>
      </c>
      <c r="E21">
        <v>0.39037906137205902</v>
      </c>
      <c r="F21">
        <v>0.39037906137205902</v>
      </c>
      <c r="G21">
        <v>0.39427645366230901</v>
      </c>
      <c r="H21">
        <v>0.215146284927343</v>
      </c>
      <c r="I21">
        <v>0.215146284927343</v>
      </c>
      <c r="J21">
        <v>0.16175539899444999</v>
      </c>
      <c r="L21" s="2" t="s">
        <v>39</v>
      </c>
      <c r="M21" s="2">
        <f t="shared" ref="M21:M30" si="9">B21-C21</f>
        <v>0</v>
      </c>
      <c r="N21" s="2">
        <f>D21-B21</f>
        <v>-7.2720247794934995E-2</v>
      </c>
      <c r="O21" s="2">
        <f t="shared" ref="O21:O30" si="10">D21-C21</f>
        <v>-7.2720247794934995E-2</v>
      </c>
      <c r="P21" s="2">
        <f t="shared" ref="P21:P30" si="11">E21-F21</f>
        <v>0</v>
      </c>
      <c r="Q21" s="2">
        <f>G21-E21</f>
        <v>3.8973922902499902E-3</v>
      </c>
      <c r="R21" s="2">
        <f t="shared" ref="R21:R23" si="12">G21-F21</f>
        <v>3.8973922902499902E-3</v>
      </c>
      <c r="S21" s="2">
        <f t="shared" ref="S21:S30" si="13">H21-I21</f>
        <v>0</v>
      </c>
      <c r="T21" s="2">
        <f>J21-H21</f>
        <v>-5.3390885932893012E-2</v>
      </c>
      <c r="U21" s="2">
        <f t="shared" ref="U21:U30" si="14">J21-I21</f>
        <v>-5.3390885932893012E-2</v>
      </c>
    </row>
    <row r="22" spans="1:21" x14ac:dyDescent="0.2">
      <c r="A22" t="s">
        <v>40</v>
      </c>
      <c r="B22">
        <v>0.246659194026222</v>
      </c>
      <c r="C22">
        <v>0.246659194026222</v>
      </c>
      <c r="D22">
        <v>0.157502685034207</v>
      </c>
      <c r="E22">
        <v>0.63571986545146497</v>
      </c>
      <c r="F22">
        <v>0.63571986545146497</v>
      </c>
      <c r="G22">
        <v>0.64179625434035403</v>
      </c>
      <c r="H22">
        <v>0.25502626463120098</v>
      </c>
      <c r="I22">
        <v>0.25502626463120098</v>
      </c>
      <c r="J22">
        <v>0.18609571352066401</v>
      </c>
      <c r="L22" s="2" t="s">
        <v>40</v>
      </c>
      <c r="M22" s="2">
        <f t="shared" si="9"/>
        <v>0</v>
      </c>
      <c r="N22" s="2">
        <f t="shared" ref="N22:N23" si="15">D22-B22</f>
        <v>-8.9156508992014993E-2</v>
      </c>
      <c r="O22" s="2">
        <f t="shared" si="10"/>
        <v>-8.9156508992014993E-2</v>
      </c>
      <c r="P22" s="2">
        <f t="shared" si="11"/>
        <v>0</v>
      </c>
      <c r="Q22" s="2">
        <f t="shared" ref="Q22:Q30" si="16">G22-E22</f>
        <v>6.0763888888890616E-3</v>
      </c>
      <c r="R22" s="2">
        <f t="shared" si="12"/>
        <v>6.0763888888890616E-3</v>
      </c>
      <c r="S22" s="2">
        <f t="shared" si="13"/>
        <v>0</v>
      </c>
      <c r="T22" s="2">
        <f t="shared" ref="T22:T30" si="17">J22-H22</f>
        <v>-6.8930551110536975E-2</v>
      </c>
      <c r="U22" s="2">
        <f t="shared" si="14"/>
        <v>-6.8930551110536975E-2</v>
      </c>
    </row>
    <row r="23" spans="1:21" x14ac:dyDescent="0.2">
      <c r="A23" t="s">
        <v>41</v>
      </c>
      <c r="B23">
        <v>0.398289038806866</v>
      </c>
      <c r="C23">
        <v>0.398289038806866</v>
      </c>
      <c r="D23">
        <v>0.23999042626441899</v>
      </c>
      <c r="E23">
        <v>0.70250268888196199</v>
      </c>
      <c r="F23">
        <v>0.70250268888196199</v>
      </c>
      <c r="G23">
        <v>0.74904416305102905</v>
      </c>
      <c r="H23">
        <v>0.40104854469104301</v>
      </c>
      <c r="I23">
        <v>0.40104854469104301</v>
      </c>
      <c r="J23">
        <v>0.29078728409953403</v>
      </c>
      <c r="L23" s="2" t="s">
        <v>41</v>
      </c>
      <c r="M23" s="2">
        <f t="shared" si="9"/>
        <v>0</v>
      </c>
      <c r="N23" s="2">
        <f t="shared" si="15"/>
        <v>-0.15829861254244701</v>
      </c>
      <c r="O23" s="2">
        <f t="shared" si="10"/>
        <v>-0.15829861254244701</v>
      </c>
      <c r="P23" s="2">
        <f t="shared" si="11"/>
        <v>0</v>
      </c>
      <c r="Q23" s="2">
        <f t="shared" si="16"/>
        <v>4.6541474169067065E-2</v>
      </c>
      <c r="R23" s="2">
        <f t="shared" si="12"/>
        <v>4.6541474169067065E-2</v>
      </c>
      <c r="S23" s="2">
        <f t="shared" si="13"/>
        <v>0</v>
      </c>
      <c r="T23" s="2">
        <f t="shared" si="17"/>
        <v>-0.11026126059150898</v>
      </c>
      <c r="U23" s="2">
        <f t="shared" si="14"/>
        <v>-0.11026126059150898</v>
      </c>
    </row>
    <row r="24" spans="1:21" x14ac:dyDescent="0.2">
      <c r="A24" t="s">
        <v>42</v>
      </c>
      <c r="B24">
        <v>0.369040617873447</v>
      </c>
      <c r="C24">
        <v>0.369040617873447</v>
      </c>
      <c r="D24">
        <v>0.185726842367575</v>
      </c>
      <c r="E24">
        <v>0.51052428258111004</v>
      </c>
      <c r="F24">
        <v>0.51052428258111004</v>
      </c>
      <c r="G24">
        <v>0.52050070222698297</v>
      </c>
      <c r="H24">
        <v>0.34988740486872999</v>
      </c>
      <c r="I24">
        <v>0.34988740486872999</v>
      </c>
      <c r="J24">
        <v>0.21647723792607099</v>
      </c>
      <c r="L24" s="2" t="s">
        <v>42</v>
      </c>
      <c r="M24" s="2">
        <f t="shared" si="9"/>
        <v>0</v>
      </c>
      <c r="N24" s="2">
        <f>D24-B24</f>
        <v>-0.183313775505872</v>
      </c>
      <c r="O24" s="2">
        <f t="shared" si="10"/>
        <v>-0.183313775505872</v>
      </c>
      <c r="P24" s="2">
        <f t="shared" si="11"/>
        <v>0</v>
      </c>
      <c r="Q24" s="2">
        <f t="shared" si="16"/>
        <v>9.9764196458729248E-3</v>
      </c>
      <c r="R24" s="2">
        <f>G24-F24</f>
        <v>9.9764196458729248E-3</v>
      </c>
      <c r="S24" s="2">
        <f t="shared" si="13"/>
        <v>0</v>
      </c>
      <c r="T24" s="2">
        <f t="shared" si="17"/>
        <v>-0.133410166942659</v>
      </c>
      <c r="U24" s="2">
        <f t="shared" si="14"/>
        <v>-0.133410166942659</v>
      </c>
    </row>
    <row r="25" spans="1:21" x14ac:dyDescent="0.2">
      <c r="A25" t="s">
        <v>43</v>
      </c>
      <c r="B25">
        <v>0.55181711073364903</v>
      </c>
      <c r="C25">
        <v>0.55181711073364903</v>
      </c>
      <c r="D25">
        <v>0.28017503235082097</v>
      </c>
      <c r="E25">
        <v>0.708231855548629</v>
      </c>
      <c r="F25">
        <v>0.708231855548629</v>
      </c>
      <c r="G25">
        <v>0.76395700318708304</v>
      </c>
      <c r="H25">
        <v>0.54842752931865901</v>
      </c>
      <c r="I25">
        <v>0.54842752931865901</v>
      </c>
      <c r="J25">
        <v>0.33774632507513702</v>
      </c>
      <c r="L25" s="2" t="s">
        <v>43</v>
      </c>
      <c r="M25" s="2">
        <f t="shared" si="9"/>
        <v>0</v>
      </c>
      <c r="N25" s="2">
        <f t="shared" ref="N25:N30" si="18">D25-B25</f>
        <v>-0.27164207838282806</v>
      </c>
      <c r="O25" s="2">
        <f t="shared" si="10"/>
        <v>-0.27164207838282806</v>
      </c>
      <c r="P25" s="2">
        <f t="shared" si="11"/>
        <v>0</v>
      </c>
      <c r="Q25" s="2">
        <f t="shared" si="16"/>
        <v>5.5725147638454042E-2</v>
      </c>
      <c r="R25" s="2">
        <f t="shared" ref="R25:R30" si="19">G25-F25</f>
        <v>5.5725147638454042E-2</v>
      </c>
      <c r="S25" s="2">
        <f t="shared" si="13"/>
        <v>0</v>
      </c>
      <c r="T25" s="2">
        <f t="shared" si="17"/>
        <v>-0.21068120424352199</v>
      </c>
      <c r="U25" s="2">
        <f t="shared" si="14"/>
        <v>-0.21068120424352199</v>
      </c>
    </row>
    <row r="26" spans="1:21" x14ac:dyDescent="0.2">
      <c r="A26" t="s">
        <v>44</v>
      </c>
      <c r="B26">
        <v>0.54655082246843101</v>
      </c>
      <c r="C26">
        <v>0.54655082246843101</v>
      </c>
      <c r="D26">
        <v>0.354242413045878</v>
      </c>
      <c r="E26">
        <v>0.72725112992504604</v>
      </c>
      <c r="F26">
        <v>0.72725112992504604</v>
      </c>
      <c r="G26">
        <v>0.747326521207057</v>
      </c>
      <c r="H26">
        <v>0.54909799943710302</v>
      </c>
      <c r="I26">
        <v>0.54909799943710302</v>
      </c>
      <c r="J26">
        <v>0.43479510433581398</v>
      </c>
      <c r="L26" s="2" t="s">
        <v>44</v>
      </c>
      <c r="M26" s="2">
        <f t="shared" si="9"/>
        <v>0</v>
      </c>
      <c r="N26" s="2">
        <f t="shared" si="18"/>
        <v>-0.19230840942255301</v>
      </c>
      <c r="O26" s="2">
        <f t="shared" si="10"/>
        <v>-0.19230840942255301</v>
      </c>
      <c r="P26" s="2">
        <f t="shared" si="11"/>
        <v>0</v>
      </c>
      <c r="Q26" s="2">
        <f t="shared" si="16"/>
        <v>2.0075391282010968E-2</v>
      </c>
      <c r="R26" s="2">
        <f t="shared" si="19"/>
        <v>2.0075391282010968E-2</v>
      </c>
      <c r="S26" s="2">
        <f t="shared" si="13"/>
        <v>0</v>
      </c>
      <c r="T26" s="2">
        <f t="shared" si="17"/>
        <v>-0.11430289510128905</v>
      </c>
      <c r="U26" s="2">
        <f t="shared" si="14"/>
        <v>-0.11430289510128905</v>
      </c>
    </row>
    <row r="27" spans="1:21" x14ac:dyDescent="0.2">
      <c r="A27" t="s">
        <v>45</v>
      </c>
      <c r="B27">
        <v>0.59836933746522603</v>
      </c>
      <c r="C27">
        <v>0.59836933746522603</v>
      </c>
      <c r="D27">
        <v>0.315730497439487</v>
      </c>
      <c r="E27">
        <v>0.70513574530966205</v>
      </c>
      <c r="F27">
        <v>0.70513574530966205</v>
      </c>
      <c r="G27">
        <v>0.73613821609777896</v>
      </c>
      <c r="H27">
        <v>0.56224995612994899</v>
      </c>
      <c r="I27">
        <v>0.56224995612994899</v>
      </c>
      <c r="J27">
        <v>0.36623090594711599</v>
      </c>
      <c r="L27" s="2" t="s">
        <v>45</v>
      </c>
      <c r="M27" s="2">
        <f t="shared" si="9"/>
        <v>0</v>
      </c>
      <c r="N27" s="2">
        <f t="shared" si="18"/>
        <v>-0.28263884002573902</v>
      </c>
      <c r="O27" s="2">
        <f t="shared" si="10"/>
        <v>-0.28263884002573902</v>
      </c>
      <c r="P27" s="2">
        <f t="shared" si="11"/>
        <v>0</v>
      </c>
      <c r="Q27" s="2">
        <f t="shared" si="16"/>
        <v>3.1002470788116909E-2</v>
      </c>
      <c r="R27" s="2">
        <f t="shared" si="19"/>
        <v>3.1002470788116909E-2</v>
      </c>
      <c r="S27" s="2">
        <f t="shared" si="13"/>
        <v>0</v>
      </c>
      <c r="T27" s="2">
        <f t="shared" si="17"/>
        <v>-0.196019050182833</v>
      </c>
      <c r="U27" s="2">
        <f t="shared" si="14"/>
        <v>-0.196019050182833</v>
      </c>
    </row>
    <row r="28" spans="1:21" x14ac:dyDescent="0.2">
      <c r="A28" t="s">
        <v>46</v>
      </c>
      <c r="B28">
        <v>0.58254483334831897</v>
      </c>
      <c r="C28">
        <v>0.58254483334831897</v>
      </c>
      <c r="D28">
        <v>0.30331403466321999</v>
      </c>
      <c r="E28">
        <v>0.68002890770282398</v>
      </c>
      <c r="F28">
        <v>0.68002890770282398</v>
      </c>
      <c r="G28">
        <v>0.76484315108595902</v>
      </c>
      <c r="H28">
        <v>0.56206791036768999</v>
      </c>
      <c r="I28">
        <v>0.56206791036768999</v>
      </c>
      <c r="J28">
        <v>0.37233183680876097</v>
      </c>
      <c r="L28" s="2" t="s">
        <v>46</v>
      </c>
      <c r="M28" s="2">
        <f t="shared" si="9"/>
        <v>0</v>
      </c>
      <c r="N28" s="2">
        <f t="shared" si="18"/>
        <v>-0.27923079868509898</v>
      </c>
      <c r="O28" s="2">
        <f t="shared" si="10"/>
        <v>-0.27923079868509898</v>
      </c>
      <c r="P28" s="2">
        <f t="shared" si="11"/>
        <v>0</v>
      </c>
      <c r="Q28" s="2">
        <f t="shared" si="16"/>
        <v>8.4814243383135035E-2</v>
      </c>
      <c r="R28" s="2">
        <f t="shared" si="19"/>
        <v>8.4814243383135035E-2</v>
      </c>
      <c r="S28" s="2">
        <f t="shared" si="13"/>
        <v>0</v>
      </c>
      <c r="T28" s="2">
        <f t="shared" si="17"/>
        <v>-0.18973607355892902</v>
      </c>
      <c r="U28" s="2">
        <f t="shared" si="14"/>
        <v>-0.18973607355892902</v>
      </c>
    </row>
    <row r="29" spans="1:21" x14ac:dyDescent="0.2">
      <c r="A29" t="s">
        <v>47</v>
      </c>
      <c r="B29">
        <v>0.71393745205981396</v>
      </c>
      <c r="C29">
        <v>0.71393745205981396</v>
      </c>
      <c r="D29">
        <v>0.37721199626024099</v>
      </c>
      <c r="E29">
        <v>0.70669824530966197</v>
      </c>
      <c r="F29">
        <v>0.70669824530966197</v>
      </c>
      <c r="G29">
        <v>0.74696742254470005</v>
      </c>
      <c r="H29">
        <v>0.665514454228741</v>
      </c>
      <c r="I29">
        <v>0.665514454228741</v>
      </c>
      <c r="J29">
        <v>0.44035863734744102</v>
      </c>
      <c r="L29" s="2" t="s">
        <v>47</v>
      </c>
      <c r="M29" s="2">
        <f t="shared" si="9"/>
        <v>0</v>
      </c>
      <c r="N29" s="2">
        <f t="shared" si="18"/>
        <v>-0.33672545579957297</v>
      </c>
      <c r="O29" s="2">
        <f t="shared" si="10"/>
        <v>-0.33672545579957297</v>
      </c>
      <c r="P29" s="2">
        <f t="shared" si="11"/>
        <v>0</v>
      </c>
      <c r="Q29" s="2">
        <f t="shared" si="16"/>
        <v>4.0269177235038089E-2</v>
      </c>
      <c r="R29" s="2">
        <f t="shared" si="19"/>
        <v>4.0269177235038089E-2</v>
      </c>
      <c r="S29" s="2">
        <f t="shared" si="13"/>
        <v>0</v>
      </c>
      <c r="T29" s="2">
        <f t="shared" si="17"/>
        <v>-0.22515581688129999</v>
      </c>
      <c r="U29" s="2">
        <f t="shared" si="14"/>
        <v>-0.22515581688129999</v>
      </c>
    </row>
    <row r="30" spans="1:21" x14ac:dyDescent="0.2">
      <c r="A30" t="s">
        <v>48</v>
      </c>
      <c r="B30">
        <v>0.78506403662443403</v>
      </c>
      <c r="C30">
        <v>0.78506403662443403</v>
      </c>
      <c r="D30">
        <v>0.31626644036839002</v>
      </c>
      <c r="E30">
        <v>0.650341407702824</v>
      </c>
      <c r="F30">
        <v>0.650341407702824</v>
      </c>
      <c r="G30">
        <v>0.74643999638436198</v>
      </c>
      <c r="H30">
        <v>0.700281124593509</v>
      </c>
      <c r="I30">
        <v>0.700281124593509</v>
      </c>
      <c r="J30">
        <v>0.37802038487263501</v>
      </c>
      <c r="L30" s="2" t="s">
        <v>48</v>
      </c>
      <c r="M30" s="2">
        <f t="shared" si="9"/>
        <v>0</v>
      </c>
      <c r="N30" s="2">
        <f t="shared" si="18"/>
        <v>-0.468797596256044</v>
      </c>
      <c r="O30" s="2">
        <f t="shared" si="10"/>
        <v>-0.468797596256044</v>
      </c>
      <c r="P30" s="2">
        <f t="shared" si="11"/>
        <v>0</v>
      </c>
      <c r="Q30" s="2">
        <f t="shared" si="16"/>
        <v>9.6098588681537978E-2</v>
      </c>
      <c r="R30" s="2">
        <f t="shared" si="19"/>
        <v>9.6098588681537978E-2</v>
      </c>
      <c r="S30" s="2">
        <f t="shared" si="13"/>
        <v>0</v>
      </c>
      <c r="T30" s="2">
        <f t="shared" si="17"/>
        <v>-0.32226073972087399</v>
      </c>
      <c r="U30" s="2">
        <f t="shared" si="14"/>
        <v>-0.32226073972087399</v>
      </c>
    </row>
  </sheetData>
  <mergeCells count="16">
    <mergeCell ref="A1:C1"/>
    <mergeCell ref="L1:N1"/>
    <mergeCell ref="B2:D2"/>
    <mergeCell ref="E2:G2"/>
    <mergeCell ref="H2:J2"/>
    <mergeCell ref="M2:O2"/>
    <mergeCell ref="P2:R2"/>
    <mergeCell ref="S2:U2"/>
    <mergeCell ref="A17:C17"/>
    <mergeCell ref="L17:N17"/>
    <mergeCell ref="B18:D18"/>
    <mergeCell ref="E18:G18"/>
    <mergeCell ref="H18:J18"/>
    <mergeCell ref="M18:O18"/>
    <mergeCell ref="P18:R18"/>
    <mergeCell ref="S18:U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B5DB-D136-411C-9CF1-8FC0B2252147}">
  <dimension ref="A1:U30"/>
  <sheetViews>
    <sheetView topLeftCell="B1" zoomScale="140" zoomScaleNormal="140" workbookViewId="0">
      <selection activeCell="N33" sqref="N33"/>
    </sheetView>
  </sheetViews>
  <sheetFormatPr baseColWidth="10" defaultColWidth="8.83203125" defaultRowHeight="15" x14ac:dyDescent="0.2"/>
  <cols>
    <col min="12" max="12" width="11.6640625" bestFit="1" customWidth="1"/>
    <col min="14" max="14" width="12.5" bestFit="1" customWidth="1"/>
  </cols>
  <sheetData>
    <row r="1" spans="1:21" x14ac:dyDescent="0.2">
      <c r="A1" s="19" t="s">
        <v>27</v>
      </c>
      <c r="B1" s="19"/>
      <c r="C1" s="19"/>
      <c r="L1" s="19" t="s">
        <v>28</v>
      </c>
      <c r="M1" s="19"/>
      <c r="N1" s="19"/>
    </row>
    <row r="2" spans="1:21" x14ac:dyDescent="0.2">
      <c r="B2" s="21" t="s">
        <v>29</v>
      </c>
      <c r="C2" s="21"/>
      <c r="D2" s="21"/>
      <c r="E2" s="21" t="s">
        <v>30</v>
      </c>
      <c r="F2" s="21"/>
      <c r="G2" s="21"/>
      <c r="H2" s="21" t="s">
        <v>31</v>
      </c>
      <c r="I2" s="21"/>
      <c r="J2" s="21"/>
      <c r="L2" s="2"/>
      <c r="M2" s="20" t="s">
        <v>29</v>
      </c>
      <c r="N2" s="20"/>
      <c r="O2" s="20"/>
      <c r="P2" s="20" t="s">
        <v>30</v>
      </c>
      <c r="Q2" s="20"/>
      <c r="R2" s="20"/>
      <c r="S2" s="20" t="s">
        <v>31</v>
      </c>
      <c r="T2" s="20"/>
      <c r="U2" s="20"/>
    </row>
    <row r="3" spans="1:21" x14ac:dyDescent="0.2">
      <c r="B3" t="s">
        <v>32</v>
      </c>
      <c r="C3" t="s">
        <v>33</v>
      </c>
      <c r="D3" t="s">
        <v>34</v>
      </c>
      <c r="E3" t="s">
        <v>32</v>
      </c>
      <c r="F3" t="s">
        <v>33</v>
      </c>
      <c r="G3" t="s">
        <v>34</v>
      </c>
      <c r="H3" t="s">
        <v>32</v>
      </c>
      <c r="I3" t="s">
        <v>33</v>
      </c>
      <c r="J3" t="s">
        <v>34</v>
      </c>
      <c r="L3" s="2"/>
      <c r="M3" s="2" t="s">
        <v>35</v>
      </c>
      <c r="N3" s="2" t="s">
        <v>36</v>
      </c>
      <c r="O3" s="2" t="s">
        <v>37</v>
      </c>
      <c r="P3" s="2" t="s">
        <v>35</v>
      </c>
      <c r="Q3" s="2" t="s">
        <v>36</v>
      </c>
      <c r="R3" s="2" t="s">
        <v>37</v>
      </c>
      <c r="S3" s="2" t="s">
        <v>35</v>
      </c>
      <c r="T3" s="2" t="s">
        <v>36</v>
      </c>
      <c r="U3" s="2" t="s">
        <v>37</v>
      </c>
    </row>
    <row r="4" spans="1:21" x14ac:dyDescent="0.2">
      <c r="A4" t="s">
        <v>38</v>
      </c>
      <c r="B4">
        <v>4.9169213278104397E-2</v>
      </c>
      <c r="C4">
        <v>4.9169213278104397E-2</v>
      </c>
      <c r="D4">
        <v>4.9169213278104397E-2</v>
      </c>
      <c r="E4">
        <v>0.248541830932381</v>
      </c>
      <c r="F4">
        <v>0.248541830932381</v>
      </c>
      <c r="G4">
        <v>0.248541830932381</v>
      </c>
      <c r="H4">
        <v>5.4743356947790402E-2</v>
      </c>
      <c r="I4">
        <v>5.4743356947790402E-2</v>
      </c>
      <c r="J4">
        <v>5.4743356947790402E-2</v>
      </c>
      <c r="L4" s="2" t="s">
        <v>38</v>
      </c>
      <c r="M4" s="2">
        <f>B4-C4</f>
        <v>0</v>
      </c>
      <c r="N4" s="5">
        <f>(D4-B4)*100</f>
        <v>0</v>
      </c>
      <c r="O4" s="2">
        <f>D4-C4</f>
        <v>0</v>
      </c>
      <c r="P4" s="2">
        <f>E4-F4</f>
        <v>0</v>
      </c>
      <c r="Q4" s="2">
        <f>G4-E4</f>
        <v>0</v>
      </c>
      <c r="R4" s="2">
        <f>G4-F4</f>
        <v>0</v>
      </c>
      <c r="S4" s="2">
        <f>H4-I4</f>
        <v>0</v>
      </c>
      <c r="T4" s="2">
        <f>J4-H4</f>
        <v>0</v>
      </c>
      <c r="U4" s="2">
        <f>J4-I4</f>
        <v>0</v>
      </c>
    </row>
    <row r="5" spans="1:21" x14ac:dyDescent="0.2">
      <c r="A5" t="s">
        <v>39</v>
      </c>
      <c r="B5">
        <v>0.20905620097887001</v>
      </c>
      <c r="C5">
        <v>0.20905620097887001</v>
      </c>
      <c r="D5">
        <v>0.20905620097887001</v>
      </c>
      <c r="E5">
        <v>0.34614434603565303</v>
      </c>
      <c r="F5">
        <v>0.34614434603565303</v>
      </c>
      <c r="G5">
        <v>0.34614434603565303</v>
      </c>
      <c r="H5">
        <v>0.2097214271592</v>
      </c>
      <c r="I5">
        <v>0.2097214271592</v>
      </c>
      <c r="J5">
        <v>0.2097214271592</v>
      </c>
      <c r="L5" s="2" t="s">
        <v>39</v>
      </c>
      <c r="M5" s="2">
        <f t="shared" ref="M5:M14" si="0">B5-C5</f>
        <v>0</v>
      </c>
      <c r="N5" s="5">
        <f t="shared" ref="N5:N6" si="1">(D5-B5)*100</f>
        <v>0</v>
      </c>
      <c r="O5" s="2">
        <f t="shared" ref="O5:O14" si="2">D5-C5</f>
        <v>0</v>
      </c>
      <c r="P5" s="2">
        <f t="shared" ref="P5:P14" si="3">E5-F5</f>
        <v>0</v>
      </c>
      <c r="Q5" s="2">
        <f t="shared" ref="Q5:Q14" si="4">G5-E5</f>
        <v>0</v>
      </c>
      <c r="R5" s="2">
        <f t="shared" ref="R5:R14" si="5">G5-F5</f>
        <v>0</v>
      </c>
      <c r="S5" s="2">
        <f t="shared" ref="S5:S14" si="6">H5-I5</f>
        <v>0</v>
      </c>
      <c r="T5" s="2">
        <f t="shared" ref="T5:T14" si="7">J5-H5</f>
        <v>0</v>
      </c>
      <c r="U5" s="2">
        <f t="shared" ref="U5:U14" si="8">J5-I5</f>
        <v>0</v>
      </c>
    </row>
    <row r="6" spans="1:21" x14ac:dyDescent="0.2">
      <c r="A6" t="s">
        <v>40</v>
      </c>
      <c r="B6">
        <v>0.24357738974304499</v>
      </c>
      <c r="C6">
        <v>0.24357738974304499</v>
      </c>
      <c r="D6">
        <v>0.24357738974304499</v>
      </c>
      <c r="E6">
        <v>0.48853412375890698</v>
      </c>
      <c r="F6">
        <v>0.48853412375890698</v>
      </c>
      <c r="G6">
        <v>0.48853412375890698</v>
      </c>
      <c r="H6">
        <v>0.238685068810264</v>
      </c>
      <c r="I6">
        <v>0.238685068810264</v>
      </c>
      <c r="J6">
        <v>0.238685068810264</v>
      </c>
      <c r="L6" s="2" t="s">
        <v>40</v>
      </c>
      <c r="M6" s="2">
        <f t="shared" si="0"/>
        <v>0</v>
      </c>
      <c r="N6" s="5">
        <f t="shared" si="1"/>
        <v>0</v>
      </c>
      <c r="O6" s="2">
        <f t="shared" si="2"/>
        <v>0</v>
      </c>
      <c r="P6" s="2">
        <f t="shared" si="3"/>
        <v>0</v>
      </c>
      <c r="Q6" s="2">
        <f t="shared" si="4"/>
        <v>0</v>
      </c>
      <c r="R6" s="2">
        <f t="shared" si="5"/>
        <v>0</v>
      </c>
      <c r="S6" s="2">
        <f t="shared" si="6"/>
        <v>0</v>
      </c>
      <c r="T6" s="2">
        <f t="shared" si="7"/>
        <v>0</v>
      </c>
      <c r="U6" s="2">
        <f t="shared" si="8"/>
        <v>0</v>
      </c>
    </row>
    <row r="7" spans="1:21" x14ac:dyDescent="0.2">
      <c r="A7" t="s">
        <v>41</v>
      </c>
      <c r="B7">
        <v>0.39733291531436499</v>
      </c>
      <c r="C7">
        <v>0.39733291531436499</v>
      </c>
      <c r="D7">
        <v>0.39758391933042903</v>
      </c>
      <c r="E7">
        <v>0.51635477854067002</v>
      </c>
      <c r="F7">
        <v>0.51635477854067002</v>
      </c>
      <c r="G7">
        <v>0.55802144520733699</v>
      </c>
      <c r="H7">
        <v>0.36848491818056001</v>
      </c>
      <c r="I7">
        <v>0.36848491818056001</v>
      </c>
      <c r="J7">
        <v>0.368983920176568</v>
      </c>
      <c r="L7" s="2" t="s">
        <v>41</v>
      </c>
      <c r="M7" s="2">
        <f t="shared" si="0"/>
        <v>0</v>
      </c>
      <c r="N7" s="2">
        <f>(D7-B7)*100</f>
        <v>2.510040160640381E-2</v>
      </c>
      <c r="O7" s="2">
        <f t="shared" si="2"/>
        <v>2.510040160640381E-4</v>
      </c>
      <c r="P7" s="2">
        <f t="shared" si="3"/>
        <v>0</v>
      </c>
      <c r="Q7" s="2">
        <f t="shared" si="4"/>
        <v>4.1666666666666963E-2</v>
      </c>
      <c r="R7" s="2">
        <f t="shared" si="5"/>
        <v>4.1666666666666963E-2</v>
      </c>
      <c r="S7" s="2">
        <f t="shared" si="6"/>
        <v>0</v>
      </c>
      <c r="T7" s="2">
        <f t="shared" si="7"/>
        <v>4.9900199600799722E-4</v>
      </c>
      <c r="U7" s="2">
        <f t="shared" si="8"/>
        <v>4.9900199600799722E-4</v>
      </c>
    </row>
    <row r="8" spans="1:21" x14ac:dyDescent="0.2">
      <c r="A8" t="s">
        <v>42</v>
      </c>
      <c r="B8">
        <v>0.37465701721730099</v>
      </c>
      <c r="C8">
        <v>0.37465701721730099</v>
      </c>
      <c r="D8">
        <v>0.37465701721730099</v>
      </c>
      <c r="E8">
        <v>0.42765201378905998</v>
      </c>
      <c r="F8">
        <v>0.42765201378905998</v>
      </c>
      <c r="G8">
        <v>0.42765201378905998</v>
      </c>
      <c r="H8">
        <v>0.33078752684894402</v>
      </c>
      <c r="I8">
        <v>0.33078752684894402</v>
      </c>
      <c r="J8">
        <v>0.33078752684894402</v>
      </c>
      <c r="L8" s="2" t="s">
        <v>42</v>
      </c>
      <c r="M8" s="2">
        <f t="shared" si="0"/>
        <v>0</v>
      </c>
      <c r="N8" s="5">
        <f t="shared" ref="N8:N14" si="9">(D8-B8)*100</f>
        <v>0</v>
      </c>
      <c r="O8" s="2">
        <f t="shared" si="2"/>
        <v>0</v>
      </c>
      <c r="P8" s="2">
        <f t="shared" si="3"/>
        <v>0</v>
      </c>
      <c r="Q8" s="2">
        <f t="shared" si="4"/>
        <v>0</v>
      </c>
      <c r="R8" s="2">
        <f t="shared" si="5"/>
        <v>0</v>
      </c>
      <c r="S8" s="2">
        <f t="shared" si="6"/>
        <v>0</v>
      </c>
      <c r="T8" s="2">
        <f t="shared" si="7"/>
        <v>0</v>
      </c>
      <c r="U8" s="2">
        <f t="shared" si="8"/>
        <v>0</v>
      </c>
    </row>
    <row r="9" spans="1:21" x14ac:dyDescent="0.2">
      <c r="A9" t="s">
        <v>43</v>
      </c>
      <c r="B9">
        <v>0.58728564695600605</v>
      </c>
      <c r="C9">
        <v>0.58728564695600605</v>
      </c>
      <c r="D9">
        <v>0.58798009140045004</v>
      </c>
      <c r="E9">
        <v>0.60076021928290801</v>
      </c>
      <c r="F9">
        <v>0.60076021928290801</v>
      </c>
      <c r="G9">
        <v>0.64242688594957498</v>
      </c>
      <c r="H9">
        <v>0.54415291638743002</v>
      </c>
      <c r="I9">
        <v>0.54415291638743002</v>
      </c>
      <c r="J9">
        <v>0.54551903660600898</v>
      </c>
      <c r="L9" s="2" t="s">
        <v>43</v>
      </c>
      <c r="M9" s="2">
        <f t="shared" si="0"/>
        <v>0</v>
      </c>
      <c r="N9" s="5">
        <f t="shared" si="9"/>
        <v>6.9444444444399789E-2</v>
      </c>
      <c r="O9" s="2">
        <f t="shared" si="2"/>
        <v>6.9444444444399789E-4</v>
      </c>
      <c r="P9" s="2">
        <f t="shared" si="3"/>
        <v>0</v>
      </c>
      <c r="Q9" s="2">
        <f t="shared" si="4"/>
        <v>4.1666666666666963E-2</v>
      </c>
      <c r="R9" s="2">
        <f t="shared" si="5"/>
        <v>4.1666666666666963E-2</v>
      </c>
      <c r="S9" s="2">
        <f t="shared" si="6"/>
        <v>0</v>
      </c>
      <c r="T9" s="2">
        <f t="shared" si="7"/>
        <v>1.3661202185789589E-3</v>
      </c>
      <c r="U9" s="2">
        <f t="shared" si="8"/>
        <v>1.3661202185789589E-3</v>
      </c>
    </row>
    <row r="10" spans="1:21" x14ac:dyDescent="0.2">
      <c r="A10" t="s">
        <v>44</v>
      </c>
      <c r="B10">
        <v>0.59370712613424104</v>
      </c>
      <c r="C10">
        <v>0.59370712613424104</v>
      </c>
      <c r="D10">
        <v>0.59370712613424104</v>
      </c>
      <c r="E10">
        <v>0.61526957907915303</v>
      </c>
      <c r="F10">
        <v>0.61526957907915303</v>
      </c>
      <c r="G10">
        <v>0.61526957907915303</v>
      </c>
      <c r="H10">
        <v>0.558231521136761</v>
      </c>
      <c r="I10">
        <v>0.558231521136761</v>
      </c>
      <c r="J10">
        <v>0.558231521136761</v>
      </c>
      <c r="L10" s="2" t="s">
        <v>44</v>
      </c>
      <c r="M10" s="2">
        <f t="shared" si="0"/>
        <v>0</v>
      </c>
      <c r="N10" s="5">
        <f t="shared" si="9"/>
        <v>0</v>
      </c>
      <c r="O10" s="2">
        <f t="shared" si="2"/>
        <v>0</v>
      </c>
      <c r="P10" s="2">
        <f t="shared" si="3"/>
        <v>0</v>
      </c>
      <c r="Q10" s="2">
        <f t="shared" si="4"/>
        <v>0</v>
      </c>
      <c r="R10" s="2">
        <f t="shared" si="5"/>
        <v>0</v>
      </c>
      <c r="S10" s="2">
        <f t="shared" si="6"/>
        <v>0</v>
      </c>
      <c r="T10" s="2">
        <f t="shared" si="7"/>
        <v>0</v>
      </c>
      <c r="U10" s="2">
        <f t="shared" si="8"/>
        <v>0</v>
      </c>
    </row>
    <row r="11" spans="1:21" x14ac:dyDescent="0.2">
      <c r="A11" t="s">
        <v>45</v>
      </c>
      <c r="B11">
        <v>0.60470275612053204</v>
      </c>
      <c r="C11">
        <v>0.60470275612053204</v>
      </c>
      <c r="D11">
        <v>0.60470275612053204</v>
      </c>
      <c r="E11">
        <v>0.61609435816480196</v>
      </c>
      <c r="F11">
        <v>0.61609435816480196</v>
      </c>
      <c r="G11">
        <v>0.61609435816480196</v>
      </c>
      <c r="H11">
        <v>0.540933328832918</v>
      </c>
      <c r="I11">
        <v>0.540933328832918</v>
      </c>
      <c r="J11">
        <v>0.540933328832918</v>
      </c>
      <c r="L11" s="2" t="s">
        <v>45</v>
      </c>
      <c r="M11" s="2">
        <f t="shared" si="0"/>
        <v>0</v>
      </c>
      <c r="N11" s="5">
        <f t="shared" si="9"/>
        <v>0</v>
      </c>
      <c r="O11" s="2">
        <f t="shared" si="2"/>
        <v>0</v>
      </c>
      <c r="P11" s="2">
        <f t="shared" si="3"/>
        <v>0</v>
      </c>
      <c r="Q11" s="2">
        <f t="shared" si="4"/>
        <v>0</v>
      </c>
      <c r="R11" s="2">
        <f t="shared" si="5"/>
        <v>0</v>
      </c>
      <c r="S11" s="2">
        <f t="shared" si="6"/>
        <v>0</v>
      </c>
      <c r="T11" s="2">
        <f t="shared" si="7"/>
        <v>0</v>
      </c>
      <c r="U11" s="2">
        <f t="shared" si="8"/>
        <v>0</v>
      </c>
    </row>
    <row r="12" spans="1:21" x14ac:dyDescent="0.2">
      <c r="A12" t="s">
        <v>46</v>
      </c>
      <c r="B12">
        <v>0.616488494271339</v>
      </c>
      <c r="C12">
        <v>0.616488494271339</v>
      </c>
      <c r="D12">
        <v>0.61686386964671502</v>
      </c>
      <c r="E12">
        <v>0.63325599081556505</v>
      </c>
      <c r="F12">
        <v>0.63325599081556505</v>
      </c>
      <c r="G12">
        <v>0.67492265748223201</v>
      </c>
      <c r="H12">
        <v>0.57138650559167603</v>
      </c>
      <c r="I12">
        <v>0.57138650559167603</v>
      </c>
      <c r="J12">
        <v>0.57213055321072304</v>
      </c>
      <c r="L12" s="2" t="s">
        <v>46</v>
      </c>
      <c r="M12" s="2">
        <f t="shared" si="0"/>
        <v>0</v>
      </c>
      <c r="N12" s="5">
        <f t="shared" si="9"/>
        <v>3.7537537537601917E-2</v>
      </c>
      <c r="O12" s="2">
        <f t="shared" si="2"/>
        <v>3.7537537537601917E-4</v>
      </c>
      <c r="P12" s="2">
        <f t="shared" si="3"/>
        <v>0</v>
      </c>
      <c r="Q12" s="2">
        <f t="shared" si="4"/>
        <v>4.1666666666666963E-2</v>
      </c>
      <c r="R12" s="2">
        <f t="shared" si="5"/>
        <v>4.1666666666666963E-2</v>
      </c>
      <c r="S12" s="2">
        <f t="shared" si="6"/>
        <v>0</v>
      </c>
      <c r="T12" s="2">
        <f t="shared" si="7"/>
        <v>7.4404761904700578E-4</v>
      </c>
      <c r="U12" s="2">
        <f t="shared" si="8"/>
        <v>7.4404761904700578E-4</v>
      </c>
    </row>
    <row r="13" spans="1:21" x14ac:dyDescent="0.2">
      <c r="A13" t="s">
        <v>47</v>
      </c>
      <c r="B13">
        <v>0.72520703482960203</v>
      </c>
      <c r="C13">
        <v>0.72520703482960203</v>
      </c>
      <c r="D13">
        <v>0.72520703482960203</v>
      </c>
      <c r="E13">
        <v>0.59107587381927196</v>
      </c>
      <c r="F13">
        <v>0.59107587381927196</v>
      </c>
      <c r="G13">
        <v>0.59107587381927196</v>
      </c>
      <c r="H13">
        <v>0.62128245696171203</v>
      </c>
      <c r="I13">
        <v>0.62128245696171203</v>
      </c>
      <c r="J13">
        <v>0.62128245696171203</v>
      </c>
      <c r="L13" s="2" t="s">
        <v>47</v>
      </c>
      <c r="M13" s="2">
        <f t="shared" si="0"/>
        <v>0</v>
      </c>
      <c r="N13" s="5">
        <f t="shared" si="9"/>
        <v>0</v>
      </c>
      <c r="O13" s="2">
        <f t="shared" si="2"/>
        <v>0</v>
      </c>
      <c r="P13" s="2">
        <f t="shared" si="3"/>
        <v>0</v>
      </c>
      <c r="Q13" s="2">
        <f t="shared" si="4"/>
        <v>0</v>
      </c>
      <c r="R13" s="2">
        <f t="shared" si="5"/>
        <v>0</v>
      </c>
      <c r="S13" s="2">
        <f t="shared" si="6"/>
        <v>0</v>
      </c>
      <c r="T13" s="2">
        <f t="shared" si="7"/>
        <v>0</v>
      </c>
      <c r="U13" s="2">
        <f t="shared" si="8"/>
        <v>0</v>
      </c>
    </row>
    <row r="14" spans="1:21" x14ac:dyDescent="0.2">
      <c r="A14" t="s">
        <v>48</v>
      </c>
      <c r="B14">
        <v>0.79297946288827303</v>
      </c>
      <c r="C14">
        <v>0.79297946288827303</v>
      </c>
      <c r="D14">
        <v>0.79336526535740903</v>
      </c>
      <c r="E14">
        <v>0.57754773529113301</v>
      </c>
      <c r="F14">
        <v>0.57754773529113301</v>
      </c>
      <c r="G14">
        <v>0.61921440195779998</v>
      </c>
      <c r="H14">
        <v>0.64878359284701304</v>
      </c>
      <c r="I14">
        <v>0.64878359284701304</v>
      </c>
      <c r="J14">
        <v>0.64954811884089603</v>
      </c>
      <c r="L14" s="2" t="s">
        <v>48</v>
      </c>
      <c r="M14" s="2">
        <f t="shared" si="0"/>
        <v>0</v>
      </c>
      <c r="N14" s="5">
        <f t="shared" si="9"/>
        <v>3.8580246913599847E-2</v>
      </c>
      <c r="O14" s="2">
        <f t="shared" si="2"/>
        <v>3.8580246913599847E-4</v>
      </c>
      <c r="P14" s="2">
        <f t="shared" si="3"/>
        <v>0</v>
      </c>
      <c r="Q14" s="2">
        <f t="shared" si="4"/>
        <v>4.1666666666666963E-2</v>
      </c>
      <c r="R14" s="2">
        <f t="shared" si="5"/>
        <v>4.1666666666666963E-2</v>
      </c>
      <c r="S14" s="2">
        <f t="shared" si="6"/>
        <v>0</v>
      </c>
      <c r="T14" s="2">
        <f t="shared" si="7"/>
        <v>7.6452599388299181E-4</v>
      </c>
      <c r="U14" s="2">
        <f t="shared" si="8"/>
        <v>7.6452599388299181E-4</v>
      </c>
    </row>
    <row r="17" spans="1:21" x14ac:dyDescent="0.2">
      <c r="A17" s="19" t="s">
        <v>49</v>
      </c>
      <c r="B17" s="19"/>
      <c r="C17" s="19"/>
      <c r="L17" s="19" t="s">
        <v>50</v>
      </c>
      <c r="M17" s="19"/>
      <c r="N17" s="19"/>
    </row>
    <row r="18" spans="1:21" x14ac:dyDescent="0.2">
      <c r="B18" s="21" t="s">
        <v>29</v>
      </c>
      <c r="C18" s="21"/>
      <c r="D18" s="21"/>
      <c r="E18" s="21" t="s">
        <v>30</v>
      </c>
      <c r="F18" s="21"/>
      <c r="G18" s="21"/>
      <c r="H18" s="21" t="s">
        <v>31</v>
      </c>
      <c r="I18" s="21"/>
      <c r="J18" s="21"/>
      <c r="L18" s="2"/>
      <c r="M18" s="20" t="s">
        <v>29</v>
      </c>
      <c r="N18" s="20"/>
      <c r="O18" s="20"/>
      <c r="P18" s="20" t="s">
        <v>30</v>
      </c>
      <c r="Q18" s="20"/>
      <c r="R18" s="20"/>
      <c r="S18" s="20" t="s">
        <v>31</v>
      </c>
      <c r="T18" s="20"/>
      <c r="U18" s="20"/>
    </row>
    <row r="19" spans="1:21" x14ac:dyDescent="0.2">
      <c r="B19" t="s">
        <v>32</v>
      </c>
      <c r="C19" t="s">
        <v>33</v>
      </c>
      <c r="D19" t="s">
        <v>34</v>
      </c>
      <c r="E19" t="s">
        <v>32</v>
      </c>
      <c r="F19" t="s">
        <v>33</v>
      </c>
      <c r="G19" t="s">
        <v>34</v>
      </c>
      <c r="H19" t="s">
        <v>32</v>
      </c>
      <c r="I19" t="s">
        <v>33</v>
      </c>
      <c r="J19" t="s">
        <v>34</v>
      </c>
      <c r="L19" s="2"/>
      <c r="M19" s="2" t="s">
        <v>35</v>
      </c>
      <c r="N19" s="2" t="s">
        <v>36</v>
      </c>
      <c r="O19" s="2" t="s">
        <v>37</v>
      </c>
      <c r="P19" s="2" t="s">
        <v>35</v>
      </c>
      <c r="Q19" s="2" t="s">
        <v>36</v>
      </c>
      <c r="R19" s="2" t="s">
        <v>37</v>
      </c>
      <c r="S19" s="2" t="s">
        <v>35</v>
      </c>
      <c r="T19" s="2" t="s">
        <v>36</v>
      </c>
      <c r="U19" s="2" t="s">
        <v>37</v>
      </c>
    </row>
    <row r="20" spans="1:21" x14ac:dyDescent="0.2">
      <c r="A20" t="s">
        <v>38</v>
      </c>
      <c r="B20">
        <v>6.8319928030949495E-2</v>
      </c>
      <c r="C20">
        <v>6.8319928030949495E-2</v>
      </c>
      <c r="D20">
        <v>6.8319928030949495E-2</v>
      </c>
      <c r="E20">
        <v>0.82242435996300101</v>
      </c>
      <c r="F20">
        <v>0.82242435996300101</v>
      </c>
      <c r="G20">
        <v>0.82242435996300101</v>
      </c>
      <c r="H20">
        <v>7.96010666073039E-2</v>
      </c>
      <c r="I20">
        <v>7.96010666073039E-2</v>
      </c>
      <c r="J20">
        <v>7.96010666073039E-2</v>
      </c>
      <c r="L20" s="2" t="s">
        <v>38</v>
      </c>
      <c r="M20" s="2">
        <f>B20-C20</f>
        <v>0</v>
      </c>
      <c r="N20" s="2">
        <f>D20-B20</f>
        <v>0</v>
      </c>
      <c r="O20" s="2">
        <f>D20-C20</f>
        <v>0</v>
      </c>
      <c r="P20" s="2">
        <f>E20-F20</f>
        <v>0</v>
      </c>
      <c r="Q20" s="2">
        <f>G20-E20</f>
        <v>0</v>
      </c>
      <c r="R20" s="2">
        <f>G20-F20</f>
        <v>0</v>
      </c>
      <c r="S20" s="2">
        <f>H20-I20</f>
        <v>0</v>
      </c>
      <c r="T20" s="2">
        <f>J20-H20</f>
        <v>0</v>
      </c>
      <c r="U20" s="2">
        <f>J20-I20</f>
        <v>0</v>
      </c>
    </row>
    <row r="21" spans="1:21" x14ac:dyDescent="0.2">
      <c r="A21" t="s">
        <v>39</v>
      </c>
      <c r="B21">
        <v>0.20721634111755299</v>
      </c>
      <c r="C21">
        <v>0.20721634111755299</v>
      </c>
      <c r="D21">
        <v>0.20721634111755299</v>
      </c>
      <c r="E21">
        <v>0.39037906137205902</v>
      </c>
      <c r="F21">
        <v>0.39037906137205902</v>
      </c>
      <c r="G21">
        <v>0.39037906137205902</v>
      </c>
      <c r="H21">
        <v>0.215146284927343</v>
      </c>
      <c r="I21">
        <v>0.215146284927343</v>
      </c>
      <c r="J21">
        <v>0.215146284927343</v>
      </c>
      <c r="L21" s="2" t="s">
        <v>39</v>
      </c>
      <c r="M21" s="2">
        <f t="shared" ref="M21:M30" si="10">B21-C21</f>
        <v>0</v>
      </c>
      <c r="N21" s="2">
        <f t="shared" ref="N21:N30" si="11">D21-B21</f>
        <v>0</v>
      </c>
      <c r="O21" s="2">
        <f t="shared" ref="O21:O30" si="12">D21-C21</f>
        <v>0</v>
      </c>
      <c r="P21" s="2">
        <f t="shared" ref="P21:P30" si="13">E21-F21</f>
        <v>0</v>
      </c>
      <c r="Q21" s="2">
        <f t="shared" ref="Q21:Q30" si="14">G21-E21</f>
        <v>0</v>
      </c>
      <c r="R21" s="2">
        <f t="shared" ref="R21:R30" si="15">G21-F21</f>
        <v>0</v>
      </c>
      <c r="S21" s="2">
        <f t="shared" ref="S21:S30" si="16">H21-I21</f>
        <v>0</v>
      </c>
      <c r="T21" s="2">
        <f t="shared" ref="T21:T30" si="17">J21-H21</f>
        <v>0</v>
      </c>
      <c r="U21" s="2">
        <f t="shared" ref="U21:U30" si="18">J21-I21</f>
        <v>0</v>
      </c>
    </row>
    <row r="22" spans="1:21" x14ac:dyDescent="0.2">
      <c r="A22" t="s">
        <v>40</v>
      </c>
      <c r="B22">
        <v>0.246659194026222</v>
      </c>
      <c r="C22">
        <v>0.246659194026222</v>
      </c>
      <c r="D22">
        <v>0.246659194026222</v>
      </c>
      <c r="E22">
        <v>0.63571986545146497</v>
      </c>
      <c r="F22">
        <v>0.63571986545146497</v>
      </c>
      <c r="G22">
        <v>0.63571986545146497</v>
      </c>
      <c r="H22">
        <v>0.25502626463120098</v>
      </c>
      <c r="I22">
        <v>0.25502626463120098</v>
      </c>
      <c r="J22">
        <v>0.25502626463120098</v>
      </c>
      <c r="L22" s="2" t="s">
        <v>40</v>
      </c>
      <c r="M22" s="2">
        <f t="shared" si="10"/>
        <v>0</v>
      </c>
      <c r="N22" s="2">
        <f t="shared" si="11"/>
        <v>0</v>
      </c>
      <c r="O22" s="2">
        <f t="shared" si="12"/>
        <v>0</v>
      </c>
      <c r="P22" s="2">
        <f t="shared" si="13"/>
        <v>0</v>
      </c>
      <c r="Q22" s="2">
        <f t="shared" si="14"/>
        <v>0</v>
      </c>
      <c r="R22" s="2">
        <f t="shared" si="15"/>
        <v>0</v>
      </c>
      <c r="S22" s="2">
        <f t="shared" si="16"/>
        <v>0</v>
      </c>
      <c r="T22" s="2">
        <f t="shared" si="17"/>
        <v>0</v>
      </c>
      <c r="U22" s="2">
        <f t="shared" si="18"/>
        <v>0</v>
      </c>
    </row>
    <row r="23" spans="1:21" x14ac:dyDescent="0.2">
      <c r="A23" t="s">
        <v>41</v>
      </c>
      <c r="B23">
        <v>0.398289038806866</v>
      </c>
      <c r="C23">
        <v>0.398289038806866</v>
      </c>
      <c r="D23">
        <v>0.39858879899871202</v>
      </c>
      <c r="E23">
        <v>0.70250268888196199</v>
      </c>
      <c r="F23">
        <v>0.70250268888196199</v>
      </c>
      <c r="G23">
        <v>0.74416935554862895</v>
      </c>
      <c r="H23">
        <v>0.40104854469104301</v>
      </c>
      <c r="I23">
        <v>0.40104854469104301</v>
      </c>
      <c r="J23">
        <v>0.40164378278628099</v>
      </c>
      <c r="L23" s="2" t="s">
        <v>41</v>
      </c>
      <c r="M23" s="2">
        <f t="shared" si="10"/>
        <v>0</v>
      </c>
      <c r="N23" s="2">
        <f t="shared" si="11"/>
        <v>2.9976019184602132E-4</v>
      </c>
      <c r="O23" s="2">
        <f t="shared" si="12"/>
        <v>2.9976019184602132E-4</v>
      </c>
      <c r="P23" s="2">
        <f t="shared" si="13"/>
        <v>0</v>
      </c>
      <c r="Q23" s="2">
        <f t="shared" si="14"/>
        <v>4.1666666666666963E-2</v>
      </c>
      <c r="R23" s="2">
        <f t="shared" si="15"/>
        <v>4.1666666666666963E-2</v>
      </c>
      <c r="S23" s="2">
        <f t="shared" si="16"/>
        <v>0</v>
      </c>
      <c r="T23" s="2">
        <f t="shared" si="17"/>
        <v>5.952380952379821E-4</v>
      </c>
      <c r="U23" s="2">
        <f t="shared" si="18"/>
        <v>5.952380952379821E-4</v>
      </c>
    </row>
    <row r="24" spans="1:21" x14ac:dyDescent="0.2">
      <c r="A24" t="s">
        <v>42</v>
      </c>
      <c r="B24">
        <v>0.369040617873447</v>
      </c>
      <c r="C24">
        <v>0.369040617873447</v>
      </c>
      <c r="D24">
        <v>0.369040617873447</v>
      </c>
      <c r="E24">
        <v>0.51052428258111004</v>
      </c>
      <c r="F24">
        <v>0.51052428258111004</v>
      </c>
      <c r="G24">
        <v>0.51052428258111004</v>
      </c>
      <c r="H24">
        <v>0.34988740486872999</v>
      </c>
      <c r="I24">
        <v>0.34988740486872999</v>
      </c>
      <c r="J24">
        <v>0.34988740486872999</v>
      </c>
      <c r="L24" s="2" t="s">
        <v>42</v>
      </c>
      <c r="M24" s="2">
        <f t="shared" si="10"/>
        <v>0</v>
      </c>
      <c r="N24" s="2">
        <f t="shared" si="11"/>
        <v>0</v>
      </c>
      <c r="O24" s="2">
        <f t="shared" si="12"/>
        <v>0</v>
      </c>
      <c r="P24" s="2">
        <f t="shared" si="13"/>
        <v>0</v>
      </c>
      <c r="Q24" s="2">
        <f t="shared" si="14"/>
        <v>0</v>
      </c>
      <c r="R24" s="2">
        <f t="shared" si="15"/>
        <v>0</v>
      </c>
      <c r="S24" s="2">
        <f t="shared" si="16"/>
        <v>0</v>
      </c>
      <c r="T24" s="2">
        <f t="shared" si="17"/>
        <v>0</v>
      </c>
      <c r="U24" s="2">
        <f t="shared" si="18"/>
        <v>0</v>
      </c>
    </row>
    <row r="25" spans="1:21" x14ac:dyDescent="0.2">
      <c r="A25" t="s">
        <v>43</v>
      </c>
      <c r="B25">
        <v>0.55181711073364903</v>
      </c>
      <c r="C25">
        <v>0.55181711073364903</v>
      </c>
      <c r="D25">
        <v>0.55320599962253802</v>
      </c>
      <c r="E25">
        <v>0.708231855548629</v>
      </c>
      <c r="F25">
        <v>0.708231855548629</v>
      </c>
      <c r="G25">
        <v>0.74989852221529596</v>
      </c>
      <c r="H25">
        <v>0.54842752931865901</v>
      </c>
      <c r="I25">
        <v>0.54842752931865901</v>
      </c>
      <c r="J25">
        <v>0.55111570136166999</v>
      </c>
      <c r="L25" s="2" t="s">
        <v>43</v>
      </c>
      <c r="M25" s="2">
        <f t="shared" si="10"/>
        <v>0</v>
      </c>
      <c r="N25" s="2">
        <f t="shared" si="11"/>
        <v>1.388888888888995E-3</v>
      </c>
      <c r="O25" s="2">
        <f t="shared" si="12"/>
        <v>1.388888888888995E-3</v>
      </c>
      <c r="P25" s="2">
        <f t="shared" si="13"/>
        <v>0</v>
      </c>
      <c r="Q25" s="2">
        <f t="shared" si="14"/>
        <v>4.1666666666666963E-2</v>
      </c>
      <c r="R25" s="2">
        <f t="shared" si="15"/>
        <v>4.1666666666666963E-2</v>
      </c>
      <c r="S25" s="2">
        <f t="shared" si="16"/>
        <v>0</v>
      </c>
      <c r="T25" s="2">
        <f t="shared" si="17"/>
        <v>2.6881720430109723E-3</v>
      </c>
      <c r="U25" s="2">
        <f t="shared" si="18"/>
        <v>2.6881720430109723E-3</v>
      </c>
    </row>
    <row r="26" spans="1:21" x14ac:dyDescent="0.2">
      <c r="A26" t="s">
        <v>44</v>
      </c>
      <c r="B26">
        <v>0.54655082246843101</v>
      </c>
      <c r="C26">
        <v>0.54655082246843101</v>
      </c>
      <c r="D26">
        <v>0.54655082246843101</v>
      </c>
      <c r="E26">
        <v>0.72725112992504604</v>
      </c>
      <c r="F26">
        <v>0.72725112992504604</v>
      </c>
      <c r="G26">
        <v>0.72725112992504604</v>
      </c>
      <c r="H26">
        <v>0.54909799943710302</v>
      </c>
      <c r="I26">
        <v>0.54909799943710302</v>
      </c>
      <c r="J26">
        <v>0.54909799943710302</v>
      </c>
      <c r="L26" s="2" t="s">
        <v>44</v>
      </c>
      <c r="M26" s="2">
        <f t="shared" si="10"/>
        <v>0</v>
      </c>
      <c r="N26" s="2">
        <f t="shared" si="11"/>
        <v>0</v>
      </c>
      <c r="O26" s="2">
        <f t="shared" si="12"/>
        <v>0</v>
      </c>
      <c r="P26" s="2">
        <f t="shared" si="13"/>
        <v>0</v>
      </c>
      <c r="Q26" s="2">
        <f t="shared" si="14"/>
        <v>0</v>
      </c>
      <c r="R26" s="2">
        <f t="shared" si="15"/>
        <v>0</v>
      </c>
      <c r="S26" s="2">
        <f t="shared" si="16"/>
        <v>0</v>
      </c>
      <c r="T26" s="2">
        <f t="shared" si="17"/>
        <v>0</v>
      </c>
      <c r="U26" s="2">
        <f t="shared" si="18"/>
        <v>0</v>
      </c>
    </row>
    <row r="27" spans="1:21" x14ac:dyDescent="0.2">
      <c r="A27" t="s">
        <v>45</v>
      </c>
      <c r="B27">
        <v>0.59836933746522603</v>
      </c>
      <c r="C27">
        <v>0.59836933746522603</v>
      </c>
      <c r="D27">
        <v>0.59836933746522603</v>
      </c>
      <c r="E27">
        <v>0.70513574530966205</v>
      </c>
      <c r="F27">
        <v>0.70513574530966205</v>
      </c>
      <c r="G27">
        <v>0.70513574530966205</v>
      </c>
      <c r="H27">
        <v>0.56224995612994899</v>
      </c>
      <c r="I27">
        <v>0.56224995612994899</v>
      </c>
      <c r="J27">
        <v>0.56224995612994899</v>
      </c>
      <c r="L27" s="2" t="s">
        <v>45</v>
      </c>
      <c r="M27" s="2">
        <f t="shared" si="10"/>
        <v>0</v>
      </c>
      <c r="N27" s="2">
        <f t="shared" si="11"/>
        <v>0</v>
      </c>
      <c r="O27" s="2">
        <f t="shared" si="12"/>
        <v>0</v>
      </c>
      <c r="P27" s="2">
        <f t="shared" si="13"/>
        <v>0</v>
      </c>
      <c r="Q27" s="2">
        <f t="shared" si="14"/>
        <v>0</v>
      </c>
      <c r="R27" s="2">
        <f t="shared" si="15"/>
        <v>0</v>
      </c>
      <c r="S27" s="2">
        <f t="shared" si="16"/>
        <v>0</v>
      </c>
      <c r="T27" s="2">
        <f t="shared" si="17"/>
        <v>0</v>
      </c>
      <c r="U27" s="2">
        <f t="shared" si="18"/>
        <v>0</v>
      </c>
    </row>
    <row r="28" spans="1:21" x14ac:dyDescent="0.2">
      <c r="A28" t="s">
        <v>46</v>
      </c>
      <c r="B28">
        <v>0.58254483334831897</v>
      </c>
      <c r="C28">
        <v>0.58254483334831897</v>
      </c>
      <c r="D28">
        <v>0.58294165874514403</v>
      </c>
      <c r="E28">
        <v>0.68002890770282398</v>
      </c>
      <c r="F28">
        <v>0.68002890770282398</v>
      </c>
      <c r="G28">
        <v>0.72169557436949106</v>
      </c>
      <c r="H28">
        <v>0.56206791036768999</v>
      </c>
      <c r="I28">
        <v>0.56206791036768999</v>
      </c>
      <c r="J28">
        <v>0.56285407388970199</v>
      </c>
      <c r="L28" s="2" t="s">
        <v>46</v>
      </c>
      <c r="M28" s="2">
        <f t="shared" si="10"/>
        <v>0</v>
      </c>
      <c r="N28" s="2">
        <f t="shared" si="11"/>
        <v>3.9682539682506235E-4</v>
      </c>
      <c r="O28" s="2">
        <f t="shared" si="12"/>
        <v>3.9682539682506235E-4</v>
      </c>
      <c r="P28" s="2">
        <f t="shared" si="13"/>
        <v>0</v>
      </c>
      <c r="Q28" s="2">
        <f t="shared" si="14"/>
        <v>4.1666666666667074E-2</v>
      </c>
      <c r="R28" s="2">
        <f t="shared" si="15"/>
        <v>4.1666666666667074E-2</v>
      </c>
      <c r="S28" s="2">
        <f t="shared" si="16"/>
        <v>0</v>
      </c>
      <c r="T28" s="2">
        <f t="shared" si="17"/>
        <v>7.8616352201199557E-4</v>
      </c>
      <c r="U28" s="2">
        <f t="shared" si="18"/>
        <v>7.8616352201199557E-4</v>
      </c>
    </row>
    <row r="29" spans="1:21" x14ac:dyDescent="0.2">
      <c r="A29" t="s">
        <v>47</v>
      </c>
      <c r="B29">
        <v>0.71393745205981396</v>
      </c>
      <c r="C29">
        <v>0.71393745205981396</v>
      </c>
      <c r="D29">
        <v>0.71393745205981396</v>
      </c>
      <c r="E29">
        <v>0.70669824530966197</v>
      </c>
      <c r="F29">
        <v>0.70669824530966197</v>
      </c>
      <c r="G29">
        <v>0.70669824530966197</v>
      </c>
      <c r="H29">
        <v>0.665514454228741</v>
      </c>
      <c r="I29">
        <v>0.665514454228741</v>
      </c>
      <c r="J29">
        <v>0.665514454228741</v>
      </c>
      <c r="L29" s="2" t="s">
        <v>47</v>
      </c>
      <c r="M29" s="2">
        <f t="shared" si="10"/>
        <v>0</v>
      </c>
      <c r="N29" s="2">
        <f t="shared" si="11"/>
        <v>0</v>
      </c>
      <c r="O29" s="2">
        <f t="shared" si="12"/>
        <v>0</v>
      </c>
      <c r="P29" s="2">
        <f t="shared" si="13"/>
        <v>0</v>
      </c>
      <c r="Q29" s="2">
        <f t="shared" si="14"/>
        <v>0</v>
      </c>
      <c r="R29" s="2">
        <f t="shared" si="15"/>
        <v>0</v>
      </c>
      <c r="S29" s="2">
        <f t="shared" si="16"/>
        <v>0</v>
      </c>
      <c r="T29" s="2">
        <f t="shared" si="17"/>
        <v>0</v>
      </c>
      <c r="U29" s="2">
        <f t="shared" si="18"/>
        <v>0</v>
      </c>
    </row>
    <row r="30" spans="1:21" x14ac:dyDescent="0.2">
      <c r="A30" t="s">
        <v>48</v>
      </c>
      <c r="B30">
        <v>0.78506403662443403</v>
      </c>
      <c r="C30">
        <v>0.78506403662443403</v>
      </c>
      <c r="D30">
        <v>0.78546856736877102</v>
      </c>
      <c r="E30">
        <v>0.650341407702824</v>
      </c>
      <c r="F30">
        <v>0.650341407702824</v>
      </c>
      <c r="G30">
        <v>0.69200807436949097</v>
      </c>
      <c r="H30">
        <v>0.700281124593509</v>
      </c>
      <c r="I30">
        <v>0.700281124593509</v>
      </c>
      <c r="J30">
        <v>0.70108240664479105</v>
      </c>
      <c r="L30" s="2" t="s">
        <v>48</v>
      </c>
      <c r="M30" s="2">
        <f t="shared" si="10"/>
        <v>0</v>
      </c>
      <c r="N30" s="2">
        <f t="shared" si="11"/>
        <v>4.0453074433699499E-4</v>
      </c>
      <c r="O30" s="2">
        <f t="shared" si="12"/>
        <v>4.0453074433699499E-4</v>
      </c>
      <c r="P30" s="2">
        <f t="shared" si="13"/>
        <v>0</v>
      </c>
      <c r="Q30" s="2">
        <f t="shared" si="14"/>
        <v>4.1666666666666963E-2</v>
      </c>
      <c r="R30" s="2">
        <f t="shared" si="15"/>
        <v>4.1666666666666963E-2</v>
      </c>
      <c r="S30" s="2">
        <f t="shared" si="16"/>
        <v>0</v>
      </c>
      <c r="T30" s="2">
        <f t="shared" si="17"/>
        <v>8.0128205128204844E-4</v>
      </c>
      <c r="U30" s="2">
        <f t="shared" si="18"/>
        <v>8.0128205128204844E-4</v>
      </c>
    </row>
  </sheetData>
  <mergeCells count="16">
    <mergeCell ref="P18:R18"/>
    <mergeCell ref="S18:U18"/>
    <mergeCell ref="A1:C1"/>
    <mergeCell ref="L1:N1"/>
    <mergeCell ref="B2:D2"/>
    <mergeCell ref="E2:G2"/>
    <mergeCell ref="H2:J2"/>
    <mergeCell ref="M2:O2"/>
    <mergeCell ref="P2:R2"/>
    <mergeCell ref="S2:U2"/>
    <mergeCell ref="A17:C17"/>
    <mergeCell ref="L17:N17"/>
    <mergeCell ref="B18:D18"/>
    <mergeCell ref="E18:G18"/>
    <mergeCell ref="H18:J18"/>
    <mergeCell ref="M18:O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E24E-6CB2-44D5-8C3C-3B022B84A26E}">
  <dimension ref="A1:U30"/>
  <sheetViews>
    <sheetView zoomScale="130" zoomScaleNormal="130" workbookViewId="0">
      <selection activeCell="K25" sqref="K25"/>
    </sheetView>
  </sheetViews>
  <sheetFormatPr baseColWidth="10" defaultColWidth="8.83203125" defaultRowHeight="15" x14ac:dyDescent="0.2"/>
  <cols>
    <col min="12" max="12" width="11.6640625" bestFit="1" customWidth="1"/>
  </cols>
  <sheetData>
    <row r="1" spans="1:21" x14ac:dyDescent="0.2">
      <c r="A1" s="19" t="s">
        <v>27</v>
      </c>
      <c r="B1" s="19"/>
      <c r="C1" s="19"/>
      <c r="L1" s="19" t="s">
        <v>28</v>
      </c>
      <c r="M1" s="19"/>
      <c r="N1" s="19"/>
    </row>
    <row r="2" spans="1:21" x14ac:dyDescent="0.2">
      <c r="B2" s="21" t="s">
        <v>29</v>
      </c>
      <c r="C2" s="21"/>
      <c r="D2" s="21"/>
      <c r="E2" s="21" t="s">
        <v>30</v>
      </c>
      <c r="F2" s="21"/>
      <c r="G2" s="21"/>
      <c r="H2" s="21" t="s">
        <v>31</v>
      </c>
      <c r="I2" s="21"/>
      <c r="J2" s="21"/>
      <c r="L2" s="2"/>
      <c r="M2" s="20" t="s">
        <v>29</v>
      </c>
      <c r="N2" s="20"/>
      <c r="O2" s="20"/>
      <c r="P2" s="20" t="s">
        <v>30</v>
      </c>
      <c r="Q2" s="20"/>
      <c r="R2" s="20"/>
      <c r="S2" s="20" t="s">
        <v>31</v>
      </c>
      <c r="T2" s="20"/>
      <c r="U2" s="20"/>
    </row>
    <row r="3" spans="1:21" x14ac:dyDescent="0.2">
      <c r="B3" t="s">
        <v>32</v>
      </c>
      <c r="C3" t="s">
        <v>33</v>
      </c>
      <c r="D3" t="s">
        <v>34</v>
      </c>
      <c r="E3" t="s">
        <v>32</v>
      </c>
      <c r="F3" t="s">
        <v>33</v>
      </c>
      <c r="G3" t="s">
        <v>34</v>
      </c>
      <c r="H3" t="s">
        <v>32</v>
      </c>
      <c r="I3" t="s">
        <v>33</v>
      </c>
      <c r="J3" t="s">
        <v>34</v>
      </c>
      <c r="L3" s="2"/>
      <c r="M3" s="2" t="s">
        <v>35</v>
      </c>
      <c r="N3" s="2" t="s">
        <v>36</v>
      </c>
      <c r="O3" s="2" t="s">
        <v>37</v>
      </c>
      <c r="P3" s="2" t="s">
        <v>35</v>
      </c>
      <c r="Q3" s="2" t="s">
        <v>36</v>
      </c>
      <c r="R3" s="2" t="s">
        <v>37</v>
      </c>
      <c r="S3" s="2" t="s">
        <v>35</v>
      </c>
      <c r="T3" s="2" t="s">
        <v>36</v>
      </c>
      <c r="U3" s="2" t="s">
        <v>37</v>
      </c>
    </row>
    <row r="4" spans="1:21" x14ac:dyDescent="0.2">
      <c r="A4" t="s">
        <v>38</v>
      </c>
      <c r="B4">
        <v>4.9169213278104397E-2</v>
      </c>
      <c r="C4">
        <v>4.9169213278104397E-2</v>
      </c>
      <c r="D4">
        <v>4.9169213278104397E-2</v>
      </c>
      <c r="E4">
        <v>0.248541830932381</v>
      </c>
      <c r="F4">
        <v>0.248541830932381</v>
      </c>
      <c r="G4">
        <v>0.248541830932381</v>
      </c>
      <c r="H4">
        <v>5.4743356947790402E-2</v>
      </c>
      <c r="I4">
        <v>5.4743356947790402E-2</v>
      </c>
      <c r="J4">
        <v>5.4743356947790402E-2</v>
      </c>
      <c r="L4" s="2" t="s">
        <v>38</v>
      </c>
      <c r="M4" s="2">
        <f>B4-C4</f>
        <v>0</v>
      </c>
      <c r="N4" s="2">
        <f>D4-B4</f>
        <v>0</v>
      </c>
      <c r="O4" s="2">
        <f>D4-C4</f>
        <v>0</v>
      </c>
      <c r="P4" s="2">
        <f>E4-F4</f>
        <v>0</v>
      </c>
      <c r="Q4" s="2">
        <f>G4-E4</f>
        <v>0</v>
      </c>
      <c r="R4" s="2">
        <f>G4-F4</f>
        <v>0</v>
      </c>
      <c r="S4" s="2">
        <f>H4-I4</f>
        <v>0</v>
      </c>
      <c r="T4" s="2">
        <f>J4-H4</f>
        <v>0</v>
      </c>
      <c r="U4" s="2">
        <f>J4-I4</f>
        <v>0</v>
      </c>
    </row>
    <row r="5" spans="1:21" x14ac:dyDescent="0.2">
      <c r="A5" t="s">
        <v>39</v>
      </c>
      <c r="B5">
        <v>0.20905620097887001</v>
      </c>
      <c r="C5">
        <v>0.20905620097887001</v>
      </c>
      <c r="D5">
        <v>0.13562665245521399</v>
      </c>
      <c r="E5">
        <v>0.34614434603565303</v>
      </c>
      <c r="F5">
        <v>0.34614434603565303</v>
      </c>
      <c r="G5">
        <v>0.35675312335805798</v>
      </c>
      <c r="H5">
        <v>0.2097214271592</v>
      </c>
      <c r="I5">
        <v>0.2097214271592</v>
      </c>
      <c r="J5">
        <v>0.162312639271285</v>
      </c>
      <c r="L5" s="2" t="s">
        <v>39</v>
      </c>
      <c r="M5" s="2">
        <f t="shared" ref="M5:M14" si="0">B5-C5</f>
        <v>0</v>
      </c>
      <c r="N5" s="2">
        <f t="shared" ref="N5:N14" si="1">D5-B5</f>
        <v>-7.3429548523656019E-2</v>
      </c>
      <c r="O5" s="2">
        <f t="shared" ref="O5:O14" si="2">D5-C5</f>
        <v>-7.3429548523656019E-2</v>
      </c>
      <c r="P5" s="2">
        <f t="shared" ref="P5:P14" si="3">E5-F5</f>
        <v>0</v>
      </c>
      <c r="Q5" s="2">
        <f t="shared" ref="Q5:Q14" si="4">G5-E5</f>
        <v>1.060877732240495E-2</v>
      </c>
      <c r="R5" s="2">
        <f t="shared" ref="R5:R14" si="5">G5-F5</f>
        <v>1.060877732240495E-2</v>
      </c>
      <c r="S5" s="2">
        <f t="shared" ref="S5:S14" si="6">H5-I5</f>
        <v>0</v>
      </c>
      <c r="T5" s="2">
        <f t="shared" ref="T5:T14" si="7">J5-H5</f>
        <v>-4.7408787887914999E-2</v>
      </c>
      <c r="U5" s="2">
        <f t="shared" ref="U5:U14" si="8">J5-I5</f>
        <v>-4.7408787887914999E-2</v>
      </c>
    </row>
    <row r="6" spans="1:21" x14ac:dyDescent="0.2">
      <c r="A6" t="s">
        <v>40</v>
      </c>
      <c r="B6">
        <v>0.24357738974304499</v>
      </c>
      <c r="C6">
        <v>0.24357738974304499</v>
      </c>
      <c r="D6">
        <v>0.14949844799186601</v>
      </c>
      <c r="E6">
        <v>0.48853412375890698</v>
      </c>
      <c r="F6">
        <v>0.48853412375890698</v>
      </c>
      <c r="G6">
        <v>0.51415133703104798</v>
      </c>
      <c r="H6">
        <v>0.238685068810264</v>
      </c>
      <c r="I6">
        <v>0.238685068810264</v>
      </c>
      <c r="J6">
        <v>0.17336639449219701</v>
      </c>
      <c r="L6" s="2" t="s">
        <v>40</v>
      </c>
      <c r="M6" s="2">
        <f t="shared" si="0"/>
        <v>0</v>
      </c>
      <c r="N6" s="2">
        <f t="shared" si="1"/>
        <v>-9.4078941751178979E-2</v>
      </c>
      <c r="O6" s="2">
        <f t="shared" si="2"/>
        <v>-9.4078941751178979E-2</v>
      </c>
      <c r="P6" s="2">
        <f t="shared" si="3"/>
        <v>0</v>
      </c>
      <c r="Q6" s="2">
        <f t="shared" si="4"/>
        <v>2.5617213272141004E-2</v>
      </c>
      <c r="R6" s="2">
        <f t="shared" si="5"/>
        <v>2.5617213272141004E-2</v>
      </c>
      <c r="S6" s="2">
        <f t="shared" si="6"/>
        <v>0</v>
      </c>
      <c r="T6" s="2">
        <f t="shared" si="7"/>
        <v>-6.5318674318066983E-2</v>
      </c>
      <c r="U6" s="2">
        <f t="shared" si="8"/>
        <v>-6.5318674318066983E-2</v>
      </c>
    </row>
    <row r="7" spans="1:21" x14ac:dyDescent="0.2">
      <c r="A7" t="s">
        <v>41</v>
      </c>
      <c r="B7">
        <v>0.39733291531436499</v>
      </c>
      <c r="C7">
        <v>0.39733291531436499</v>
      </c>
      <c r="D7">
        <v>0.24557749693352601</v>
      </c>
      <c r="E7">
        <v>0.51635477854067002</v>
      </c>
      <c r="F7">
        <v>0.51635477854067002</v>
      </c>
      <c r="G7">
        <v>0.59524290856657303</v>
      </c>
      <c r="H7">
        <v>0.36848491818056001</v>
      </c>
      <c r="I7">
        <v>0.36848491818056001</v>
      </c>
      <c r="J7">
        <v>0.28662252232966101</v>
      </c>
      <c r="L7" s="2" t="s">
        <v>41</v>
      </c>
      <c r="M7" s="2">
        <f t="shared" si="0"/>
        <v>0</v>
      </c>
      <c r="N7" s="2">
        <f t="shared" si="1"/>
        <v>-0.15175541838083897</v>
      </c>
      <c r="O7" s="2">
        <f t="shared" si="2"/>
        <v>-0.15175541838083897</v>
      </c>
      <c r="P7" s="2">
        <f t="shared" si="3"/>
        <v>0</v>
      </c>
      <c r="Q7" s="2">
        <f t="shared" si="4"/>
        <v>7.8888130025903003E-2</v>
      </c>
      <c r="R7" s="2">
        <f t="shared" si="5"/>
        <v>7.8888130025903003E-2</v>
      </c>
      <c r="S7" s="2">
        <f t="shared" si="6"/>
        <v>0</v>
      </c>
      <c r="T7" s="2">
        <f t="shared" si="7"/>
        <v>-8.1862395850898995E-2</v>
      </c>
      <c r="U7" s="2">
        <f t="shared" si="8"/>
        <v>-8.1862395850898995E-2</v>
      </c>
    </row>
    <row r="8" spans="1:21" x14ac:dyDescent="0.2">
      <c r="A8" t="s">
        <v>42</v>
      </c>
      <c r="B8">
        <v>0.37465701721730099</v>
      </c>
      <c r="C8">
        <v>0.37465701721730099</v>
      </c>
      <c r="D8">
        <v>0.183159157713632</v>
      </c>
      <c r="E8">
        <v>0.42765201378905998</v>
      </c>
      <c r="F8">
        <v>0.42765201378905998</v>
      </c>
      <c r="G8">
        <v>0.45627353021325001</v>
      </c>
      <c r="H8">
        <v>0.33078752684894402</v>
      </c>
      <c r="I8">
        <v>0.33078752684894402</v>
      </c>
      <c r="J8">
        <v>0.205398820385716</v>
      </c>
      <c r="L8" s="2" t="s">
        <v>42</v>
      </c>
      <c r="M8" s="2">
        <f t="shared" si="0"/>
        <v>0</v>
      </c>
      <c r="N8" s="2">
        <f t="shared" si="1"/>
        <v>-0.19149785950366899</v>
      </c>
      <c r="O8" s="2">
        <f t="shared" si="2"/>
        <v>-0.19149785950366899</v>
      </c>
      <c r="P8" s="2">
        <f t="shared" si="3"/>
        <v>0</v>
      </c>
      <c r="Q8" s="2">
        <f t="shared" si="4"/>
        <v>2.862151642419003E-2</v>
      </c>
      <c r="R8" s="2">
        <f t="shared" si="5"/>
        <v>2.862151642419003E-2</v>
      </c>
      <c r="S8" s="2">
        <f t="shared" si="6"/>
        <v>0</v>
      </c>
      <c r="T8" s="2">
        <f t="shared" si="7"/>
        <v>-0.12538870646322803</v>
      </c>
      <c r="U8" s="2">
        <f t="shared" si="8"/>
        <v>-0.12538870646322803</v>
      </c>
    </row>
    <row r="9" spans="1:21" x14ac:dyDescent="0.2">
      <c r="A9" t="s">
        <v>43</v>
      </c>
      <c r="B9">
        <v>0.58728564695600605</v>
      </c>
      <c r="C9">
        <v>0.58728564695600605</v>
      </c>
      <c r="D9">
        <v>0.26802289135934299</v>
      </c>
      <c r="E9">
        <v>0.60076021928290801</v>
      </c>
      <c r="F9">
        <v>0.60076021928290801</v>
      </c>
      <c r="G9">
        <v>0.70260957610852504</v>
      </c>
      <c r="H9">
        <v>0.54415291638743002</v>
      </c>
      <c r="I9">
        <v>0.54415291638743002</v>
      </c>
      <c r="J9">
        <v>0.33322759450586997</v>
      </c>
      <c r="L9" s="2" t="s">
        <v>43</v>
      </c>
      <c r="M9" s="2">
        <f>B9-C9</f>
        <v>0</v>
      </c>
      <c r="N9" s="2">
        <f t="shared" si="1"/>
        <v>-0.31926275559666306</v>
      </c>
      <c r="O9" s="2">
        <f t="shared" si="2"/>
        <v>-0.31926275559666306</v>
      </c>
      <c r="P9" s="2">
        <f t="shared" si="3"/>
        <v>0</v>
      </c>
      <c r="Q9" s="2">
        <f t="shared" si="4"/>
        <v>0.10184935682561702</v>
      </c>
      <c r="R9" s="2">
        <f t="shared" si="5"/>
        <v>0.10184935682561702</v>
      </c>
      <c r="S9" s="2">
        <f t="shared" si="6"/>
        <v>0</v>
      </c>
      <c r="T9" s="2">
        <f t="shared" si="7"/>
        <v>-0.21092532188156005</v>
      </c>
      <c r="U9" s="2">
        <f t="shared" si="8"/>
        <v>-0.21092532188156005</v>
      </c>
    </row>
    <row r="10" spans="1:21" x14ac:dyDescent="0.2">
      <c r="A10" t="s">
        <v>44</v>
      </c>
      <c r="B10">
        <v>0.59370712613424104</v>
      </c>
      <c r="C10">
        <v>0.59370712613424104</v>
      </c>
      <c r="D10">
        <v>0.38458903411477202</v>
      </c>
      <c r="E10">
        <v>0.61526957907915303</v>
      </c>
      <c r="F10">
        <v>0.61526957907915303</v>
      </c>
      <c r="G10">
        <v>0.710738629469154</v>
      </c>
      <c r="H10">
        <v>0.558231521136761</v>
      </c>
      <c r="I10">
        <v>0.558231521136761</v>
      </c>
      <c r="J10">
        <v>0.46448430832992599</v>
      </c>
      <c r="L10" s="2" t="s">
        <v>44</v>
      </c>
      <c r="M10" s="2">
        <f t="shared" si="0"/>
        <v>0</v>
      </c>
      <c r="N10" s="2">
        <f t="shared" si="1"/>
        <v>-0.20911809201946902</v>
      </c>
      <c r="O10" s="2">
        <f t="shared" si="2"/>
        <v>-0.20911809201946902</v>
      </c>
      <c r="P10" s="2">
        <f t="shared" si="3"/>
        <v>0</v>
      </c>
      <c r="Q10" s="2">
        <f t="shared" si="4"/>
        <v>9.5469050390000976E-2</v>
      </c>
      <c r="R10" s="2">
        <f t="shared" si="5"/>
        <v>9.5469050390000976E-2</v>
      </c>
      <c r="S10" s="2">
        <f t="shared" si="6"/>
        <v>0</v>
      </c>
      <c r="T10" s="2">
        <f t="shared" si="7"/>
        <v>-9.3747212806835012E-2</v>
      </c>
      <c r="U10" s="2">
        <f t="shared" si="8"/>
        <v>-9.3747212806835012E-2</v>
      </c>
    </row>
    <row r="11" spans="1:21" x14ac:dyDescent="0.2">
      <c r="A11" t="s">
        <v>45</v>
      </c>
      <c r="B11">
        <v>0.60470275612053204</v>
      </c>
      <c r="C11">
        <v>0.60470275612053204</v>
      </c>
      <c r="D11">
        <v>0.331910292845781</v>
      </c>
      <c r="E11">
        <v>0.61609435816480196</v>
      </c>
      <c r="F11">
        <v>0.61609435816480196</v>
      </c>
      <c r="G11">
        <v>0.65974087380951396</v>
      </c>
      <c r="H11">
        <v>0.540933328832918</v>
      </c>
      <c r="I11">
        <v>0.540933328832918</v>
      </c>
      <c r="J11">
        <v>0.38072177268581697</v>
      </c>
      <c r="L11" s="2" t="s">
        <v>45</v>
      </c>
      <c r="M11" s="2">
        <f t="shared" si="0"/>
        <v>0</v>
      </c>
      <c r="N11" s="2">
        <f t="shared" si="1"/>
        <v>-0.27279246327475104</v>
      </c>
      <c r="O11" s="2">
        <f t="shared" si="2"/>
        <v>-0.27279246327475104</v>
      </c>
      <c r="P11" s="2">
        <f t="shared" si="3"/>
        <v>0</v>
      </c>
      <c r="Q11" s="2">
        <f t="shared" si="4"/>
        <v>4.3646515644712003E-2</v>
      </c>
      <c r="R11" s="2">
        <f t="shared" si="5"/>
        <v>4.3646515644712003E-2</v>
      </c>
      <c r="S11" s="2">
        <f t="shared" si="6"/>
        <v>0</v>
      </c>
      <c r="T11" s="2">
        <f t="shared" si="7"/>
        <v>-0.16021155614710103</v>
      </c>
      <c r="U11" s="2">
        <f t="shared" si="8"/>
        <v>-0.16021155614710103</v>
      </c>
    </row>
    <row r="12" spans="1:21" x14ac:dyDescent="0.2">
      <c r="A12" t="s">
        <v>46</v>
      </c>
      <c r="B12">
        <v>0.616488494271339</v>
      </c>
      <c r="C12">
        <v>0.616488494271339</v>
      </c>
      <c r="D12">
        <v>0.30646269993933301</v>
      </c>
      <c r="E12">
        <v>0.63325599081556505</v>
      </c>
      <c r="F12">
        <v>0.63325599081556505</v>
      </c>
      <c r="G12">
        <v>0.73416908772054701</v>
      </c>
      <c r="H12">
        <v>0.57138650559167603</v>
      </c>
      <c r="I12">
        <v>0.57138650559167603</v>
      </c>
      <c r="J12">
        <v>0.38068305151520798</v>
      </c>
      <c r="L12" s="2" t="s">
        <v>46</v>
      </c>
      <c r="M12" s="2">
        <f t="shared" si="0"/>
        <v>0</v>
      </c>
      <c r="N12" s="2">
        <f t="shared" si="1"/>
        <v>-0.310025794332006</v>
      </c>
      <c r="O12" s="2">
        <f t="shared" si="2"/>
        <v>-0.310025794332006</v>
      </c>
      <c r="P12" s="2">
        <f t="shared" si="3"/>
        <v>0</v>
      </c>
      <c r="Q12" s="2">
        <f t="shared" si="4"/>
        <v>0.10091309690498196</v>
      </c>
      <c r="R12" s="2">
        <f t="shared" si="5"/>
        <v>0.10091309690498196</v>
      </c>
      <c r="S12" s="2">
        <f t="shared" si="6"/>
        <v>0</v>
      </c>
      <c r="T12" s="2">
        <f t="shared" si="7"/>
        <v>-0.19070345407646805</v>
      </c>
      <c r="U12" s="2">
        <f t="shared" si="8"/>
        <v>-0.19070345407646805</v>
      </c>
    </row>
    <row r="13" spans="1:21" x14ac:dyDescent="0.2">
      <c r="A13" t="s">
        <v>47</v>
      </c>
      <c r="B13">
        <v>0.72520703482960203</v>
      </c>
      <c r="C13">
        <v>0.72520703482960203</v>
      </c>
      <c r="D13">
        <v>0.40771803550636398</v>
      </c>
      <c r="E13">
        <v>0.59107587381927196</v>
      </c>
      <c r="F13">
        <v>0.59107587381927196</v>
      </c>
      <c r="G13">
        <v>0.71081792657956699</v>
      </c>
      <c r="H13">
        <v>0.62128245696171203</v>
      </c>
      <c r="I13">
        <v>0.62128245696171203</v>
      </c>
      <c r="J13">
        <v>0.47454780330181001</v>
      </c>
      <c r="L13" s="2" t="s">
        <v>47</v>
      </c>
      <c r="M13" s="2">
        <f t="shared" si="0"/>
        <v>0</v>
      </c>
      <c r="N13" s="2">
        <f t="shared" si="1"/>
        <v>-0.31748899932323804</v>
      </c>
      <c r="O13" s="2">
        <f t="shared" si="2"/>
        <v>-0.31748899932323804</v>
      </c>
      <c r="P13" s="2">
        <f t="shared" si="3"/>
        <v>0</v>
      </c>
      <c r="Q13" s="2">
        <f t="shared" si="4"/>
        <v>0.11974205276029504</v>
      </c>
      <c r="R13" s="2">
        <f t="shared" si="5"/>
        <v>0.11974205276029504</v>
      </c>
      <c r="S13" s="2">
        <f t="shared" si="6"/>
        <v>0</v>
      </c>
      <c r="T13" s="2">
        <f t="shared" si="7"/>
        <v>-0.14673465365990201</v>
      </c>
      <c r="U13" s="2">
        <f t="shared" si="8"/>
        <v>-0.14673465365990201</v>
      </c>
    </row>
    <row r="14" spans="1:21" x14ac:dyDescent="0.2">
      <c r="A14" t="s">
        <v>48</v>
      </c>
      <c r="B14">
        <v>0.79297946288827303</v>
      </c>
      <c r="C14">
        <v>0.79297946288827303</v>
      </c>
      <c r="D14">
        <v>0.35213757292036302</v>
      </c>
      <c r="E14">
        <v>0.57754773529113301</v>
      </c>
      <c r="F14">
        <v>0.57754773529113301</v>
      </c>
      <c r="G14">
        <v>0.71000116634231103</v>
      </c>
      <c r="H14">
        <v>0.64878359284701304</v>
      </c>
      <c r="I14">
        <v>0.64878359284701304</v>
      </c>
      <c r="J14">
        <v>0.42475280932008402</v>
      </c>
      <c r="L14" s="2" t="s">
        <v>48</v>
      </c>
      <c r="M14" s="2">
        <f t="shared" si="0"/>
        <v>0</v>
      </c>
      <c r="N14" s="2">
        <f t="shared" si="1"/>
        <v>-0.44084188996791002</v>
      </c>
      <c r="O14" s="2">
        <f t="shared" si="2"/>
        <v>-0.44084188996791002</v>
      </c>
      <c r="P14" s="2">
        <f t="shared" si="3"/>
        <v>0</v>
      </c>
      <c r="Q14" s="2">
        <f t="shared" si="4"/>
        <v>0.13245343105117802</v>
      </c>
      <c r="R14" s="2">
        <f t="shared" si="5"/>
        <v>0.13245343105117802</v>
      </c>
      <c r="S14" s="2">
        <f t="shared" si="6"/>
        <v>0</v>
      </c>
      <c r="T14" s="2">
        <f t="shared" si="7"/>
        <v>-0.22403078352692901</v>
      </c>
      <c r="U14" s="2">
        <f t="shared" si="8"/>
        <v>-0.22403078352692901</v>
      </c>
    </row>
    <row r="17" spans="1:21" x14ac:dyDescent="0.2">
      <c r="A17" s="19" t="s">
        <v>49</v>
      </c>
      <c r="B17" s="19"/>
      <c r="C17" s="19"/>
      <c r="L17" s="19" t="s">
        <v>50</v>
      </c>
      <c r="M17" s="19"/>
      <c r="N17" s="19"/>
    </row>
    <row r="18" spans="1:21" x14ac:dyDescent="0.2">
      <c r="B18" s="21" t="s">
        <v>29</v>
      </c>
      <c r="C18" s="21"/>
      <c r="D18" s="21"/>
      <c r="E18" s="21" t="s">
        <v>30</v>
      </c>
      <c r="F18" s="21"/>
      <c r="G18" s="21"/>
      <c r="H18" s="21" t="s">
        <v>31</v>
      </c>
      <c r="I18" s="21"/>
      <c r="J18" s="21"/>
      <c r="L18" s="2"/>
      <c r="M18" s="20" t="s">
        <v>29</v>
      </c>
      <c r="N18" s="20"/>
      <c r="O18" s="20"/>
      <c r="P18" s="20" t="s">
        <v>30</v>
      </c>
      <c r="Q18" s="20"/>
      <c r="R18" s="20"/>
      <c r="S18" s="20" t="s">
        <v>31</v>
      </c>
      <c r="T18" s="20"/>
      <c r="U18" s="20"/>
    </row>
    <row r="19" spans="1:21" x14ac:dyDescent="0.2">
      <c r="B19" t="s">
        <v>32</v>
      </c>
      <c r="C19" t="s">
        <v>33</v>
      </c>
      <c r="D19" t="s">
        <v>34</v>
      </c>
      <c r="E19" t="s">
        <v>32</v>
      </c>
      <c r="F19" t="s">
        <v>33</v>
      </c>
      <c r="G19" t="s">
        <v>34</v>
      </c>
      <c r="H19" t="s">
        <v>32</v>
      </c>
      <c r="I19" t="s">
        <v>33</v>
      </c>
      <c r="J19" t="s">
        <v>34</v>
      </c>
      <c r="L19" s="2"/>
      <c r="M19" s="2" t="s">
        <v>35</v>
      </c>
      <c r="N19" s="2" t="s">
        <v>36</v>
      </c>
      <c r="O19" s="2" t="s">
        <v>37</v>
      </c>
      <c r="P19" s="2" t="s">
        <v>35</v>
      </c>
      <c r="Q19" s="2" t="s">
        <v>36</v>
      </c>
      <c r="R19" s="2" t="s">
        <v>37</v>
      </c>
      <c r="S19" s="2" t="s">
        <v>35</v>
      </c>
      <c r="T19" s="2" t="s">
        <v>36</v>
      </c>
      <c r="U19" s="2" t="s">
        <v>37</v>
      </c>
    </row>
    <row r="20" spans="1:21" x14ac:dyDescent="0.2">
      <c r="A20" t="s">
        <v>38</v>
      </c>
      <c r="B20">
        <v>6.8319928030949495E-2</v>
      </c>
      <c r="C20">
        <v>6.8319928030949495E-2</v>
      </c>
      <c r="D20">
        <v>6.8319928030949495E-2</v>
      </c>
      <c r="E20">
        <v>0.82242435996300101</v>
      </c>
      <c r="F20">
        <v>0.82242435996300101</v>
      </c>
      <c r="G20">
        <v>0.82242435996300101</v>
      </c>
      <c r="H20">
        <v>7.96010666073039E-2</v>
      </c>
      <c r="I20">
        <v>7.96010666073039E-2</v>
      </c>
      <c r="J20">
        <v>7.96010666073039E-2</v>
      </c>
      <c r="L20" s="2" t="s">
        <v>38</v>
      </c>
      <c r="M20" s="2">
        <f>B20-C20</f>
        <v>0</v>
      </c>
      <c r="N20" s="2">
        <f>D20-B20</f>
        <v>0</v>
      </c>
      <c r="O20" s="2">
        <f>D20-C20</f>
        <v>0</v>
      </c>
      <c r="P20" s="2">
        <f>E20-F20</f>
        <v>0</v>
      </c>
      <c r="Q20" s="2">
        <f>G20-E20</f>
        <v>0</v>
      </c>
      <c r="R20" s="2">
        <f>G20-F20</f>
        <v>0</v>
      </c>
      <c r="S20" s="2">
        <f>H20-I20</f>
        <v>0</v>
      </c>
      <c r="T20" s="2">
        <f>J20-H20</f>
        <v>0</v>
      </c>
      <c r="U20" s="2">
        <f>J20-I20</f>
        <v>0</v>
      </c>
    </row>
    <row r="21" spans="1:21" x14ac:dyDescent="0.2">
      <c r="A21" t="s">
        <v>39</v>
      </c>
      <c r="B21">
        <v>0.20721634111755299</v>
      </c>
      <c r="C21">
        <v>0.20721634111755299</v>
      </c>
      <c r="D21">
        <v>0.134496093322618</v>
      </c>
      <c r="E21">
        <v>0.39037906137205902</v>
      </c>
      <c r="F21">
        <v>0.39037906137205902</v>
      </c>
      <c r="G21">
        <v>0.39427645366230901</v>
      </c>
      <c r="H21">
        <v>0.215146284927343</v>
      </c>
      <c r="I21">
        <v>0.215146284927343</v>
      </c>
      <c r="J21">
        <v>0.16175539899444999</v>
      </c>
      <c r="L21" s="2" t="s">
        <v>39</v>
      </c>
      <c r="M21" s="2">
        <f t="shared" ref="M21:M24" si="9">B21-C21</f>
        <v>0</v>
      </c>
      <c r="N21" s="2">
        <f t="shared" ref="N21:N30" si="10">D21-B21</f>
        <v>-7.2720247794934995E-2</v>
      </c>
      <c r="O21" s="2">
        <f t="shared" ref="O21:O30" si="11">D21-C21</f>
        <v>-7.2720247794934995E-2</v>
      </c>
      <c r="P21" s="2">
        <f t="shared" ref="P21:P30" si="12">E21-F21</f>
        <v>0</v>
      </c>
      <c r="Q21" s="2">
        <f t="shared" ref="Q21:Q30" si="13">G21-E21</f>
        <v>3.8973922902499902E-3</v>
      </c>
      <c r="R21" s="2">
        <f t="shared" ref="R21:R30" si="14">G21-F21</f>
        <v>3.8973922902499902E-3</v>
      </c>
      <c r="S21" s="2">
        <f t="shared" ref="S21:S30" si="15">H21-I21</f>
        <v>0</v>
      </c>
      <c r="T21" s="2">
        <f t="shared" ref="T21:T30" si="16">J21-H21</f>
        <v>-5.3390885932893012E-2</v>
      </c>
      <c r="U21" s="2">
        <f t="shared" ref="U21:U30" si="17">J21-I21</f>
        <v>-5.3390885932893012E-2</v>
      </c>
    </row>
    <row r="22" spans="1:21" x14ac:dyDescent="0.2">
      <c r="A22" t="s">
        <v>40</v>
      </c>
      <c r="B22">
        <v>0.246659194026222</v>
      </c>
      <c r="C22">
        <v>0.246659194026222</v>
      </c>
      <c r="D22">
        <v>0.157502685034207</v>
      </c>
      <c r="E22">
        <v>0.63571986545146497</v>
      </c>
      <c r="F22">
        <v>0.63571986545146497</v>
      </c>
      <c r="G22">
        <v>0.64179625434035403</v>
      </c>
      <c r="H22">
        <v>0.25502626463120098</v>
      </c>
      <c r="I22">
        <v>0.25502626463120098</v>
      </c>
      <c r="J22">
        <v>0.18609571352066401</v>
      </c>
      <c r="L22" s="2" t="s">
        <v>40</v>
      </c>
      <c r="M22" s="2">
        <f t="shared" si="9"/>
        <v>0</v>
      </c>
      <c r="N22" s="2">
        <f t="shared" si="10"/>
        <v>-8.9156508992014993E-2</v>
      </c>
      <c r="O22" s="2">
        <f t="shared" si="11"/>
        <v>-8.9156508992014993E-2</v>
      </c>
      <c r="P22" s="2">
        <f t="shared" si="12"/>
        <v>0</v>
      </c>
      <c r="Q22" s="2">
        <f t="shared" si="13"/>
        <v>6.0763888888890616E-3</v>
      </c>
      <c r="R22" s="2">
        <f t="shared" si="14"/>
        <v>6.0763888888890616E-3</v>
      </c>
      <c r="S22" s="2">
        <f t="shared" si="15"/>
        <v>0</v>
      </c>
      <c r="T22" s="2">
        <f t="shared" si="16"/>
        <v>-6.8930551110536975E-2</v>
      </c>
      <c r="U22" s="2">
        <f t="shared" si="17"/>
        <v>-6.8930551110536975E-2</v>
      </c>
    </row>
    <row r="23" spans="1:21" x14ac:dyDescent="0.2">
      <c r="A23" t="s">
        <v>41</v>
      </c>
      <c r="B23">
        <v>0.398289038806866</v>
      </c>
      <c r="C23">
        <v>0.398289038806866</v>
      </c>
      <c r="D23">
        <v>0.23999042626441899</v>
      </c>
      <c r="E23">
        <v>0.70250268888196199</v>
      </c>
      <c r="F23">
        <v>0.70250268888196199</v>
      </c>
      <c r="G23">
        <v>0.74904416305102905</v>
      </c>
      <c r="H23">
        <v>0.40104854469104301</v>
      </c>
      <c r="I23">
        <v>0.40104854469104301</v>
      </c>
      <c r="J23">
        <v>0.29078728409953403</v>
      </c>
      <c r="L23" s="2" t="s">
        <v>41</v>
      </c>
      <c r="M23" s="2">
        <f t="shared" si="9"/>
        <v>0</v>
      </c>
      <c r="N23" s="2">
        <f t="shared" si="10"/>
        <v>-0.15829861254244701</v>
      </c>
      <c r="O23" s="2">
        <f t="shared" si="11"/>
        <v>-0.15829861254244701</v>
      </c>
      <c r="P23" s="2">
        <f t="shared" si="12"/>
        <v>0</v>
      </c>
      <c r="Q23" s="2">
        <f t="shared" si="13"/>
        <v>4.6541474169067065E-2</v>
      </c>
      <c r="R23" s="2">
        <f t="shared" si="14"/>
        <v>4.6541474169067065E-2</v>
      </c>
      <c r="S23" s="2">
        <f t="shared" si="15"/>
        <v>0</v>
      </c>
      <c r="T23" s="2">
        <f t="shared" si="16"/>
        <v>-0.11026126059150898</v>
      </c>
      <c r="U23" s="2">
        <f t="shared" si="17"/>
        <v>-0.11026126059150898</v>
      </c>
    </row>
    <row r="24" spans="1:21" x14ac:dyDescent="0.2">
      <c r="A24" t="s">
        <v>42</v>
      </c>
      <c r="B24">
        <v>0.369040617873447</v>
      </c>
      <c r="C24">
        <v>0.369040617873447</v>
      </c>
      <c r="D24">
        <v>0.185726842367575</v>
      </c>
      <c r="E24">
        <v>0.51052428258111004</v>
      </c>
      <c r="F24">
        <v>0.51052428258111004</v>
      </c>
      <c r="G24">
        <v>0.52050070222698297</v>
      </c>
      <c r="H24">
        <v>0.34988740486872999</v>
      </c>
      <c r="I24">
        <v>0.34988740486872999</v>
      </c>
      <c r="J24">
        <v>0.21647723792607099</v>
      </c>
      <c r="L24" s="2" t="s">
        <v>42</v>
      </c>
      <c r="M24" s="2">
        <f t="shared" si="9"/>
        <v>0</v>
      </c>
      <c r="N24" s="2">
        <f t="shared" si="10"/>
        <v>-0.183313775505872</v>
      </c>
      <c r="O24" s="2">
        <f t="shared" si="11"/>
        <v>-0.183313775505872</v>
      </c>
      <c r="P24" s="2">
        <f t="shared" si="12"/>
        <v>0</v>
      </c>
      <c r="Q24" s="2">
        <f t="shared" si="13"/>
        <v>9.9764196458729248E-3</v>
      </c>
      <c r="R24" s="2">
        <f t="shared" si="14"/>
        <v>9.9764196458729248E-3</v>
      </c>
      <c r="S24" s="2">
        <f t="shared" si="15"/>
        <v>0</v>
      </c>
      <c r="T24" s="2">
        <f t="shared" si="16"/>
        <v>-0.133410166942659</v>
      </c>
      <c r="U24" s="2">
        <f t="shared" si="17"/>
        <v>-0.133410166942659</v>
      </c>
    </row>
    <row r="25" spans="1:21" x14ac:dyDescent="0.2">
      <c r="A25" t="s">
        <v>43</v>
      </c>
      <c r="B25">
        <v>0.55181711073364903</v>
      </c>
      <c r="C25">
        <v>0.55181711073364903</v>
      </c>
      <c r="D25">
        <v>0.28017503235082097</v>
      </c>
      <c r="E25">
        <v>0.708231855548629</v>
      </c>
      <c r="F25">
        <v>0.708231855548629</v>
      </c>
      <c r="G25">
        <v>0.76395700318708304</v>
      </c>
      <c r="H25">
        <v>0.54842752931865901</v>
      </c>
      <c r="I25">
        <v>0.54842752931865901</v>
      </c>
      <c r="J25">
        <v>0.33774632507513702</v>
      </c>
      <c r="L25" s="2" t="s">
        <v>43</v>
      </c>
      <c r="M25" s="2">
        <f>B25-C25</f>
        <v>0</v>
      </c>
      <c r="N25" s="2">
        <f t="shared" si="10"/>
        <v>-0.27164207838282806</v>
      </c>
      <c r="O25" s="2">
        <f t="shared" si="11"/>
        <v>-0.27164207838282806</v>
      </c>
      <c r="P25" s="2">
        <f t="shared" si="12"/>
        <v>0</v>
      </c>
      <c r="Q25" s="2">
        <f t="shared" si="13"/>
        <v>5.5725147638454042E-2</v>
      </c>
      <c r="R25" s="2">
        <f t="shared" si="14"/>
        <v>5.5725147638454042E-2</v>
      </c>
      <c r="S25" s="2">
        <f t="shared" si="15"/>
        <v>0</v>
      </c>
      <c r="T25" s="2">
        <f t="shared" si="16"/>
        <v>-0.21068120424352199</v>
      </c>
      <c r="U25" s="2">
        <f t="shared" si="17"/>
        <v>-0.21068120424352199</v>
      </c>
    </row>
    <row r="26" spans="1:21" x14ac:dyDescent="0.2">
      <c r="A26" t="s">
        <v>44</v>
      </c>
      <c r="B26">
        <v>0.54655082246843101</v>
      </c>
      <c r="C26">
        <v>0.54655082246843101</v>
      </c>
      <c r="D26">
        <v>0.354242413045878</v>
      </c>
      <c r="E26">
        <v>0.72725112992504604</v>
      </c>
      <c r="F26">
        <v>0.72725112992504604</v>
      </c>
      <c r="G26">
        <v>0.747326521207057</v>
      </c>
      <c r="H26">
        <v>0.54909799943710302</v>
      </c>
      <c r="I26">
        <v>0.54909799943710302</v>
      </c>
      <c r="J26">
        <v>0.43479510433581398</v>
      </c>
      <c r="L26" s="2" t="s">
        <v>44</v>
      </c>
      <c r="M26" s="2">
        <f t="shared" ref="M26:M30" si="18">B26-C26</f>
        <v>0</v>
      </c>
      <c r="N26" s="2">
        <f t="shared" si="10"/>
        <v>-0.19230840942255301</v>
      </c>
      <c r="O26" s="2">
        <f t="shared" si="11"/>
        <v>-0.19230840942255301</v>
      </c>
      <c r="P26" s="2">
        <f t="shared" si="12"/>
        <v>0</v>
      </c>
      <c r="Q26" s="2">
        <f t="shared" si="13"/>
        <v>2.0075391282010968E-2</v>
      </c>
      <c r="R26" s="2">
        <f t="shared" si="14"/>
        <v>2.0075391282010968E-2</v>
      </c>
      <c r="S26" s="2">
        <f t="shared" si="15"/>
        <v>0</v>
      </c>
      <c r="T26" s="2">
        <f t="shared" si="16"/>
        <v>-0.11430289510128905</v>
      </c>
      <c r="U26" s="2">
        <f t="shared" si="17"/>
        <v>-0.11430289510128905</v>
      </c>
    </row>
    <row r="27" spans="1:21" x14ac:dyDescent="0.2">
      <c r="A27" t="s">
        <v>45</v>
      </c>
      <c r="B27">
        <v>0.59836933746522603</v>
      </c>
      <c r="C27">
        <v>0.59836933746522603</v>
      </c>
      <c r="D27">
        <v>0.315730497439487</v>
      </c>
      <c r="E27">
        <v>0.70513574530966205</v>
      </c>
      <c r="F27">
        <v>0.70513574530966205</v>
      </c>
      <c r="G27">
        <v>0.73613821609777896</v>
      </c>
      <c r="H27">
        <v>0.56224995612994899</v>
      </c>
      <c r="I27">
        <v>0.56224995612994899</v>
      </c>
      <c r="J27">
        <v>0.36623090594711599</v>
      </c>
      <c r="L27" s="2" t="s">
        <v>45</v>
      </c>
      <c r="M27" s="2">
        <f t="shared" si="18"/>
        <v>0</v>
      </c>
      <c r="N27" s="2">
        <f t="shared" si="10"/>
        <v>-0.28263884002573902</v>
      </c>
      <c r="O27" s="2">
        <f t="shared" si="11"/>
        <v>-0.28263884002573902</v>
      </c>
      <c r="P27" s="2">
        <f t="shared" si="12"/>
        <v>0</v>
      </c>
      <c r="Q27" s="2">
        <f t="shared" si="13"/>
        <v>3.1002470788116909E-2</v>
      </c>
      <c r="R27" s="2">
        <f t="shared" si="14"/>
        <v>3.1002470788116909E-2</v>
      </c>
      <c r="S27" s="2">
        <f t="shared" si="15"/>
        <v>0</v>
      </c>
      <c r="T27" s="2">
        <f t="shared" si="16"/>
        <v>-0.196019050182833</v>
      </c>
      <c r="U27" s="2">
        <f t="shared" si="17"/>
        <v>-0.196019050182833</v>
      </c>
    </row>
    <row r="28" spans="1:21" x14ac:dyDescent="0.2">
      <c r="A28" t="s">
        <v>46</v>
      </c>
      <c r="B28">
        <v>0.58254483334831897</v>
      </c>
      <c r="C28">
        <v>0.58254483334831897</v>
      </c>
      <c r="D28">
        <v>0.30331403466321999</v>
      </c>
      <c r="E28">
        <v>0.68002890770282398</v>
      </c>
      <c r="F28">
        <v>0.68002890770282398</v>
      </c>
      <c r="G28">
        <v>0.76484315108595902</v>
      </c>
      <c r="H28">
        <v>0.56206791036768999</v>
      </c>
      <c r="I28">
        <v>0.56206791036768999</v>
      </c>
      <c r="J28">
        <v>0.37233183680876097</v>
      </c>
      <c r="L28" s="2" t="s">
        <v>46</v>
      </c>
      <c r="M28" s="2">
        <f t="shared" si="18"/>
        <v>0</v>
      </c>
      <c r="N28" s="2">
        <f t="shared" si="10"/>
        <v>-0.27923079868509898</v>
      </c>
      <c r="O28" s="2">
        <f t="shared" si="11"/>
        <v>-0.27923079868509898</v>
      </c>
      <c r="P28" s="2">
        <f t="shared" si="12"/>
        <v>0</v>
      </c>
      <c r="Q28" s="2">
        <f t="shared" si="13"/>
        <v>8.4814243383135035E-2</v>
      </c>
      <c r="R28" s="2">
        <f t="shared" si="14"/>
        <v>8.4814243383135035E-2</v>
      </c>
      <c r="S28" s="2">
        <f t="shared" si="15"/>
        <v>0</v>
      </c>
      <c r="T28" s="2">
        <f t="shared" si="16"/>
        <v>-0.18973607355892902</v>
      </c>
      <c r="U28" s="2">
        <f t="shared" si="17"/>
        <v>-0.18973607355892902</v>
      </c>
    </row>
    <row r="29" spans="1:21" x14ac:dyDescent="0.2">
      <c r="A29" t="s">
        <v>47</v>
      </c>
      <c r="B29">
        <v>0.71393745205981396</v>
      </c>
      <c r="C29">
        <v>0.71393745205981396</v>
      </c>
      <c r="D29">
        <v>0.37721199626024099</v>
      </c>
      <c r="E29">
        <v>0.70669824530966197</v>
      </c>
      <c r="F29">
        <v>0.70669824530966197</v>
      </c>
      <c r="G29">
        <v>0.74696742254470005</v>
      </c>
      <c r="H29">
        <v>0.665514454228741</v>
      </c>
      <c r="I29">
        <v>0.665514454228741</v>
      </c>
      <c r="J29">
        <v>0.44035863734744102</v>
      </c>
      <c r="L29" s="2" t="s">
        <v>47</v>
      </c>
      <c r="M29" s="2">
        <f t="shared" si="18"/>
        <v>0</v>
      </c>
      <c r="N29" s="2">
        <f t="shared" si="10"/>
        <v>-0.33672545579957297</v>
      </c>
      <c r="O29" s="2">
        <f t="shared" si="11"/>
        <v>-0.33672545579957297</v>
      </c>
      <c r="P29" s="2">
        <f t="shared" si="12"/>
        <v>0</v>
      </c>
      <c r="Q29" s="2">
        <f t="shared" si="13"/>
        <v>4.0269177235038089E-2</v>
      </c>
      <c r="R29" s="2">
        <f t="shared" si="14"/>
        <v>4.0269177235038089E-2</v>
      </c>
      <c r="S29" s="2">
        <f t="shared" si="15"/>
        <v>0</v>
      </c>
      <c r="T29" s="2">
        <f t="shared" si="16"/>
        <v>-0.22515581688129999</v>
      </c>
      <c r="U29" s="2">
        <f t="shared" si="17"/>
        <v>-0.22515581688129999</v>
      </c>
    </row>
    <row r="30" spans="1:21" x14ac:dyDescent="0.2">
      <c r="A30" t="s">
        <v>48</v>
      </c>
      <c r="B30">
        <v>0.78506403662443403</v>
      </c>
      <c r="C30">
        <v>0.78506403662443403</v>
      </c>
      <c r="D30">
        <v>0.31626644036839002</v>
      </c>
      <c r="E30">
        <v>0.650341407702824</v>
      </c>
      <c r="F30">
        <v>0.650341407702824</v>
      </c>
      <c r="G30">
        <v>0.74643999638436198</v>
      </c>
      <c r="H30">
        <v>0.700281124593509</v>
      </c>
      <c r="I30">
        <v>0.700281124593509</v>
      </c>
      <c r="J30">
        <v>0.37802038487263501</v>
      </c>
      <c r="L30" s="2" t="s">
        <v>48</v>
      </c>
      <c r="M30" s="2">
        <f t="shared" si="18"/>
        <v>0</v>
      </c>
      <c r="N30" s="2">
        <f t="shared" si="10"/>
        <v>-0.468797596256044</v>
      </c>
      <c r="O30" s="2">
        <f t="shared" si="11"/>
        <v>-0.468797596256044</v>
      </c>
      <c r="P30" s="2">
        <f t="shared" si="12"/>
        <v>0</v>
      </c>
      <c r="Q30" s="2">
        <f t="shared" si="13"/>
        <v>9.6098588681537978E-2</v>
      </c>
      <c r="R30" s="2">
        <f t="shared" si="14"/>
        <v>9.6098588681537978E-2</v>
      </c>
      <c r="S30" s="2">
        <f t="shared" si="15"/>
        <v>0</v>
      </c>
      <c r="T30" s="2">
        <f t="shared" si="16"/>
        <v>-0.32226073972087399</v>
      </c>
      <c r="U30" s="2">
        <f t="shared" si="17"/>
        <v>-0.32226073972087399</v>
      </c>
    </row>
  </sheetData>
  <mergeCells count="16">
    <mergeCell ref="P18:R18"/>
    <mergeCell ref="S18:U18"/>
    <mergeCell ref="A1:C1"/>
    <mergeCell ref="L1:N1"/>
    <mergeCell ref="B2:D2"/>
    <mergeCell ref="E2:G2"/>
    <mergeCell ref="H2:J2"/>
    <mergeCell ref="M2:O2"/>
    <mergeCell ref="P2:R2"/>
    <mergeCell ref="S2:U2"/>
    <mergeCell ref="A17:C17"/>
    <mergeCell ref="L17:N17"/>
    <mergeCell ref="B18:D18"/>
    <mergeCell ref="E18:G18"/>
    <mergeCell ref="H18:J18"/>
    <mergeCell ref="M18:O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2458-EB7A-4646-B246-42CAAE1146B5}">
  <dimension ref="A1:AK33"/>
  <sheetViews>
    <sheetView topLeftCell="A2" zoomScale="150" zoomScaleNormal="150" workbookViewId="0">
      <selection activeCell="A6" sqref="A6:A16"/>
    </sheetView>
  </sheetViews>
  <sheetFormatPr baseColWidth="10" defaultColWidth="8.83203125" defaultRowHeight="15" x14ac:dyDescent="0.2"/>
  <cols>
    <col min="1" max="1" width="11.6640625" bestFit="1" customWidth="1"/>
    <col min="16" max="16" width="5.83203125" customWidth="1"/>
  </cols>
  <sheetData>
    <row r="1" spans="1:37" x14ac:dyDescent="0.2">
      <c r="A1" s="21" t="s">
        <v>27</v>
      </c>
      <c r="B1" s="21"/>
      <c r="C1" s="21"/>
    </row>
    <row r="2" spans="1:37" x14ac:dyDescent="0.2">
      <c r="A2" s="2"/>
      <c r="B2" s="20" t="s">
        <v>51</v>
      </c>
      <c r="C2" s="20"/>
      <c r="D2" s="20"/>
      <c r="E2" s="20"/>
      <c r="F2" s="20"/>
      <c r="G2" s="20"/>
      <c r="H2" s="20"/>
      <c r="I2" s="20"/>
      <c r="J2" s="20"/>
      <c r="K2" s="20"/>
      <c r="L2" s="20"/>
      <c r="M2" s="20"/>
      <c r="N2" s="20"/>
      <c r="O2" s="20"/>
      <c r="P2" s="20"/>
      <c r="Q2" s="20"/>
      <c r="R2" s="20"/>
      <c r="S2" s="20"/>
      <c r="T2" s="20" t="s">
        <v>52</v>
      </c>
      <c r="U2" s="20"/>
      <c r="V2" s="20"/>
      <c r="W2" s="20"/>
      <c r="X2" s="20"/>
      <c r="Y2" s="20"/>
      <c r="Z2" s="20"/>
      <c r="AA2" s="20"/>
      <c r="AB2" s="20"/>
      <c r="AC2" s="20"/>
      <c r="AD2" s="20"/>
      <c r="AE2" s="20"/>
      <c r="AF2" s="20"/>
      <c r="AG2" s="20"/>
      <c r="AH2" s="20"/>
      <c r="AI2" s="20"/>
      <c r="AJ2" s="20"/>
      <c r="AK2" s="20"/>
    </row>
    <row r="3" spans="1:37" x14ac:dyDescent="0.2">
      <c r="A3" s="2"/>
      <c r="B3" s="20" t="s">
        <v>29</v>
      </c>
      <c r="C3" s="20"/>
      <c r="D3" s="20"/>
      <c r="E3" s="20"/>
      <c r="F3" s="20"/>
      <c r="G3" s="20"/>
      <c r="H3" s="20" t="s">
        <v>30</v>
      </c>
      <c r="I3" s="20"/>
      <c r="J3" s="20"/>
      <c r="K3" s="20"/>
      <c r="L3" s="20"/>
      <c r="M3" s="20"/>
      <c r="N3" s="20" t="s">
        <v>31</v>
      </c>
      <c r="O3" s="20"/>
      <c r="P3" s="20"/>
      <c r="Q3" s="20"/>
      <c r="R3" s="20"/>
      <c r="S3" s="20"/>
      <c r="T3" s="20" t="s">
        <v>29</v>
      </c>
      <c r="U3" s="20"/>
      <c r="V3" s="20"/>
      <c r="W3" s="20"/>
      <c r="X3" s="20"/>
      <c r="Y3" s="20"/>
      <c r="Z3" s="20" t="s">
        <v>30</v>
      </c>
      <c r="AA3" s="20"/>
      <c r="AB3" s="20"/>
      <c r="AC3" s="20"/>
      <c r="AD3" s="20"/>
      <c r="AE3" s="20"/>
      <c r="AF3" s="20" t="s">
        <v>31</v>
      </c>
      <c r="AG3" s="20"/>
      <c r="AH3" s="20"/>
      <c r="AI3" s="20"/>
      <c r="AJ3" s="20"/>
      <c r="AK3" s="20"/>
    </row>
    <row r="4" spans="1:37" x14ac:dyDescent="0.2">
      <c r="A4" s="2"/>
      <c r="B4" s="20" t="s">
        <v>32</v>
      </c>
      <c r="C4" s="20"/>
      <c r="D4" s="20" t="s">
        <v>33</v>
      </c>
      <c r="E4" s="20"/>
      <c r="F4" s="20" t="s">
        <v>34</v>
      </c>
      <c r="G4" s="20"/>
      <c r="H4" s="20" t="s">
        <v>32</v>
      </c>
      <c r="I4" s="20"/>
      <c r="J4" s="20" t="s">
        <v>33</v>
      </c>
      <c r="K4" s="20"/>
      <c r="L4" s="20" t="s">
        <v>34</v>
      </c>
      <c r="M4" s="20"/>
      <c r="N4" s="20" t="s">
        <v>32</v>
      </c>
      <c r="O4" s="20"/>
      <c r="P4" s="20" t="s">
        <v>33</v>
      </c>
      <c r="Q4" s="20"/>
      <c r="R4" s="20" t="s">
        <v>34</v>
      </c>
      <c r="S4" s="20"/>
      <c r="T4" s="20" t="s">
        <v>32</v>
      </c>
      <c r="U4" s="20"/>
      <c r="V4" s="20" t="s">
        <v>33</v>
      </c>
      <c r="W4" s="20"/>
      <c r="X4" s="20" t="s">
        <v>34</v>
      </c>
      <c r="Y4" s="20"/>
      <c r="Z4" s="20" t="s">
        <v>32</v>
      </c>
      <c r="AA4" s="20"/>
      <c r="AB4" s="20" t="s">
        <v>33</v>
      </c>
      <c r="AC4" s="20"/>
      <c r="AD4" s="20" t="s">
        <v>34</v>
      </c>
      <c r="AE4" s="20"/>
      <c r="AF4" s="20" t="s">
        <v>32</v>
      </c>
      <c r="AG4" s="20"/>
      <c r="AH4" s="20" t="s">
        <v>33</v>
      </c>
      <c r="AI4" s="20"/>
      <c r="AJ4" s="20" t="s">
        <v>34</v>
      </c>
      <c r="AK4" s="20"/>
    </row>
    <row r="5" spans="1:37" x14ac:dyDescent="0.2">
      <c r="A5" s="2"/>
      <c r="B5" s="2" t="s">
        <v>53</v>
      </c>
      <c r="C5" s="2" t="s">
        <v>54</v>
      </c>
      <c r="D5" s="2" t="s">
        <v>53</v>
      </c>
      <c r="E5" s="2" t="s">
        <v>54</v>
      </c>
      <c r="F5" s="2" t="s">
        <v>53</v>
      </c>
      <c r="G5" s="2" t="s">
        <v>54</v>
      </c>
      <c r="H5" s="2" t="s">
        <v>53</v>
      </c>
      <c r="I5" s="2" t="s">
        <v>54</v>
      </c>
      <c r="J5" s="2" t="s">
        <v>53</v>
      </c>
      <c r="K5" s="2" t="s">
        <v>54</v>
      </c>
      <c r="L5" s="2" t="s">
        <v>53</v>
      </c>
      <c r="M5" s="2" t="s">
        <v>54</v>
      </c>
      <c r="N5" s="2" t="s">
        <v>53</v>
      </c>
      <c r="O5" s="2" t="s">
        <v>54</v>
      </c>
      <c r="P5" s="2" t="s">
        <v>53</v>
      </c>
      <c r="Q5" s="2" t="s">
        <v>54</v>
      </c>
      <c r="R5" s="2" t="s">
        <v>53</v>
      </c>
      <c r="S5" s="2" t="s">
        <v>54</v>
      </c>
      <c r="T5" s="2" t="s">
        <v>53</v>
      </c>
      <c r="U5" s="2" t="s">
        <v>54</v>
      </c>
      <c r="V5" s="2" t="s">
        <v>53</v>
      </c>
      <c r="W5" s="2" t="s">
        <v>54</v>
      </c>
      <c r="X5" s="2" t="s">
        <v>53</v>
      </c>
      <c r="Y5" s="2" t="s">
        <v>54</v>
      </c>
      <c r="Z5" s="2" t="s">
        <v>53</v>
      </c>
      <c r="AA5" s="2" t="s">
        <v>54</v>
      </c>
      <c r="AB5" s="2" t="s">
        <v>53</v>
      </c>
      <c r="AC5" s="2" t="s">
        <v>54</v>
      </c>
      <c r="AD5" s="2" t="s">
        <v>53</v>
      </c>
      <c r="AE5" s="2" t="s">
        <v>54</v>
      </c>
      <c r="AF5" s="2" t="s">
        <v>53</v>
      </c>
      <c r="AG5" s="2" t="s">
        <v>54</v>
      </c>
      <c r="AH5" s="2" t="s">
        <v>53</v>
      </c>
      <c r="AI5" s="2" t="s">
        <v>54</v>
      </c>
      <c r="AJ5" s="2" t="s">
        <v>53</v>
      </c>
      <c r="AK5" s="2" t="s">
        <v>54</v>
      </c>
    </row>
    <row r="6" spans="1:37" x14ac:dyDescent="0.2">
      <c r="A6" s="2" t="s">
        <v>38</v>
      </c>
      <c r="B6">
        <f>'3. Concurrent Static with Wong '!$B4</f>
        <v>4.9169213278104397E-2</v>
      </c>
      <c r="C6" s="2">
        <f>'1. Non-Conc Static with Wong 2'!$B4</f>
        <v>4.9169213278104397E-2</v>
      </c>
      <c r="D6" s="2">
        <f>'3. Concurrent Static with Wong '!$C4</f>
        <v>4.9169213278104397E-2</v>
      </c>
      <c r="E6" s="2">
        <f>'1. Non-Conc Static with Wong 2'!$C4</f>
        <v>4.9169213278104397E-2</v>
      </c>
      <c r="F6" s="2">
        <f>'3. Concurrent Static with Wong '!$D4</f>
        <v>4.9169213278104397E-2</v>
      </c>
      <c r="G6" s="2">
        <f>'1. Non-Conc Static with Wong 2'!$D4</f>
        <v>4.9169213278104397E-2</v>
      </c>
      <c r="H6">
        <f>'3. Concurrent Static with Wong '!$E4</f>
        <v>0.248541830932381</v>
      </c>
      <c r="I6" s="2">
        <f>'1. Non-Conc Static with Wong 2'!$E4</f>
        <v>0.248541830932381</v>
      </c>
      <c r="J6" s="2">
        <f>'3. Concurrent Static with Wong '!$F4</f>
        <v>0.248541830932381</v>
      </c>
      <c r="K6" s="2">
        <f>'1. Non-Conc Static with Wong 2'!$F4</f>
        <v>0.248541830932381</v>
      </c>
      <c r="L6" s="2">
        <f>'3. Concurrent Static with Wong '!$G4</f>
        <v>0.248541830932381</v>
      </c>
      <c r="M6" s="2">
        <f>'1. Non-Conc Static with Wong 2'!$G4</f>
        <v>0.248541830932381</v>
      </c>
      <c r="N6" s="2">
        <f>'3. Concurrent Static with Wong '!$H4</f>
        <v>5.4743356947790402E-2</v>
      </c>
      <c r="O6" s="2">
        <f>'1. Non-Conc Static with Wong 2'!$H4</f>
        <v>5.4743356947790402E-2</v>
      </c>
      <c r="P6" s="2">
        <f>'3. Concurrent Static with Wong '!$I4</f>
        <v>5.4743356947790402E-2</v>
      </c>
      <c r="Q6" s="2">
        <f>'1. Non-Conc Static with Wong 2'!$I4</f>
        <v>5.4743356947790402E-2</v>
      </c>
      <c r="R6" s="2">
        <f>'3. Concurrent Static with Wong '!$J4</f>
        <v>5.4743356947790402E-2</v>
      </c>
      <c r="S6" s="2">
        <f>'1. Non-Conc Static with Wong 2'!$J4</f>
        <v>5.4743356947790402E-2</v>
      </c>
      <c r="T6">
        <f>'4. Concurrent Static with Taran'!B4</f>
        <v>4.9169213278104397E-2</v>
      </c>
      <c r="U6" s="2">
        <f>'2. Non-Conc Static with Tarantu'!B4</f>
        <v>4.9169213278104397E-2</v>
      </c>
      <c r="V6" s="2">
        <f>'4. Concurrent Static with Taran'!C4</f>
        <v>4.9169213278104397E-2</v>
      </c>
      <c r="W6" s="2">
        <f>'2. Non-Conc Static with Tarantu'!C4</f>
        <v>4.9169213278104397E-2</v>
      </c>
      <c r="X6" s="2">
        <f>'4. Concurrent Static with Taran'!D4</f>
        <v>4.9169213278104397E-2</v>
      </c>
      <c r="Y6" s="2">
        <f>'2. Non-Conc Static with Tarantu'!D4</f>
        <v>4.9169213278104397E-2</v>
      </c>
      <c r="Z6" s="2">
        <f>'4. Concurrent Static with Taran'!E4</f>
        <v>0.248541830932381</v>
      </c>
      <c r="AA6">
        <f>'2. Non-Conc Static with Tarantu'!E4</f>
        <v>0.248541830932381</v>
      </c>
      <c r="AB6" s="2">
        <f>'4. Concurrent Static with Taran'!F4</f>
        <v>0.248541830932381</v>
      </c>
      <c r="AC6">
        <f>'2. Non-Conc Static with Tarantu'!F4</f>
        <v>0.248541830932381</v>
      </c>
      <c r="AD6" s="2">
        <f>'4. Concurrent Static with Taran'!G4</f>
        <v>0.248541830932381</v>
      </c>
      <c r="AE6" s="2">
        <f>'2. Non-Conc Static with Tarantu'!H4</f>
        <v>5.4743356947790402E-2</v>
      </c>
      <c r="AF6" s="2">
        <f>'4. Concurrent Static with Taran'!H4</f>
        <v>5.4743356947790402E-2</v>
      </c>
      <c r="AG6" s="2">
        <f>'3. Concurrent Static with Wong '!I4</f>
        <v>5.4743356947790402E-2</v>
      </c>
      <c r="AH6" s="2">
        <f>'4. Concurrent Static with Taran'!I4</f>
        <v>5.4743356947790402E-2</v>
      </c>
      <c r="AI6" s="2">
        <f>'2. Non-Conc Static with Tarantu'!I4</f>
        <v>5.4743356947790402E-2</v>
      </c>
      <c r="AJ6" s="2">
        <f>'4. Concurrent Static with Taran'!J4</f>
        <v>5.4743356947790402E-2</v>
      </c>
      <c r="AK6" s="2">
        <f>'2. Non-Conc Static with Tarantu'!J4</f>
        <v>5.4743356947790402E-2</v>
      </c>
    </row>
    <row r="7" spans="1:37" x14ac:dyDescent="0.2">
      <c r="A7" s="2" t="s">
        <v>39</v>
      </c>
      <c r="B7">
        <f>'3. Concurrent Static with Wong '!$B5</f>
        <v>0.20905620097887001</v>
      </c>
      <c r="C7" s="2">
        <f>'1. Non-Conc Static with Wong 2'!$B5</f>
        <v>0.20905620097887001</v>
      </c>
      <c r="D7" s="2">
        <f>'3. Concurrent Static with Wong '!$C5</f>
        <v>0.20905620097887001</v>
      </c>
      <c r="E7" s="2">
        <f>'1. Non-Conc Static with Wong 2'!$C5</f>
        <v>0.20905620097887001</v>
      </c>
      <c r="F7" s="2">
        <f>'3. Concurrent Static with Wong '!$D5</f>
        <v>0.20905620097887001</v>
      </c>
      <c r="G7" s="2">
        <f>'1. Non-Conc Static with Wong 2'!$D5</f>
        <v>0.20905620097887001</v>
      </c>
      <c r="H7">
        <f>'3. Concurrent Static with Wong '!$E5</f>
        <v>0.34614434603565303</v>
      </c>
      <c r="I7" s="2">
        <f>'1. Non-Conc Static with Wong 2'!$E5</f>
        <v>0.34614434603565303</v>
      </c>
      <c r="J7" s="2">
        <f>'3. Concurrent Static with Wong '!$F5</f>
        <v>0.34614434603565303</v>
      </c>
      <c r="K7" s="2">
        <f>'1. Non-Conc Static with Wong 2'!$F5</f>
        <v>0.34614434603565303</v>
      </c>
      <c r="L7" s="2">
        <f>'3. Concurrent Static with Wong '!$G5</f>
        <v>0.34614434603565303</v>
      </c>
      <c r="M7" s="2">
        <f>'1. Non-Conc Static with Wong 2'!$G5</f>
        <v>0.34614434603565303</v>
      </c>
      <c r="N7" s="2">
        <f>'3. Concurrent Static with Wong '!$H5</f>
        <v>0.2097214271592</v>
      </c>
      <c r="O7" s="2">
        <f>'1. Non-Conc Static with Wong 2'!$H5</f>
        <v>0.2097214271592</v>
      </c>
      <c r="P7" s="2">
        <f>'3. Concurrent Static with Wong '!$I5</f>
        <v>0.2097214271592</v>
      </c>
      <c r="Q7" s="2">
        <f>'1. Non-Conc Static with Wong 2'!$I5</f>
        <v>0.2097214271592</v>
      </c>
      <c r="R7" s="2">
        <f>'3. Concurrent Static with Wong '!$J5</f>
        <v>0.2097214271592</v>
      </c>
      <c r="S7" s="2">
        <f>'1. Non-Conc Static with Wong 2'!$J5</f>
        <v>0.2097214271592</v>
      </c>
      <c r="T7">
        <f>'4. Concurrent Static with Taran'!B5</f>
        <v>0.20905620097887001</v>
      </c>
      <c r="U7" s="2">
        <f>'2. Non-Conc Static with Tarantu'!B5</f>
        <v>0.20905620097887001</v>
      </c>
      <c r="V7" s="2">
        <f>'4. Concurrent Static with Taran'!C5</f>
        <v>0.20905620097887001</v>
      </c>
      <c r="W7" s="2">
        <f>'2. Non-Conc Static with Tarantu'!C5</f>
        <v>0.20905620097887001</v>
      </c>
      <c r="X7" s="2">
        <f>'4. Concurrent Static with Taran'!D5</f>
        <v>0.13562665245521399</v>
      </c>
      <c r="Y7" s="2">
        <f>'2. Non-Conc Static with Tarantu'!D5</f>
        <v>0.13562665245521399</v>
      </c>
      <c r="Z7" s="2">
        <f>'4. Concurrent Static with Taran'!E5</f>
        <v>0.34614434603565303</v>
      </c>
      <c r="AA7">
        <f>'2. Non-Conc Static with Tarantu'!E5</f>
        <v>0.34614434603565303</v>
      </c>
      <c r="AB7" s="2">
        <f>'4. Concurrent Static with Taran'!F5</f>
        <v>0.34614434603565303</v>
      </c>
      <c r="AC7">
        <f>'2. Non-Conc Static with Tarantu'!F5</f>
        <v>0.34614434603565303</v>
      </c>
      <c r="AD7" s="2">
        <f>'4. Concurrent Static with Taran'!G5</f>
        <v>0.35675312335805798</v>
      </c>
      <c r="AE7" s="2">
        <f>'2. Non-Conc Static with Tarantu'!H5</f>
        <v>0.2097214271592</v>
      </c>
      <c r="AF7" s="2">
        <f>'4. Concurrent Static with Taran'!H5</f>
        <v>0.2097214271592</v>
      </c>
      <c r="AG7" s="2">
        <f>'3. Concurrent Static with Wong '!I5</f>
        <v>0.2097214271592</v>
      </c>
      <c r="AH7" s="2">
        <f>'4. Concurrent Static with Taran'!I5</f>
        <v>0.2097214271592</v>
      </c>
      <c r="AI7" s="2">
        <f>'2. Non-Conc Static with Tarantu'!I5</f>
        <v>0.2097214271592</v>
      </c>
      <c r="AJ7" s="2">
        <f>'4. Concurrent Static with Taran'!J5</f>
        <v>0.162312639271285</v>
      </c>
      <c r="AK7" s="2">
        <f>'2. Non-Conc Static with Tarantu'!J5</f>
        <v>0.162312639271285</v>
      </c>
    </row>
    <row r="8" spans="1:37" x14ac:dyDescent="0.2">
      <c r="A8" s="2" t="s">
        <v>40</v>
      </c>
      <c r="B8">
        <f>'3. Concurrent Static with Wong '!$B6</f>
        <v>0.24357738974304499</v>
      </c>
      <c r="C8" s="2">
        <f>'1. Non-Conc Static with Wong 2'!$B6</f>
        <v>0.24357738974304499</v>
      </c>
      <c r="D8" s="2">
        <f>'3. Concurrent Static with Wong '!$C6</f>
        <v>0.24357738974304499</v>
      </c>
      <c r="E8" s="2">
        <f>'1. Non-Conc Static with Wong 2'!$C6</f>
        <v>0.24357738974304499</v>
      </c>
      <c r="F8" s="2">
        <f>'3. Concurrent Static with Wong '!$D6</f>
        <v>0.24357738974304499</v>
      </c>
      <c r="G8" s="2">
        <f>'1. Non-Conc Static with Wong 2'!$D6</f>
        <v>0.24357738974304499</v>
      </c>
      <c r="H8">
        <f>'3. Concurrent Static with Wong '!$E6</f>
        <v>0.48853412375890698</v>
      </c>
      <c r="I8" s="2">
        <f>'1. Non-Conc Static with Wong 2'!$E6</f>
        <v>0.48853412375890698</v>
      </c>
      <c r="J8" s="2">
        <f>'3. Concurrent Static with Wong '!$F6</f>
        <v>0.48853412375890698</v>
      </c>
      <c r="K8" s="2">
        <f>'1. Non-Conc Static with Wong 2'!$F6</f>
        <v>0.48853412375890698</v>
      </c>
      <c r="L8" s="2">
        <f>'3. Concurrent Static with Wong '!$G6</f>
        <v>0.48853412375890698</v>
      </c>
      <c r="M8" s="2">
        <f>'1. Non-Conc Static with Wong 2'!$G6</f>
        <v>0.48853412375890698</v>
      </c>
      <c r="N8" s="2">
        <f>'3. Concurrent Static with Wong '!$H6</f>
        <v>0.238685068810264</v>
      </c>
      <c r="O8" s="2">
        <f>'1. Non-Conc Static with Wong 2'!$H6</f>
        <v>0.238685068810264</v>
      </c>
      <c r="P8" s="2">
        <f>'3. Concurrent Static with Wong '!$I6</f>
        <v>0.238685068810264</v>
      </c>
      <c r="Q8" s="2">
        <f>'1. Non-Conc Static with Wong 2'!$I6</f>
        <v>0.238685068810264</v>
      </c>
      <c r="R8" s="2">
        <f>'3. Concurrent Static with Wong '!$J6</f>
        <v>0.238685068810264</v>
      </c>
      <c r="S8" s="2">
        <f>'1. Non-Conc Static with Wong 2'!$J6</f>
        <v>0.238685068810264</v>
      </c>
      <c r="T8">
        <f>'4. Concurrent Static with Taran'!B6</f>
        <v>0.24357738974304499</v>
      </c>
      <c r="U8" s="2">
        <f>'2. Non-Conc Static with Tarantu'!B6</f>
        <v>0.24357738974304499</v>
      </c>
      <c r="V8" s="2">
        <f>'4. Concurrent Static with Taran'!C6</f>
        <v>0.24357738974304499</v>
      </c>
      <c r="W8" s="2">
        <f>'2. Non-Conc Static with Tarantu'!C6</f>
        <v>0.24357738974304499</v>
      </c>
      <c r="X8" s="2">
        <f>'4. Concurrent Static with Taran'!D6</f>
        <v>0.14949844799186601</v>
      </c>
      <c r="Y8" s="2">
        <f>'2. Non-Conc Static with Tarantu'!D6</f>
        <v>0.14949844799186601</v>
      </c>
      <c r="Z8" s="2">
        <f>'4. Concurrent Static with Taran'!E6</f>
        <v>0.48853412375890698</v>
      </c>
      <c r="AA8">
        <f>'2. Non-Conc Static with Tarantu'!E6</f>
        <v>0.48853412375890698</v>
      </c>
      <c r="AB8" s="2">
        <f>'4. Concurrent Static with Taran'!F6</f>
        <v>0.48853412375890698</v>
      </c>
      <c r="AC8">
        <f>'2. Non-Conc Static with Tarantu'!F6</f>
        <v>0.48853412375890698</v>
      </c>
      <c r="AD8" s="2">
        <f>'4. Concurrent Static with Taran'!G6</f>
        <v>0.51415133703104798</v>
      </c>
      <c r="AE8" s="2">
        <f>'2. Non-Conc Static with Tarantu'!H6</f>
        <v>0.238685068810264</v>
      </c>
      <c r="AF8" s="2">
        <f>'4. Concurrent Static with Taran'!H6</f>
        <v>0.238685068810264</v>
      </c>
      <c r="AG8" s="2">
        <f>'3. Concurrent Static with Wong '!I6</f>
        <v>0.238685068810264</v>
      </c>
      <c r="AH8" s="2">
        <f>'4. Concurrent Static with Taran'!I6</f>
        <v>0.238685068810264</v>
      </c>
      <c r="AI8" s="2">
        <f>'2. Non-Conc Static with Tarantu'!I6</f>
        <v>0.238685068810264</v>
      </c>
      <c r="AJ8" s="2">
        <f>'4. Concurrent Static with Taran'!J6</f>
        <v>0.17336639449219701</v>
      </c>
      <c r="AK8" s="2">
        <f>'2. Non-Conc Static with Tarantu'!J6</f>
        <v>0.17336639449219701</v>
      </c>
    </row>
    <row r="9" spans="1:37" x14ac:dyDescent="0.2">
      <c r="A9" s="2" t="s">
        <v>41</v>
      </c>
      <c r="B9">
        <f>'3. Concurrent Static with Wong '!$B7</f>
        <v>0.39733291531436499</v>
      </c>
      <c r="C9" s="2">
        <f>'1. Non-Conc Static with Wong 2'!$B7</f>
        <v>0.39733291531436499</v>
      </c>
      <c r="D9" s="2">
        <f>'3. Concurrent Static with Wong '!$C7</f>
        <v>0.39733291531436499</v>
      </c>
      <c r="E9" s="2">
        <f>'1. Non-Conc Static with Wong 2'!$C7</f>
        <v>0.39733291531436499</v>
      </c>
      <c r="F9" s="2">
        <f>'3. Concurrent Static with Wong '!$D7</f>
        <v>0.39758391933042903</v>
      </c>
      <c r="G9" s="2">
        <f>'1. Non-Conc Static with Wong 2'!$D7</f>
        <v>0.39758391933042903</v>
      </c>
      <c r="H9">
        <f>'3. Concurrent Static with Wong '!$E7</f>
        <v>0.51635477854067002</v>
      </c>
      <c r="I9" s="2">
        <f>'1. Non-Conc Static with Wong 2'!$E7</f>
        <v>0.51635477854067002</v>
      </c>
      <c r="J9" s="2">
        <f>'3. Concurrent Static with Wong '!$F7</f>
        <v>0.51635477854067002</v>
      </c>
      <c r="K9" s="2">
        <f>'1. Non-Conc Static with Wong 2'!$F7</f>
        <v>0.51635477854067002</v>
      </c>
      <c r="L9" s="2">
        <f>'3. Concurrent Static with Wong '!$G7</f>
        <v>0.55802144520733699</v>
      </c>
      <c r="M9" s="2">
        <f>'1. Non-Conc Static with Wong 2'!$G7</f>
        <v>0.55802144520733699</v>
      </c>
      <c r="N9" s="2">
        <f>'3. Concurrent Static with Wong '!$H7</f>
        <v>0.36848491818056001</v>
      </c>
      <c r="O9" s="2">
        <f>'1. Non-Conc Static with Wong 2'!$H7</f>
        <v>0.36848491818056001</v>
      </c>
      <c r="P9" s="2">
        <f>'3. Concurrent Static with Wong '!$I7</f>
        <v>0.36848491818056001</v>
      </c>
      <c r="Q9" s="2">
        <f>'1. Non-Conc Static with Wong 2'!$I7</f>
        <v>0.36848491818056001</v>
      </c>
      <c r="R9" s="2">
        <f>'3. Concurrent Static with Wong '!$J7</f>
        <v>0.368983920176568</v>
      </c>
      <c r="S9" s="2">
        <f>'1. Non-Conc Static with Wong 2'!$J7</f>
        <v>0.368983920176568</v>
      </c>
      <c r="T9">
        <f>'4. Concurrent Static with Taran'!B7</f>
        <v>0.39733291531436499</v>
      </c>
      <c r="U9" s="2">
        <f>'2. Non-Conc Static with Tarantu'!B7</f>
        <v>0.39733291531436499</v>
      </c>
      <c r="V9" s="2">
        <f>'4. Concurrent Static with Taran'!C7</f>
        <v>0.39733291531436499</v>
      </c>
      <c r="W9" s="2">
        <f>'2. Non-Conc Static with Tarantu'!C7</f>
        <v>0.39733291531436499</v>
      </c>
      <c r="X9" s="2">
        <f>'4. Concurrent Static with Taran'!D7</f>
        <v>0.24557749693352601</v>
      </c>
      <c r="Y9" s="2">
        <f>'2. Non-Conc Static with Tarantu'!D7</f>
        <v>0.24557749693352601</v>
      </c>
      <c r="Z9" s="2">
        <f>'4. Concurrent Static with Taran'!E7</f>
        <v>0.51635477854067002</v>
      </c>
      <c r="AA9">
        <f>'2. Non-Conc Static with Tarantu'!E7</f>
        <v>0.51635477854067002</v>
      </c>
      <c r="AB9" s="2">
        <f>'4. Concurrent Static with Taran'!F7</f>
        <v>0.51635477854067002</v>
      </c>
      <c r="AC9">
        <f>'2. Non-Conc Static with Tarantu'!F7</f>
        <v>0.51635477854067002</v>
      </c>
      <c r="AD9" s="2">
        <f>'4. Concurrent Static with Taran'!G7</f>
        <v>0.59524290856657303</v>
      </c>
      <c r="AE9" s="2">
        <f>'2. Non-Conc Static with Tarantu'!H7</f>
        <v>0.36848491818056001</v>
      </c>
      <c r="AF9" s="2">
        <f>'4. Concurrent Static with Taran'!H7</f>
        <v>0.36848491818056001</v>
      </c>
      <c r="AG9" s="2">
        <f>'3. Concurrent Static with Wong '!I7</f>
        <v>0.36848491818056001</v>
      </c>
      <c r="AH9" s="2">
        <f>'4. Concurrent Static with Taran'!I7</f>
        <v>0.36848491818056001</v>
      </c>
      <c r="AI9" s="2">
        <f>'2. Non-Conc Static with Tarantu'!I7</f>
        <v>0.36848491818056001</v>
      </c>
      <c r="AJ9" s="2">
        <f>'4. Concurrent Static with Taran'!J7</f>
        <v>0.28662252232966101</v>
      </c>
      <c r="AK9" s="2">
        <f>'2. Non-Conc Static with Tarantu'!J7</f>
        <v>0.28662252232966101</v>
      </c>
    </row>
    <row r="10" spans="1:37" x14ac:dyDescent="0.2">
      <c r="A10" s="2" t="s">
        <v>42</v>
      </c>
      <c r="B10">
        <f>'3. Concurrent Static with Wong '!$B8</f>
        <v>0.37465701721730099</v>
      </c>
      <c r="C10" s="2">
        <f>'1. Non-Conc Static with Wong 2'!$B8</f>
        <v>0.37465701721730099</v>
      </c>
      <c r="D10" s="2">
        <f>'3. Concurrent Static with Wong '!$C8</f>
        <v>0.37465701721730099</v>
      </c>
      <c r="E10" s="2">
        <f>'1. Non-Conc Static with Wong 2'!$C8</f>
        <v>0.37465701721730099</v>
      </c>
      <c r="F10" s="2">
        <f>'3. Concurrent Static with Wong '!$D8</f>
        <v>0.37465701721730099</v>
      </c>
      <c r="G10" s="2">
        <f>'1. Non-Conc Static with Wong 2'!$D8</f>
        <v>0.37465701721730099</v>
      </c>
      <c r="H10">
        <f>'3. Concurrent Static with Wong '!$E8</f>
        <v>0.42765201378905998</v>
      </c>
      <c r="I10" s="2">
        <f>'1. Non-Conc Static with Wong 2'!$E8</f>
        <v>0.42765201378905998</v>
      </c>
      <c r="J10" s="2">
        <f>'3. Concurrent Static with Wong '!$F8</f>
        <v>0.42765201378905998</v>
      </c>
      <c r="K10" s="2">
        <f>'1. Non-Conc Static with Wong 2'!$F8</f>
        <v>0.42765201378905998</v>
      </c>
      <c r="L10" s="2">
        <f>'3. Concurrent Static with Wong '!$G8</f>
        <v>0.42765201378905998</v>
      </c>
      <c r="M10" s="2">
        <f>'1. Non-Conc Static with Wong 2'!$G8</f>
        <v>0.42765201378905998</v>
      </c>
      <c r="N10" s="2">
        <f>'3. Concurrent Static with Wong '!$H8</f>
        <v>0.33078752684894402</v>
      </c>
      <c r="O10" s="2">
        <f>'1. Non-Conc Static with Wong 2'!$H8</f>
        <v>0.33078752684894402</v>
      </c>
      <c r="P10" s="2">
        <f>'3. Concurrent Static with Wong '!$I8</f>
        <v>0.33078752684894402</v>
      </c>
      <c r="Q10" s="2">
        <f>'1. Non-Conc Static with Wong 2'!$I8</f>
        <v>0.33078752684894402</v>
      </c>
      <c r="R10" s="2">
        <f>'3. Concurrent Static with Wong '!$J8</f>
        <v>0.33078752684894402</v>
      </c>
      <c r="S10" s="2">
        <f>'1. Non-Conc Static with Wong 2'!$J8</f>
        <v>0.33078752684894402</v>
      </c>
      <c r="T10">
        <f>'4. Concurrent Static with Taran'!B8</f>
        <v>0.37465701721730099</v>
      </c>
      <c r="U10" s="2">
        <f>'2. Non-Conc Static with Tarantu'!B8</f>
        <v>0.37465701721730099</v>
      </c>
      <c r="V10" s="2">
        <f>'4. Concurrent Static with Taran'!C8</f>
        <v>0.37465701721730099</v>
      </c>
      <c r="W10" s="2">
        <f>'2. Non-Conc Static with Tarantu'!C8</f>
        <v>0.37465701721730099</v>
      </c>
      <c r="X10" s="2">
        <f>'4. Concurrent Static with Taran'!D8</f>
        <v>0.183159157713632</v>
      </c>
      <c r="Y10" s="2">
        <f>'2. Non-Conc Static with Tarantu'!D8</f>
        <v>0.183159157713632</v>
      </c>
      <c r="Z10" s="2">
        <f>'4. Concurrent Static with Taran'!E8</f>
        <v>0.42765201378905998</v>
      </c>
      <c r="AA10">
        <f>'2. Non-Conc Static with Tarantu'!E8</f>
        <v>0.42765201378905998</v>
      </c>
      <c r="AB10" s="2">
        <f>'4. Concurrent Static with Taran'!F8</f>
        <v>0.42765201378905998</v>
      </c>
      <c r="AC10">
        <f>'2. Non-Conc Static with Tarantu'!F8</f>
        <v>0.42765201378905998</v>
      </c>
      <c r="AD10" s="2">
        <f>'4. Concurrent Static with Taran'!G8</f>
        <v>0.45627353021325001</v>
      </c>
      <c r="AE10" s="2">
        <f>'2. Non-Conc Static with Tarantu'!H8</f>
        <v>0.33078752684894402</v>
      </c>
      <c r="AF10" s="2">
        <f>'4. Concurrent Static with Taran'!H8</f>
        <v>0.33078752684894402</v>
      </c>
      <c r="AG10" s="2">
        <f>'3. Concurrent Static with Wong '!I8</f>
        <v>0.33078752684894402</v>
      </c>
      <c r="AH10" s="2">
        <f>'4. Concurrent Static with Taran'!I8</f>
        <v>0.33078752684894402</v>
      </c>
      <c r="AI10" s="2">
        <f>'2. Non-Conc Static with Tarantu'!I8</f>
        <v>0.33078752684894402</v>
      </c>
      <c r="AJ10" s="2">
        <f>'4. Concurrent Static with Taran'!J8</f>
        <v>0.205398820385716</v>
      </c>
      <c r="AK10" s="2">
        <f>'2. Non-Conc Static with Tarantu'!J8</f>
        <v>0.205398820385716</v>
      </c>
    </row>
    <row r="11" spans="1:37" x14ac:dyDescent="0.2">
      <c r="A11" s="2" t="s">
        <v>43</v>
      </c>
      <c r="B11">
        <f>'3. Concurrent Static with Wong '!$B9</f>
        <v>0.58728564695600605</v>
      </c>
      <c r="C11" s="2">
        <f>'1. Non-Conc Static with Wong 2'!$B9</f>
        <v>0.58728564695600605</v>
      </c>
      <c r="D11" s="2">
        <f>'3. Concurrent Static with Wong '!$C9</f>
        <v>0.58728564695600605</v>
      </c>
      <c r="E11" s="2">
        <f>'1. Non-Conc Static with Wong 2'!$C9</f>
        <v>0.58728564695600605</v>
      </c>
      <c r="F11" s="2">
        <f>'3. Concurrent Static with Wong '!$D9</f>
        <v>0.58798009140045004</v>
      </c>
      <c r="G11" s="2">
        <f>'1. Non-Conc Static with Wong 2'!$D9</f>
        <v>0.58728564695600605</v>
      </c>
      <c r="H11">
        <f>'3. Concurrent Static with Wong '!$E9</f>
        <v>0.60076021928290801</v>
      </c>
      <c r="I11" s="2">
        <f>'1. Non-Conc Static with Wong 2'!$E9</f>
        <v>0.60076021928290801</v>
      </c>
      <c r="J11" s="2">
        <f>'3. Concurrent Static with Wong '!$F9</f>
        <v>0.60076021928290801</v>
      </c>
      <c r="K11" s="2">
        <f>'1. Non-Conc Static with Wong 2'!$F9</f>
        <v>0.60076021928290801</v>
      </c>
      <c r="L11" s="2">
        <f>'3. Concurrent Static with Wong '!$G9</f>
        <v>0.64242688594957498</v>
      </c>
      <c r="M11" s="2">
        <f>'1. Non-Conc Static with Wong 2'!$G9</f>
        <v>0.60076021928290801</v>
      </c>
      <c r="N11" s="2">
        <f>'3. Concurrent Static with Wong '!$H9</f>
        <v>0.54415291638743002</v>
      </c>
      <c r="O11" s="2">
        <f>'1. Non-Conc Static with Wong 2'!$H9</f>
        <v>0.54415291638743002</v>
      </c>
      <c r="P11" s="2">
        <f>'3. Concurrent Static with Wong '!$I9</f>
        <v>0.54415291638743002</v>
      </c>
      <c r="Q11" s="2">
        <f>'1. Non-Conc Static with Wong 2'!$I9</f>
        <v>0.54415291638743002</v>
      </c>
      <c r="R11" s="2">
        <f>'3. Concurrent Static with Wong '!$J9</f>
        <v>0.54551903660600898</v>
      </c>
      <c r="S11" s="2">
        <f>'1. Non-Conc Static with Wong 2'!$J9</f>
        <v>0.54415291638743002</v>
      </c>
      <c r="T11">
        <f>'4. Concurrent Static with Taran'!B9</f>
        <v>0.58728564695600605</v>
      </c>
      <c r="U11" s="2">
        <f>'2. Non-Conc Static with Tarantu'!B9</f>
        <v>0.58728564695600605</v>
      </c>
      <c r="V11" s="2">
        <f>'4. Concurrent Static with Taran'!C9</f>
        <v>0.58728564695600605</v>
      </c>
      <c r="W11" s="2">
        <f>'2. Non-Conc Static with Tarantu'!C9</f>
        <v>0.58728564695600605</v>
      </c>
      <c r="X11" s="2">
        <f>'4. Concurrent Static with Taran'!D9</f>
        <v>0.26802289135934299</v>
      </c>
      <c r="Y11" s="2">
        <f>'2. Non-Conc Static with Tarantu'!D9</f>
        <v>0.26802289135934299</v>
      </c>
      <c r="Z11" s="2">
        <f>'4. Concurrent Static with Taran'!E9</f>
        <v>0.60076021928290801</v>
      </c>
      <c r="AA11">
        <f>'2. Non-Conc Static with Tarantu'!E9</f>
        <v>0.60076021928290801</v>
      </c>
      <c r="AB11" s="2">
        <f>'4. Concurrent Static with Taran'!F9</f>
        <v>0.60076021928290801</v>
      </c>
      <c r="AC11">
        <f>'2. Non-Conc Static with Tarantu'!F9</f>
        <v>0.60076021928290801</v>
      </c>
      <c r="AD11" s="2">
        <f>'4. Concurrent Static with Taran'!G9</f>
        <v>0.70260957610852504</v>
      </c>
      <c r="AE11" s="2">
        <f>'2. Non-Conc Static with Tarantu'!H9</f>
        <v>0.54415291638743002</v>
      </c>
      <c r="AF11" s="2">
        <f>'4. Concurrent Static with Taran'!H9</f>
        <v>0.54415291638743002</v>
      </c>
      <c r="AG11" s="2">
        <f>'3. Concurrent Static with Wong '!I9</f>
        <v>0.54415291638743002</v>
      </c>
      <c r="AH11" s="2">
        <f>'4. Concurrent Static with Taran'!I9</f>
        <v>0.54415291638743002</v>
      </c>
      <c r="AI11" s="2">
        <f>'2. Non-Conc Static with Tarantu'!I9</f>
        <v>0.54415291638743002</v>
      </c>
      <c r="AJ11" s="2">
        <f>'4. Concurrent Static with Taran'!J9</f>
        <v>0.33322759450586997</v>
      </c>
      <c r="AK11" s="2">
        <f>'2. Non-Conc Static with Tarantu'!J9</f>
        <v>0.33322759450586997</v>
      </c>
    </row>
    <row r="12" spans="1:37" x14ac:dyDescent="0.2">
      <c r="A12" s="2" t="s">
        <v>44</v>
      </c>
      <c r="B12">
        <f>'3. Concurrent Static with Wong '!$B10</f>
        <v>0.59370712613424104</v>
      </c>
      <c r="C12" s="2">
        <f>'1. Non-Conc Static with Wong 2'!$B10</f>
        <v>0.59370712613424104</v>
      </c>
      <c r="D12" s="2">
        <f>'3. Concurrent Static with Wong '!$C10</f>
        <v>0.59370712613424104</v>
      </c>
      <c r="E12" s="2">
        <f>'1. Non-Conc Static with Wong 2'!$C10</f>
        <v>0.59370712613424104</v>
      </c>
      <c r="F12" s="2">
        <f>'3. Concurrent Static with Wong '!$D10</f>
        <v>0.59370712613424104</v>
      </c>
      <c r="G12" s="2">
        <f>'1. Non-Conc Static with Wong 2'!$D10</f>
        <v>0.59370712613424104</v>
      </c>
      <c r="H12">
        <f>'3. Concurrent Static with Wong '!$E10</f>
        <v>0.61526957907915303</v>
      </c>
      <c r="I12" s="2">
        <f>'1. Non-Conc Static with Wong 2'!$E10</f>
        <v>0.61526957907915303</v>
      </c>
      <c r="J12" s="2">
        <f>'3. Concurrent Static with Wong '!$F10</f>
        <v>0.61526957907915303</v>
      </c>
      <c r="K12" s="2">
        <f>'1. Non-Conc Static with Wong 2'!$F10</f>
        <v>0.61526957907915303</v>
      </c>
      <c r="L12" s="2">
        <f>'3. Concurrent Static with Wong '!$G10</f>
        <v>0.61526957907915303</v>
      </c>
      <c r="M12" s="2">
        <f>'1. Non-Conc Static with Wong 2'!$G10</f>
        <v>0.61526957907915303</v>
      </c>
      <c r="N12" s="2">
        <f>'3. Concurrent Static with Wong '!$H10</f>
        <v>0.558231521136761</v>
      </c>
      <c r="O12" s="2">
        <f>'1. Non-Conc Static with Wong 2'!$H10</f>
        <v>0.558231521136761</v>
      </c>
      <c r="P12" s="2">
        <f>'3. Concurrent Static with Wong '!$I10</f>
        <v>0.558231521136761</v>
      </c>
      <c r="Q12" s="2">
        <f>'1. Non-Conc Static with Wong 2'!$I10</f>
        <v>0.558231521136761</v>
      </c>
      <c r="R12" s="2">
        <f>'3. Concurrent Static with Wong '!$J10</f>
        <v>0.558231521136761</v>
      </c>
      <c r="S12" s="2">
        <f>'1. Non-Conc Static with Wong 2'!$J10</f>
        <v>0.558231521136761</v>
      </c>
      <c r="T12">
        <f>'4. Concurrent Static with Taran'!B10</f>
        <v>0.59370712613424104</v>
      </c>
      <c r="U12" s="2">
        <f>'2. Non-Conc Static with Tarantu'!B10</f>
        <v>0.59370712613424104</v>
      </c>
      <c r="V12" s="2">
        <f>'4. Concurrent Static with Taran'!C10</f>
        <v>0.59370712613424104</v>
      </c>
      <c r="W12" s="2">
        <f>'2. Non-Conc Static with Tarantu'!C10</f>
        <v>0.59370712613424104</v>
      </c>
      <c r="X12" s="2">
        <f>'4. Concurrent Static with Taran'!D10</f>
        <v>0.38458903411477202</v>
      </c>
      <c r="Y12" s="2">
        <f>'2. Non-Conc Static with Tarantu'!D10</f>
        <v>0.38458903411477202</v>
      </c>
      <c r="Z12" s="2">
        <f>'4. Concurrent Static with Taran'!E10</f>
        <v>0.61526957907915303</v>
      </c>
      <c r="AA12">
        <f>'2. Non-Conc Static with Tarantu'!E10</f>
        <v>0.61526957907915303</v>
      </c>
      <c r="AB12" s="2">
        <f>'4. Concurrent Static with Taran'!F10</f>
        <v>0.61526957907915303</v>
      </c>
      <c r="AC12">
        <f>'2. Non-Conc Static with Tarantu'!F10</f>
        <v>0.61526957907915303</v>
      </c>
      <c r="AD12" s="2">
        <f>'4. Concurrent Static with Taran'!G10</f>
        <v>0.710738629469154</v>
      </c>
      <c r="AE12" s="2">
        <f>'2. Non-Conc Static with Tarantu'!H10</f>
        <v>0.558231521136761</v>
      </c>
      <c r="AF12" s="2">
        <f>'4. Concurrent Static with Taran'!H10</f>
        <v>0.558231521136761</v>
      </c>
      <c r="AG12" s="2">
        <f>'3. Concurrent Static with Wong '!I10</f>
        <v>0.558231521136761</v>
      </c>
      <c r="AH12" s="2">
        <f>'4. Concurrent Static with Taran'!I10</f>
        <v>0.558231521136761</v>
      </c>
      <c r="AI12" s="2">
        <f>'2. Non-Conc Static with Tarantu'!I10</f>
        <v>0.558231521136761</v>
      </c>
      <c r="AJ12" s="2">
        <f>'4. Concurrent Static with Taran'!J10</f>
        <v>0.46448430832992599</v>
      </c>
      <c r="AK12" s="2">
        <f>'2. Non-Conc Static with Tarantu'!J10</f>
        <v>0.46448430832992599</v>
      </c>
    </row>
    <row r="13" spans="1:37" x14ac:dyDescent="0.2">
      <c r="A13" s="2" t="s">
        <v>45</v>
      </c>
      <c r="B13">
        <f>'3. Concurrent Static with Wong '!$B11</f>
        <v>0.60470275612053204</v>
      </c>
      <c r="C13" s="2">
        <f>'1. Non-Conc Static with Wong 2'!$B11</f>
        <v>0.60470275612053204</v>
      </c>
      <c r="D13" s="2">
        <f>'3. Concurrent Static with Wong '!$C11</f>
        <v>0.60470275612053204</v>
      </c>
      <c r="E13" s="2">
        <f>'1. Non-Conc Static with Wong 2'!$C11</f>
        <v>0.60470275612053204</v>
      </c>
      <c r="F13" s="2">
        <f>'3. Concurrent Static with Wong '!$D11</f>
        <v>0.60470275612053204</v>
      </c>
      <c r="G13" s="2">
        <f>'1. Non-Conc Static with Wong 2'!$D11</f>
        <v>0.60470275612053204</v>
      </c>
      <c r="H13">
        <f>'3. Concurrent Static with Wong '!$E11</f>
        <v>0.61609435816480196</v>
      </c>
      <c r="I13" s="2">
        <f>'1. Non-Conc Static with Wong 2'!$E11</f>
        <v>0.61609435816480196</v>
      </c>
      <c r="J13" s="2">
        <f>'3. Concurrent Static with Wong '!$F11</f>
        <v>0.61609435816480196</v>
      </c>
      <c r="K13" s="2">
        <f>'1. Non-Conc Static with Wong 2'!$F11</f>
        <v>0.61609435816480196</v>
      </c>
      <c r="L13" s="2">
        <f>'3. Concurrent Static with Wong '!$G11</f>
        <v>0.61609435816480196</v>
      </c>
      <c r="M13" s="2">
        <f>'1. Non-Conc Static with Wong 2'!$G11</f>
        <v>0.61609435816480196</v>
      </c>
      <c r="N13" s="2">
        <f>'3. Concurrent Static with Wong '!$H11</f>
        <v>0.540933328832918</v>
      </c>
      <c r="O13" s="2">
        <f>'1. Non-Conc Static with Wong 2'!$H11</f>
        <v>0.540933328832918</v>
      </c>
      <c r="P13" s="2">
        <f>'3. Concurrent Static with Wong '!$I11</f>
        <v>0.540933328832918</v>
      </c>
      <c r="Q13" s="2">
        <f>'1. Non-Conc Static with Wong 2'!$I11</f>
        <v>0.540933328832918</v>
      </c>
      <c r="R13" s="2">
        <f>'3. Concurrent Static with Wong '!$J11</f>
        <v>0.540933328832918</v>
      </c>
      <c r="S13" s="2">
        <f>'1. Non-Conc Static with Wong 2'!$J11</f>
        <v>0.540933328832918</v>
      </c>
      <c r="T13">
        <f>'4. Concurrent Static with Taran'!B11</f>
        <v>0.60470275612053204</v>
      </c>
      <c r="U13" s="2">
        <f>'2. Non-Conc Static with Tarantu'!B11</f>
        <v>0.60470275612053204</v>
      </c>
      <c r="V13" s="2">
        <f>'4. Concurrent Static with Taran'!C11</f>
        <v>0.60470275612053204</v>
      </c>
      <c r="W13" s="2">
        <f>'2. Non-Conc Static with Tarantu'!C11</f>
        <v>0.60470275612053204</v>
      </c>
      <c r="X13" s="2">
        <f>'4. Concurrent Static with Taran'!D11</f>
        <v>0.331910292845781</v>
      </c>
      <c r="Y13" s="2">
        <f>'2. Non-Conc Static with Tarantu'!D11</f>
        <v>0.331910292845781</v>
      </c>
      <c r="Z13" s="2">
        <f>'4. Concurrent Static with Taran'!E11</f>
        <v>0.61609435816480196</v>
      </c>
      <c r="AA13">
        <f>'2. Non-Conc Static with Tarantu'!E11</f>
        <v>0.61609435816480196</v>
      </c>
      <c r="AB13" s="2">
        <f>'4. Concurrent Static with Taran'!F11</f>
        <v>0.61609435816480196</v>
      </c>
      <c r="AC13">
        <f>'2. Non-Conc Static with Tarantu'!F11</f>
        <v>0.61609435816480196</v>
      </c>
      <c r="AD13" s="2">
        <f>'4. Concurrent Static with Taran'!G11</f>
        <v>0.65974087380951396</v>
      </c>
      <c r="AE13" s="2">
        <f>'2. Non-Conc Static with Tarantu'!H11</f>
        <v>0.540933328832918</v>
      </c>
      <c r="AF13" s="2">
        <f>'4. Concurrent Static with Taran'!H11</f>
        <v>0.540933328832918</v>
      </c>
      <c r="AG13" s="2">
        <f>'3. Concurrent Static with Wong '!I11</f>
        <v>0.540933328832918</v>
      </c>
      <c r="AH13" s="2">
        <f>'4. Concurrent Static with Taran'!I11</f>
        <v>0.540933328832918</v>
      </c>
      <c r="AI13" s="2">
        <f>'2. Non-Conc Static with Tarantu'!I11</f>
        <v>0.540933328832918</v>
      </c>
      <c r="AJ13" s="2">
        <f>'4. Concurrent Static with Taran'!J11</f>
        <v>0.38072177268581697</v>
      </c>
      <c r="AK13" s="2">
        <f>'2. Non-Conc Static with Tarantu'!J11</f>
        <v>0.38072177268581697</v>
      </c>
    </row>
    <row r="14" spans="1:37" x14ac:dyDescent="0.2">
      <c r="A14" s="2" t="s">
        <v>46</v>
      </c>
      <c r="B14">
        <f>'3. Concurrent Static with Wong '!$B12</f>
        <v>0.616488494271339</v>
      </c>
      <c r="C14" s="2">
        <f>'1. Non-Conc Static with Wong 2'!$B12</f>
        <v>0.616488494271339</v>
      </c>
      <c r="D14" s="2">
        <f>'3. Concurrent Static with Wong '!$C12</f>
        <v>0.616488494271339</v>
      </c>
      <c r="E14" s="2">
        <f>'1. Non-Conc Static with Wong 2'!$C12</f>
        <v>0.616488494271339</v>
      </c>
      <c r="F14" s="2">
        <f>'3. Concurrent Static with Wong '!$D12</f>
        <v>0.61686386964671502</v>
      </c>
      <c r="G14" s="2">
        <f>'1. Non-Conc Static with Wong 2'!$D12</f>
        <v>0.61686386964671502</v>
      </c>
      <c r="H14">
        <f>'3. Concurrent Static with Wong '!$E12</f>
        <v>0.63325599081556505</v>
      </c>
      <c r="I14" s="2">
        <f>'1. Non-Conc Static with Wong 2'!$E12</f>
        <v>0.63325599081556505</v>
      </c>
      <c r="J14" s="2">
        <f>'3. Concurrent Static with Wong '!$F12</f>
        <v>0.63325599081556505</v>
      </c>
      <c r="K14" s="2">
        <f>'1. Non-Conc Static with Wong 2'!$F12</f>
        <v>0.63325599081556505</v>
      </c>
      <c r="L14" s="2">
        <f>'3. Concurrent Static with Wong '!$G12</f>
        <v>0.67492265748223201</v>
      </c>
      <c r="M14" s="2">
        <f>'1. Non-Conc Static with Wong 2'!$G12</f>
        <v>0.67492265748223201</v>
      </c>
      <c r="N14" s="2">
        <f>'3. Concurrent Static with Wong '!$H12</f>
        <v>0.57138650559167603</v>
      </c>
      <c r="O14" s="2">
        <f>'1. Non-Conc Static with Wong 2'!$H12</f>
        <v>0.57138650559167603</v>
      </c>
      <c r="P14" s="2">
        <f>'3. Concurrent Static with Wong '!$I12</f>
        <v>0.57138650559167603</v>
      </c>
      <c r="Q14" s="2">
        <f>'1. Non-Conc Static with Wong 2'!$I12</f>
        <v>0.57138650559167603</v>
      </c>
      <c r="R14" s="2">
        <f>'3. Concurrent Static with Wong '!$J12</f>
        <v>0.57213055321072304</v>
      </c>
      <c r="S14" s="2">
        <f>'1. Non-Conc Static with Wong 2'!$J12</f>
        <v>0.57213055321072304</v>
      </c>
      <c r="T14">
        <f>'4. Concurrent Static with Taran'!B12</f>
        <v>0.616488494271339</v>
      </c>
      <c r="U14" s="2">
        <f>'2. Non-Conc Static with Tarantu'!B12</f>
        <v>0.616488494271339</v>
      </c>
      <c r="V14" s="2">
        <f>'4. Concurrent Static with Taran'!C12</f>
        <v>0.616488494271339</v>
      </c>
      <c r="W14" s="2">
        <f>'2. Non-Conc Static with Tarantu'!C12</f>
        <v>0.616488494271339</v>
      </c>
      <c r="X14" s="2">
        <f>'4. Concurrent Static with Taran'!D12</f>
        <v>0.30646269993933301</v>
      </c>
      <c r="Y14" s="2">
        <f>'2. Non-Conc Static with Tarantu'!D12</f>
        <v>0.30646269993933301</v>
      </c>
      <c r="Z14" s="2">
        <f>'4. Concurrent Static with Taran'!E12</f>
        <v>0.63325599081556505</v>
      </c>
      <c r="AA14">
        <f>'2. Non-Conc Static with Tarantu'!E12</f>
        <v>0.63325599081556505</v>
      </c>
      <c r="AB14" s="2">
        <f>'4. Concurrent Static with Taran'!F12</f>
        <v>0.63325599081556505</v>
      </c>
      <c r="AC14">
        <f>'2. Non-Conc Static with Tarantu'!F12</f>
        <v>0.63325599081556505</v>
      </c>
      <c r="AD14" s="2">
        <f>'4. Concurrent Static with Taran'!G12</f>
        <v>0.73416908772054701</v>
      </c>
      <c r="AE14" s="2">
        <f>'2. Non-Conc Static with Tarantu'!H12</f>
        <v>0.57138650559167603</v>
      </c>
      <c r="AF14" s="2">
        <f>'4. Concurrent Static with Taran'!H12</f>
        <v>0.57138650559167603</v>
      </c>
      <c r="AG14" s="2">
        <f>'3. Concurrent Static with Wong '!I12</f>
        <v>0.57138650559167603</v>
      </c>
      <c r="AH14" s="2">
        <f>'4. Concurrent Static with Taran'!I12</f>
        <v>0.57138650559167603</v>
      </c>
      <c r="AI14" s="2">
        <f>'2. Non-Conc Static with Tarantu'!I12</f>
        <v>0.57138650559167603</v>
      </c>
      <c r="AJ14" s="2">
        <f>'4. Concurrent Static with Taran'!J12</f>
        <v>0.38068305151520798</v>
      </c>
      <c r="AK14" s="2">
        <f>'2. Non-Conc Static with Tarantu'!J12</f>
        <v>0.38068305151520798</v>
      </c>
    </row>
    <row r="15" spans="1:37" x14ac:dyDescent="0.2">
      <c r="A15" s="2" t="s">
        <v>47</v>
      </c>
      <c r="B15">
        <f>'3. Concurrent Static with Wong '!$B13</f>
        <v>0.72520703482960203</v>
      </c>
      <c r="C15" s="2">
        <f>'1. Non-Conc Static with Wong 2'!$B13</f>
        <v>0.72520703482960203</v>
      </c>
      <c r="D15" s="2">
        <f>'3. Concurrent Static with Wong '!$C13</f>
        <v>0.72520703482960203</v>
      </c>
      <c r="E15" s="2">
        <f>'1. Non-Conc Static with Wong 2'!$C13</f>
        <v>0.72520703482960203</v>
      </c>
      <c r="F15" s="2">
        <f>'3. Concurrent Static with Wong '!$D13</f>
        <v>0.72520703482960203</v>
      </c>
      <c r="G15" s="2">
        <f>'1. Non-Conc Static with Wong 2'!$D13</f>
        <v>0.72520703482960203</v>
      </c>
      <c r="H15">
        <f>'3. Concurrent Static with Wong '!$E13</f>
        <v>0.59107587381927196</v>
      </c>
      <c r="I15" s="2">
        <f>'1. Non-Conc Static with Wong 2'!$E13</f>
        <v>0.59107587381927196</v>
      </c>
      <c r="J15" s="2">
        <f>'3. Concurrent Static with Wong '!$F13</f>
        <v>0.59107587381927196</v>
      </c>
      <c r="K15" s="2">
        <f>'1. Non-Conc Static with Wong 2'!$F13</f>
        <v>0.59107587381927196</v>
      </c>
      <c r="L15" s="2">
        <f>'3. Concurrent Static with Wong '!$G13</f>
        <v>0.59107587381927196</v>
      </c>
      <c r="M15" s="2">
        <f>'1. Non-Conc Static with Wong 2'!$G13</f>
        <v>0.59107587381927196</v>
      </c>
      <c r="N15" s="2">
        <f>'3. Concurrent Static with Wong '!$H13</f>
        <v>0.62128245696171203</v>
      </c>
      <c r="O15" s="2">
        <f>'1. Non-Conc Static with Wong 2'!$H13</f>
        <v>0.62128245696171203</v>
      </c>
      <c r="P15" s="2">
        <f>'3. Concurrent Static with Wong '!$I13</f>
        <v>0.62128245696171203</v>
      </c>
      <c r="Q15" s="2">
        <f>'1. Non-Conc Static with Wong 2'!$I13</f>
        <v>0.62128245696171203</v>
      </c>
      <c r="R15" s="2">
        <f>'3. Concurrent Static with Wong '!$J13</f>
        <v>0.62128245696171203</v>
      </c>
      <c r="S15" s="2">
        <f>'1. Non-Conc Static with Wong 2'!$J13</f>
        <v>0.62128245696171203</v>
      </c>
      <c r="T15">
        <f>'4. Concurrent Static with Taran'!B13</f>
        <v>0.72520703482960203</v>
      </c>
      <c r="U15" s="2">
        <f>'2. Non-Conc Static with Tarantu'!B13</f>
        <v>0.72520703482960203</v>
      </c>
      <c r="V15" s="2">
        <f>'4. Concurrent Static with Taran'!C13</f>
        <v>0.72520703482960203</v>
      </c>
      <c r="W15" s="2">
        <f>'2. Non-Conc Static with Tarantu'!C13</f>
        <v>0.72520703482960203</v>
      </c>
      <c r="X15" s="2">
        <f>'4. Concurrent Static with Taran'!D13</f>
        <v>0.40771803550636398</v>
      </c>
      <c r="Y15" s="2">
        <f>'2. Non-Conc Static with Tarantu'!D13</f>
        <v>0.40771803550636398</v>
      </c>
      <c r="Z15" s="2">
        <f>'4. Concurrent Static with Taran'!E13</f>
        <v>0.59107587381927196</v>
      </c>
      <c r="AA15">
        <f>'2. Non-Conc Static with Tarantu'!E13</f>
        <v>0.59107587381927196</v>
      </c>
      <c r="AB15" s="2">
        <f>'4. Concurrent Static with Taran'!F13</f>
        <v>0.59107587381927196</v>
      </c>
      <c r="AC15">
        <f>'2. Non-Conc Static with Tarantu'!F13</f>
        <v>0.59107587381927196</v>
      </c>
      <c r="AD15" s="2">
        <f>'4. Concurrent Static with Taran'!G13</f>
        <v>0.71081792657956699</v>
      </c>
      <c r="AE15" s="2">
        <f>'2. Non-Conc Static with Tarantu'!H13</f>
        <v>0.62128245696171203</v>
      </c>
      <c r="AF15" s="2">
        <f>'4. Concurrent Static with Taran'!H13</f>
        <v>0.62128245696171203</v>
      </c>
      <c r="AG15" s="2">
        <f>'3. Concurrent Static with Wong '!I13</f>
        <v>0.62128245696171203</v>
      </c>
      <c r="AH15" s="2">
        <f>'4. Concurrent Static with Taran'!I13</f>
        <v>0.62128245696171203</v>
      </c>
      <c r="AI15" s="2">
        <f>'2. Non-Conc Static with Tarantu'!I13</f>
        <v>0.62128245696171203</v>
      </c>
      <c r="AJ15" s="2">
        <f>'4. Concurrent Static with Taran'!J13</f>
        <v>0.47454780330181001</v>
      </c>
      <c r="AK15" s="2">
        <f>'2. Non-Conc Static with Tarantu'!J13</f>
        <v>0.47454780330181001</v>
      </c>
    </row>
    <row r="16" spans="1:37" x14ac:dyDescent="0.2">
      <c r="A16" s="2" t="s">
        <v>48</v>
      </c>
      <c r="B16">
        <f>'3. Concurrent Static with Wong '!$B14</f>
        <v>0.79297946288827303</v>
      </c>
      <c r="C16" s="2">
        <f>'1. Non-Conc Static with Wong 2'!$B14</f>
        <v>0.79297946288827303</v>
      </c>
      <c r="D16" s="2">
        <f>'3. Concurrent Static with Wong '!$C14</f>
        <v>0.79297946288827303</v>
      </c>
      <c r="E16" s="2">
        <f>'1. Non-Conc Static with Wong 2'!$C14</f>
        <v>0.79297946288827303</v>
      </c>
      <c r="F16" s="2">
        <f>'3. Concurrent Static with Wong '!$D14</f>
        <v>0.79336526535740903</v>
      </c>
      <c r="G16" s="2">
        <f>'1. Non-Conc Static with Wong 2'!$D14</f>
        <v>0.79336526535740903</v>
      </c>
      <c r="H16">
        <f>'3. Concurrent Static with Wong '!$E14</f>
        <v>0.57754773529113301</v>
      </c>
      <c r="I16" s="2">
        <f>'1. Non-Conc Static with Wong 2'!$E14</f>
        <v>0.57754773529113301</v>
      </c>
      <c r="J16" s="2">
        <f>'3. Concurrent Static with Wong '!$F14</f>
        <v>0.57754773529113301</v>
      </c>
      <c r="K16" s="2">
        <f>'1. Non-Conc Static with Wong 2'!$F14</f>
        <v>0.57754773529113301</v>
      </c>
      <c r="L16" s="2">
        <f>'3. Concurrent Static with Wong '!$G14</f>
        <v>0.61921440195779998</v>
      </c>
      <c r="M16" s="2">
        <f>'1. Non-Conc Static with Wong 2'!$G14</f>
        <v>0.61921440195779998</v>
      </c>
      <c r="N16" s="2">
        <f>'3. Concurrent Static with Wong '!$H14</f>
        <v>0.64878359284701304</v>
      </c>
      <c r="O16" s="2">
        <f>'1. Non-Conc Static with Wong 2'!$H14</f>
        <v>0.64878359284701304</v>
      </c>
      <c r="P16" s="2">
        <f>'3. Concurrent Static with Wong '!$I14</f>
        <v>0.64878359284701304</v>
      </c>
      <c r="Q16" s="2">
        <f>'1. Non-Conc Static with Wong 2'!$I14</f>
        <v>0.64878359284701304</v>
      </c>
      <c r="R16" s="2">
        <f>'3. Concurrent Static with Wong '!$J14</f>
        <v>0.64954811884089603</v>
      </c>
      <c r="S16" s="2">
        <f>'1. Non-Conc Static with Wong 2'!$J14</f>
        <v>0.64954811884089603</v>
      </c>
      <c r="T16">
        <f>'4. Concurrent Static with Taran'!B14</f>
        <v>0.79297946288827303</v>
      </c>
      <c r="U16" s="2">
        <f>'2. Non-Conc Static with Tarantu'!B14</f>
        <v>0.79297946288827303</v>
      </c>
      <c r="V16" s="2">
        <f>'4. Concurrent Static with Taran'!C14</f>
        <v>0.79297946288827303</v>
      </c>
      <c r="W16" s="2">
        <f>'2. Non-Conc Static with Tarantu'!C14</f>
        <v>0.79297946288827303</v>
      </c>
      <c r="X16" s="2">
        <f>'4. Concurrent Static with Taran'!D14</f>
        <v>0.35213757292036302</v>
      </c>
      <c r="Y16" s="2">
        <f>'2. Non-Conc Static with Tarantu'!D14</f>
        <v>0.35213757292036302</v>
      </c>
      <c r="Z16" s="2">
        <f>'4. Concurrent Static with Taran'!E14</f>
        <v>0.57754773529113301</v>
      </c>
      <c r="AA16">
        <f>'2. Non-Conc Static with Tarantu'!E14</f>
        <v>0.57754773529113301</v>
      </c>
      <c r="AB16" s="2">
        <f>'4. Concurrent Static with Taran'!F14</f>
        <v>0.57754773529113301</v>
      </c>
      <c r="AC16">
        <f>'2. Non-Conc Static with Tarantu'!F14</f>
        <v>0.57754773529113301</v>
      </c>
      <c r="AD16" s="2">
        <f>'4. Concurrent Static with Taran'!G14</f>
        <v>0.71000116634231103</v>
      </c>
      <c r="AE16" s="2">
        <f>'2. Non-Conc Static with Tarantu'!H14</f>
        <v>0.64878359284701304</v>
      </c>
      <c r="AF16" s="2">
        <f>'4. Concurrent Static with Taran'!H14</f>
        <v>0.64878359284701304</v>
      </c>
      <c r="AG16" s="2">
        <f>'3. Concurrent Static with Wong '!I14</f>
        <v>0.64878359284701304</v>
      </c>
      <c r="AH16" s="2">
        <f>'4. Concurrent Static with Taran'!I14</f>
        <v>0.64878359284701304</v>
      </c>
      <c r="AI16" s="2">
        <f>'2. Non-Conc Static with Tarantu'!I14</f>
        <v>0.64878359284701304</v>
      </c>
      <c r="AJ16" s="2">
        <f>'4. Concurrent Static with Taran'!J14</f>
        <v>0.42475280932008402</v>
      </c>
      <c r="AK16" s="2">
        <f>'2. Non-Conc Static with Tarantu'!J14</f>
        <v>0.42475280932008402</v>
      </c>
    </row>
    <row r="17" spans="1:36"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9" spans="1:36" x14ac:dyDescent="0.2">
      <c r="A19" s="21" t="s">
        <v>55</v>
      </c>
      <c r="B19" s="21"/>
      <c r="C19" s="21"/>
      <c r="D19" s="21"/>
      <c r="E19" s="21"/>
      <c r="F19" s="21"/>
    </row>
    <row r="20" spans="1:36" x14ac:dyDescent="0.2">
      <c r="B20" s="21" t="s">
        <v>51</v>
      </c>
      <c r="C20" s="21"/>
      <c r="D20" s="21"/>
      <c r="E20" s="21"/>
      <c r="F20" s="21"/>
      <c r="G20" s="21"/>
      <c r="H20" s="21"/>
      <c r="I20" s="21"/>
      <c r="J20" s="21"/>
      <c r="K20" s="21" t="s">
        <v>52</v>
      </c>
      <c r="L20" s="21"/>
      <c r="M20" s="21"/>
      <c r="N20" s="21"/>
      <c r="O20" s="21"/>
      <c r="P20" s="21"/>
      <c r="Q20" s="21"/>
      <c r="R20" s="21"/>
      <c r="S20" s="21"/>
    </row>
    <row r="21" spans="1:36" x14ac:dyDescent="0.2">
      <c r="B21" s="21" t="s">
        <v>29</v>
      </c>
      <c r="C21" s="21"/>
      <c r="D21" s="21"/>
      <c r="E21" s="21" t="s">
        <v>30</v>
      </c>
      <c r="F21" s="21"/>
      <c r="G21" s="21"/>
      <c r="H21" s="21" t="s">
        <v>31</v>
      </c>
      <c r="I21" s="21"/>
      <c r="J21" s="21"/>
      <c r="K21" s="21" t="s">
        <v>29</v>
      </c>
      <c r="L21" s="21"/>
      <c r="M21" s="21"/>
      <c r="N21" s="21" t="s">
        <v>30</v>
      </c>
      <c r="O21" s="21"/>
      <c r="P21" s="21"/>
      <c r="Q21" s="21" t="s">
        <v>31</v>
      </c>
      <c r="R21" s="21"/>
      <c r="S21" s="21"/>
    </row>
    <row r="22" spans="1:36" x14ac:dyDescent="0.2">
      <c r="B22" t="s">
        <v>32</v>
      </c>
      <c r="C22" t="s">
        <v>33</v>
      </c>
      <c r="D22" t="s">
        <v>34</v>
      </c>
      <c r="E22" t="s">
        <v>32</v>
      </c>
      <c r="F22" t="s">
        <v>33</v>
      </c>
      <c r="G22" t="s">
        <v>34</v>
      </c>
      <c r="H22" t="s">
        <v>32</v>
      </c>
      <c r="I22" t="s">
        <v>33</v>
      </c>
      <c r="J22" t="s">
        <v>34</v>
      </c>
      <c r="K22" t="s">
        <v>32</v>
      </c>
      <c r="L22" t="s">
        <v>33</v>
      </c>
      <c r="M22" t="s">
        <v>34</v>
      </c>
      <c r="N22" t="s">
        <v>32</v>
      </c>
      <c r="O22" t="s">
        <v>33</v>
      </c>
      <c r="P22" t="s">
        <v>34</v>
      </c>
      <c r="Q22" t="s">
        <v>32</v>
      </c>
      <c r="R22" t="s">
        <v>33</v>
      </c>
      <c r="S22" t="s">
        <v>34</v>
      </c>
    </row>
    <row r="23" spans="1:36" x14ac:dyDescent="0.2">
      <c r="A23" s="2" t="s">
        <v>38</v>
      </c>
      <c r="B23">
        <f>B6-C6</f>
        <v>0</v>
      </c>
      <c r="C23">
        <f>D6-E6</f>
        <v>0</v>
      </c>
      <c r="D23">
        <f t="shared" ref="D23" si="0">D6-E6</f>
        <v>0</v>
      </c>
      <c r="E23">
        <f t="shared" ref="E23" si="1">F6-G6</f>
        <v>0</v>
      </c>
      <c r="F23">
        <f t="shared" ref="F23" si="2">F6-G6</f>
        <v>0</v>
      </c>
      <c r="G23">
        <f t="shared" ref="G23" si="3">H6-I6</f>
        <v>0</v>
      </c>
      <c r="H23">
        <f t="shared" ref="H23" si="4">H6-I6</f>
        <v>0</v>
      </c>
      <c r="I23">
        <f t="shared" ref="I23" si="5">J6-K6</f>
        <v>0</v>
      </c>
      <c r="J23">
        <f t="shared" ref="J23" si="6">J6-K6</f>
        <v>0</v>
      </c>
      <c r="K23">
        <f t="shared" ref="K23" si="7">L6-M6</f>
        <v>0</v>
      </c>
      <c r="L23">
        <f t="shared" ref="L23" si="8">L6-M6</f>
        <v>0</v>
      </c>
      <c r="M23">
        <f t="shared" ref="M23" si="9">N6-O6</f>
        <v>0</v>
      </c>
      <c r="N23">
        <f t="shared" ref="N23" si="10">N6-O6</f>
        <v>0</v>
      </c>
      <c r="O23">
        <f t="shared" ref="O23" si="11">P6-Q6</f>
        <v>0</v>
      </c>
      <c r="P23">
        <f t="shared" ref="P23" si="12">P6-Q6</f>
        <v>0</v>
      </c>
      <c r="Q23">
        <f t="shared" ref="Q23" si="13">R6-S6</f>
        <v>0</v>
      </c>
      <c r="R23">
        <f t="shared" ref="R23" si="14">R6-S6</f>
        <v>0</v>
      </c>
      <c r="S23">
        <f t="shared" ref="S23" si="15">T6-U6</f>
        <v>0</v>
      </c>
    </row>
    <row r="24" spans="1:36" x14ac:dyDescent="0.2">
      <c r="A24" s="2" t="s">
        <v>39</v>
      </c>
      <c r="B24">
        <f t="shared" ref="B24:B33" si="16">B7-C7</f>
        <v>0</v>
      </c>
      <c r="C24">
        <f t="shared" ref="C24:C33" si="17">D7-E7</f>
        <v>0</v>
      </c>
      <c r="D24">
        <f t="shared" ref="D24" si="18">D7-E7</f>
        <v>0</v>
      </c>
      <c r="E24">
        <f t="shared" ref="E24:E33" si="19">F7-G7</f>
        <v>0</v>
      </c>
      <c r="F24">
        <f t="shared" ref="F24" si="20">F7-G7</f>
        <v>0</v>
      </c>
      <c r="G24">
        <f t="shared" ref="G24:G33" si="21">H7-I7</f>
        <v>0</v>
      </c>
      <c r="H24">
        <f t="shared" ref="H24" si="22">H7-I7</f>
        <v>0</v>
      </c>
      <c r="I24">
        <f t="shared" ref="I24:I33" si="23">J7-K7</f>
        <v>0</v>
      </c>
      <c r="J24">
        <f t="shared" ref="J24" si="24">J7-K7</f>
        <v>0</v>
      </c>
      <c r="K24">
        <f t="shared" ref="K24:K33" si="25">L7-M7</f>
        <v>0</v>
      </c>
      <c r="L24">
        <f t="shared" ref="L24" si="26">L7-M7</f>
        <v>0</v>
      </c>
      <c r="M24">
        <f t="shared" ref="M24:M33" si="27">N7-O7</f>
        <v>0</v>
      </c>
      <c r="N24">
        <f t="shared" ref="N24" si="28">N7-O7</f>
        <v>0</v>
      </c>
      <c r="O24">
        <f t="shared" ref="O24:O33" si="29">P7-Q7</f>
        <v>0</v>
      </c>
      <c r="P24">
        <f t="shared" ref="P24" si="30">P7-Q7</f>
        <v>0</v>
      </c>
      <c r="Q24">
        <f t="shared" ref="Q24:Q33" si="31">R7-S7</f>
        <v>0</v>
      </c>
      <c r="R24">
        <f t="shared" ref="R24" si="32">R7-S7</f>
        <v>0</v>
      </c>
      <c r="S24">
        <f t="shared" ref="S24:S33" si="33">T7-U7</f>
        <v>0</v>
      </c>
    </row>
    <row r="25" spans="1:36" x14ac:dyDescent="0.2">
      <c r="A25" s="2" t="s">
        <v>40</v>
      </c>
      <c r="B25">
        <f t="shared" si="16"/>
        <v>0</v>
      </c>
      <c r="C25">
        <f t="shared" si="17"/>
        <v>0</v>
      </c>
      <c r="D25">
        <f t="shared" ref="D25" si="34">D8-E8</f>
        <v>0</v>
      </c>
      <c r="E25">
        <f t="shared" si="19"/>
        <v>0</v>
      </c>
      <c r="F25">
        <f t="shared" ref="F25" si="35">F8-G8</f>
        <v>0</v>
      </c>
      <c r="G25">
        <f t="shared" si="21"/>
        <v>0</v>
      </c>
      <c r="H25">
        <f t="shared" ref="H25" si="36">H8-I8</f>
        <v>0</v>
      </c>
      <c r="I25">
        <f t="shared" si="23"/>
        <v>0</v>
      </c>
      <c r="J25">
        <f t="shared" ref="J25" si="37">J8-K8</f>
        <v>0</v>
      </c>
      <c r="K25">
        <f t="shared" si="25"/>
        <v>0</v>
      </c>
      <c r="L25">
        <f t="shared" ref="L25" si="38">L8-M8</f>
        <v>0</v>
      </c>
      <c r="M25">
        <f t="shared" si="27"/>
        <v>0</v>
      </c>
      <c r="N25">
        <f t="shared" ref="N25" si="39">N8-O8</f>
        <v>0</v>
      </c>
      <c r="O25">
        <f t="shared" si="29"/>
        <v>0</v>
      </c>
      <c r="P25">
        <f t="shared" ref="P25" si="40">P8-Q8</f>
        <v>0</v>
      </c>
      <c r="Q25">
        <f t="shared" si="31"/>
        <v>0</v>
      </c>
      <c r="R25">
        <f t="shared" ref="R25" si="41">R8-S8</f>
        <v>0</v>
      </c>
      <c r="S25">
        <f t="shared" si="33"/>
        <v>0</v>
      </c>
    </row>
    <row r="26" spans="1:36" x14ac:dyDescent="0.2">
      <c r="A26" s="2" t="s">
        <v>41</v>
      </c>
      <c r="B26">
        <f t="shared" si="16"/>
        <v>0</v>
      </c>
      <c r="C26">
        <f t="shared" si="17"/>
        <v>0</v>
      </c>
      <c r="D26">
        <f t="shared" ref="D26" si="42">D9-E9</f>
        <v>0</v>
      </c>
      <c r="E26">
        <f t="shared" si="19"/>
        <v>0</v>
      </c>
      <c r="F26">
        <f t="shared" ref="F26" si="43">F9-G9</f>
        <v>0</v>
      </c>
      <c r="G26">
        <f t="shared" si="21"/>
        <v>0</v>
      </c>
      <c r="H26">
        <f t="shared" ref="H26" si="44">H9-I9</f>
        <v>0</v>
      </c>
      <c r="I26">
        <f t="shared" si="23"/>
        <v>0</v>
      </c>
      <c r="J26">
        <f t="shared" ref="J26" si="45">J9-K9</f>
        <v>0</v>
      </c>
      <c r="K26">
        <f t="shared" si="25"/>
        <v>0</v>
      </c>
      <c r="L26">
        <f t="shared" ref="L26" si="46">L9-M9</f>
        <v>0</v>
      </c>
      <c r="M26">
        <f t="shared" si="27"/>
        <v>0</v>
      </c>
      <c r="N26">
        <f t="shared" ref="N26" si="47">N9-O9</f>
        <v>0</v>
      </c>
      <c r="O26">
        <f t="shared" si="29"/>
        <v>0</v>
      </c>
      <c r="P26">
        <f t="shared" ref="P26" si="48">P9-Q9</f>
        <v>0</v>
      </c>
      <c r="Q26">
        <f t="shared" si="31"/>
        <v>0</v>
      </c>
      <c r="R26">
        <f t="shared" ref="R26" si="49">R9-S9</f>
        <v>0</v>
      </c>
      <c r="S26">
        <f t="shared" si="33"/>
        <v>0</v>
      </c>
    </row>
    <row r="27" spans="1:36" x14ac:dyDescent="0.2">
      <c r="A27" s="2" t="s">
        <v>42</v>
      </c>
      <c r="B27">
        <f t="shared" si="16"/>
        <v>0</v>
      </c>
      <c r="C27">
        <f t="shared" si="17"/>
        <v>0</v>
      </c>
      <c r="D27">
        <f t="shared" ref="D27" si="50">D10-E10</f>
        <v>0</v>
      </c>
      <c r="E27">
        <f t="shared" si="19"/>
        <v>0</v>
      </c>
      <c r="F27">
        <f t="shared" ref="F27" si="51">F10-G10</f>
        <v>0</v>
      </c>
      <c r="G27">
        <f t="shared" si="21"/>
        <v>0</v>
      </c>
      <c r="H27">
        <f t="shared" ref="H27" si="52">H10-I10</f>
        <v>0</v>
      </c>
      <c r="I27">
        <f t="shared" si="23"/>
        <v>0</v>
      </c>
      <c r="J27">
        <f t="shared" ref="J27" si="53">J10-K10</f>
        <v>0</v>
      </c>
      <c r="K27">
        <f t="shared" si="25"/>
        <v>0</v>
      </c>
      <c r="L27">
        <f t="shared" ref="L27" si="54">L10-M10</f>
        <v>0</v>
      </c>
      <c r="M27">
        <f t="shared" si="27"/>
        <v>0</v>
      </c>
      <c r="N27">
        <f t="shared" ref="N27" si="55">N10-O10</f>
        <v>0</v>
      </c>
      <c r="O27">
        <f t="shared" si="29"/>
        <v>0</v>
      </c>
      <c r="P27">
        <f t="shared" ref="P27" si="56">P10-Q10</f>
        <v>0</v>
      </c>
      <c r="Q27">
        <f t="shared" si="31"/>
        <v>0</v>
      </c>
      <c r="R27">
        <f t="shared" ref="R27" si="57">R10-S10</f>
        <v>0</v>
      </c>
      <c r="S27">
        <f t="shared" si="33"/>
        <v>0</v>
      </c>
    </row>
    <row r="28" spans="1:36" x14ac:dyDescent="0.2">
      <c r="A28" s="2" t="s">
        <v>43</v>
      </c>
      <c r="B28">
        <f t="shared" si="16"/>
        <v>0</v>
      </c>
      <c r="C28">
        <f t="shared" si="17"/>
        <v>0</v>
      </c>
      <c r="D28">
        <f t="shared" ref="D28" si="58">D11-E11</f>
        <v>0</v>
      </c>
      <c r="E28">
        <f>F11-G11</f>
        <v>6.9444444444399789E-4</v>
      </c>
      <c r="F28">
        <f>F11-G11</f>
        <v>6.9444444444399789E-4</v>
      </c>
      <c r="G28">
        <f t="shared" si="21"/>
        <v>0</v>
      </c>
      <c r="H28">
        <f t="shared" ref="H28" si="59">H11-I11</f>
        <v>0</v>
      </c>
      <c r="I28">
        <f t="shared" si="23"/>
        <v>0</v>
      </c>
      <c r="J28">
        <f t="shared" ref="J28" si="60">J11-K11</f>
        <v>0</v>
      </c>
      <c r="K28">
        <f t="shared" si="25"/>
        <v>4.1666666666666963E-2</v>
      </c>
      <c r="L28">
        <f t="shared" ref="L28" si="61">L11-M11</f>
        <v>4.1666666666666963E-2</v>
      </c>
      <c r="M28">
        <f t="shared" si="27"/>
        <v>0</v>
      </c>
      <c r="N28">
        <f t="shared" ref="N28" si="62">N11-O11</f>
        <v>0</v>
      </c>
      <c r="O28">
        <f t="shared" si="29"/>
        <v>0</v>
      </c>
      <c r="P28">
        <f t="shared" ref="P28" si="63">P11-Q11</f>
        <v>0</v>
      </c>
      <c r="Q28">
        <f t="shared" si="31"/>
        <v>1.3661202185789589E-3</v>
      </c>
      <c r="R28">
        <f t="shared" ref="R28" si="64">R11-S11</f>
        <v>1.3661202185789589E-3</v>
      </c>
      <c r="S28">
        <f t="shared" si="33"/>
        <v>0</v>
      </c>
    </row>
    <row r="29" spans="1:36" x14ac:dyDescent="0.2">
      <c r="A29" s="2" t="s">
        <v>44</v>
      </c>
      <c r="B29">
        <f t="shared" si="16"/>
        <v>0</v>
      </c>
      <c r="C29">
        <f t="shared" si="17"/>
        <v>0</v>
      </c>
      <c r="D29">
        <f t="shared" ref="D29" si="65">D12-E12</f>
        <v>0</v>
      </c>
      <c r="E29">
        <f t="shared" si="19"/>
        <v>0</v>
      </c>
      <c r="F29">
        <f t="shared" ref="F29" si="66">F12-G12</f>
        <v>0</v>
      </c>
      <c r="G29">
        <f t="shared" si="21"/>
        <v>0</v>
      </c>
      <c r="H29">
        <f t="shared" ref="H29" si="67">H12-I12</f>
        <v>0</v>
      </c>
      <c r="I29">
        <f t="shared" si="23"/>
        <v>0</v>
      </c>
      <c r="J29">
        <f t="shared" ref="J29" si="68">J12-K12</f>
        <v>0</v>
      </c>
      <c r="K29">
        <f t="shared" si="25"/>
        <v>0</v>
      </c>
      <c r="L29">
        <f t="shared" ref="L29" si="69">L12-M12</f>
        <v>0</v>
      </c>
      <c r="M29">
        <f t="shared" si="27"/>
        <v>0</v>
      </c>
      <c r="N29">
        <f t="shared" ref="N29" si="70">N12-O12</f>
        <v>0</v>
      </c>
      <c r="O29">
        <f t="shared" si="29"/>
        <v>0</v>
      </c>
      <c r="P29">
        <f t="shared" ref="P29" si="71">P12-Q12</f>
        <v>0</v>
      </c>
      <c r="Q29">
        <f t="shared" si="31"/>
        <v>0</v>
      </c>
      <c r="R29">
        <f t="shared" ref="R29" si="72">R12-S12</f>
        <v>0</v>
      </c>
      <c r="S29">
        <f t="shared" si="33"/>
        <v>0</v>
      </c>
    </row>
    <row r="30" spans="1:36" x14ac:dyDescent="0.2">
      <c r="A30" s="2" t="s">
        <v>45</v>
      </c>
      <c r="B30">
        <f t="shared" si="16"/>
        <v>0</v>
      </c>
      <c r="C30">
        <f t="shared" si="17"/>
        <v>0</v>
      </c>
      <c r="D30">
        <f t="shared" ref="D30" si="73">D13-E13</f>
        <v>0</v>
      </c>
      <c r="E30">
        <f t="shared" si="19"/>
        <v>0</v>
      </c>
      <c r="F30">
        <f t="shared" ref="F30" si="74">F13-G13</f>
        <v>0</v>
      </c>
      <c r="G30">
        <f t="shared" si="21"/>
        <v>0</v>
      </c>
      <c r="H30">
        <f t="shared" ref="H30" si="75">H13-I13</f>
        <v>0</v>
      </c>
      <c r="I30">
        <f t="shared" si="23"/>
        <v>0</v>
      </c>
      <c r="J30">
        <f t="shared" ref="J30" si="76">J13-K13</f>
        <v>0</v>
      </c>
      <c r="K30">
        <f t="shared" si="25"/>
        <v>0</v>
      </c>
      <c r="L30">
        <f t="shared" ref="L30" si="77">L13-M13</f>
        <v>0</v>
      </c>
      <c r="M30">
        <f t="shared" si="27"/>
        <v>0</v>
      </c>
      <c r="N30">
        <f t="shared" ref="N30" si="78">N13-O13</f>
        <v>0</v>
      </c>
      <c r="O30">
        <f t="shared" si="29"/>
        <v>0</v>
      </c>
      <c r="P30">
        <f t="shared" ref="P30" si="79">P13-Q13</f>
        <v>0</v>
      </c>
      <c r="Q30">
        <f t="shared" si="31"/>
        <v>0</v>
      </c>
      <c r="R30">
        <f t="shared" ref="R30" si="80">R13-S13</f>
        <v>0</v>
      </c>
      <c r="S30">
        <f t="shared" si="33"/>
        <v>0</v>
      </c>
    </row>
    <row r="31" spans="1:36" x14ac:dyDescent="0.2">
      <c r="A31" s="2" t="s">
        <v>46</v>
      </c>
      <c r="B31">
        <f t="shared" si="16"/>
        <v>0</v>
      </c>
      <c r="C31">
        <f t="shared" si="17"/>
        <v>0</v>
      </c>
      <c r="D31">
        <f t="shared" ref="D31" si="81">D14-E14</f>
        <v>0</v>
      </c>
      <c r="E31">
        <f t="shared" si="19"/>
        <v>0</v>
      </c>
      <c r="F31">
        <f t="shared" ref="F31" si="82">F14-G14</f>
        <v>0</v>
      </c>
      <c r="G31">
        <f t="shared" si="21"/>
        <v>0</v>
      </c>
      <c r="H31">
        <f t="shared" ref="H31" si="83">H14-I14</f>
        <v>0</v>
      </c>
      <c r="I31">
        <f t="shared" si="23"/>
        <v>0</v>
      </c>
      <c r="J31">
        <f t="shared" ref="J31" si="84">J14-K14</f>
        <v>0</v>
      </c>
      <c r="K31">
        <f t="shared" si="25"/>
        <v>0</v>
      </c>
      <c r="L31">
        <f t="shared" ref="L31" si="85">L14-M14</f>
        <v>0</v>
      </c>
      <c r="M31">
        <f t="shared" si="27"/>
        <v>0</v>
      </c>
      <c r="N31">
        <f t="shared" ref="N31" si="86">N14-O14</f>
        <v>0</v>
      </c>
      <c r="O31">
        <f t="shared" si="29"/>
        <v>0</v>
      </c>
      <c r="P31">
        <f t="shared" ref="P31" si="87">P14-Q14</f>
        <v>0</v>
      </c>
      <c r="Q31">
        <f t="shared" si="31"/>
        <v>0</v>
      </c>
      <c r="R31">
        <f t="shared" ref="R31" si="88">R14-S14</f>
        <v>0</v>
      </c>
      <c r="S31">
        <f t="shared" si="33"/>
        <v>0</v>
      </c>
    </row>
    <row r="32" spans="1:36" x14ac:dyDescent="0.2">
      <c r="A32" s="2" t="s">
        <v>47</v>
      </c>
      <c r="B32">
        <f t="shared" si="16"/>
        <v>0</v>
      </c>
      <c r="C32">
        <f t="shared" si="17"/>
        <v>0</v>
      </c>
      <c r="D32">
        <f t="shared" ref="D32" si="89">D15-E15</f>
        <v>0</v>
      </c>
      <c r="E32">
        <f t="shared" si="19"/>
        <v>0</v>
      </c>
      <c r="F32">
        <f t="shared" ref="F32" si="90">F15-G15</f>
        <v>0</v>
      </c>
      <c r="G32">
        <f t="shared" si="21"/>
        <v>0</v>
      </c>
      <c r="H32">
        <f t="shared" ref="H32" si="91">H15-I15</f>
        <v>0</v>
      </c>
      <c r="I32">
        <f t="shared" si="23"/>
        <v>0</v>
      </c>
      <c r="J32">
        <f t="shared" ref="J32" si="92">J15-K15</f>
        <v>0</v>
      </c>
      <c r="K32">
        <f t="shared" si="25"/>
        <v>0</v>
      </c>
      <c r="L32">
        <f t="shared" ref="L32" si="93">L15-M15</f>
        <v>0</v>
      </c>
      <c r="M32">
        <f t="shared" si="27"/>
        <v>0</v>
      </c>
      <c r="N32">
        <f t="shared" ref="N32" si="94">N15-O15</f>
        <v>0</v>
      </c>
      <c r="O32">
        <f t="shared" si="29"/>
        <v>0</v>
      </c>
      <c r="P32">
        <f t="shared" ref="P32" si="95">P15-Q15</f>
        <v>0</v>
      </c>
      <c r="Q32">
        <f t="shared" si="31"/>
        <v>0</v>
      </c>
      <c r="R32">
        <f t="shared" ref="R32" si="96">R15-S15</f>
        <v>0</v>
      </c>
      <c r="S32">
        <f t="shared" si="33"/>
        <v>0</v>
      </c>
    </row>
    <row r="33" spans="1:19" x14ac:dyDescent="0.2">
      <c r="A33" s="2" t="s">
        <v>48</v>
      </c>
      <c r="B33">
        <f t="shared" si="16"/>
        <v>0</v>
      </c>
      <c r="C33">
        <f t="shared" si="17"/>
        <v>0</v>
      </c>
      <c r="D33">
        <f t="shared" ref="D33" si="97">D16-E16</f>
        <v>0</v>
      </c>
      <c r="E33">
        <f t="shared" si="19"/>
        <v>0</v>
      </c>
      <c r="F33">
        <f t="shared" ref="F33" si="98">F16-G16</f>
        <v>0</v>
      </c>
      <c r="G33">
        <f t="shared" si="21"/>
        <v>0</v>
      </c>
      <c r="H33">
        <f t="shared" ref="H33" si="99">H16-I16</f>
        <v>0</v>
      </c>
      <c r="I33">
        <f t="shared" si="23"/>
        <v>0</v>
      </c>
      <c r="J33">
        <f t="shared" ref="J33" si="100">J16-K16</f>
        <v>0</v>
      </c>
      <c r="K33">
        <f t="shared" si="25"/>
        <v>0</v>
      </c>
      <c r="L33">
        <f t="shared" ref="L33" si="101">L16-M16</f>
        <v>0</v>
      </c>
      <c r="M33">
        <f t="shared" si="27"/>
        <v>0</v>
      </c>
      <c r="N33">
        <f t="shared" ref="N33" si="102">N16-O16</f>
        <v>0</v>
      </c>
      <c r="O33">
        <f t="shared" si="29"/>
        <v>0</v>
      </c>
      <c r="P33">
        <f t="shared" ref="P33" si="103">P16-Q16</f>
        <v>0</v>
      </c>
      <c r="Q33">
        <f t="shared" si="31"/>
        <v>0</v>
      </c>
      <c r="R33">
        <f t="shared" ref="R33" si="104">R16-S16</f>
        <v>0</v>
      </c>
      <c r="S33">
        <f t="shared" si="33"/>
        <v>0</v>
      </c>
    </row>
  </sheetData>
  <mergeCells count="36">
    <mergeCell ref="AH4:AI4"/>
    <mergeCell ref="AJ4:AK4"/>
    <mergeCell ref="AF3:AK3"/>
    <mergeCell ref="T2:AK2"/>
    <mergeCell ref="B2:S2"/>
    <mergeCell ref="N3:S3"/>
    <mergeCell ref="T3:Y3"/>
    <mergeCell ref="Z3:AE3"/>
    <mergeCell ref="Z4:AA4"/>
    <mergeCell ref="AB4:AC4"/>
    <mergeCell ref="AD4:AE4"/>
    <mergeCell ref="N4:O4"/>
    <mergeCell ref="P4:Q4"/>
    <mergeCell ref="R4:S4"/>
    <mergeCell ref="T4:U4"/>
    <mergeCell ref="V4:W4"/>
    <mergeCell ref="AF4:AG4"/>
    <mergeCell ref="X4:Y4"/>
    <mergeCell ref="B4:C4"/>
    <mergeCell ref="D4:E4"/>
    <mergeCell ref="F4:G4"/>
    <mergeCell ref="H4:I4"/>
    <mergeCell ref="J4:K4"/>
    <mergeCell ref="L4:M4"/>
    <mergeCell ref="N21:P21"/>
    <mergeCell ref="Q21:S21"/>
    <mergeCell ref="B20:J20"/>
    <mergeCell ref="K20:S20"/>
    <mergeCell ref="A1:C1"/>
    <mergeCell ref="A19:F19"/>
    <mergeCell ref="B21:D21"/>
    <mergeCell ref="E21:G21"/>
    <mergeCell ref="B3:G3"/>
    <mergeCell ref="H3:M3"/>
    <mergeCell ref="H21:J21"/>
    <mergeCell ref="K21:M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7A41-A29C-40E2-8284-D31E01FACF15}">
  <dimension ref="A1:U30"/>
  <sheetViews>
    <sheetView zoomScale="130" zoomScaleNormal="130" workbookViewId="0">
      <selection activeCell="Q7" sqref="Q7"/>
    </sheetView>
  </sheetViews>
  <sheetFormatPr baseColWidth="10" defaultColWidth="8.83203125" defaultRowHeight="15" x14ac:dyDescent="0.2"/>
  <cols>
    <col min="12" max="12" width="11.6640625" bestFit="1" customWidth="1"/>
  </cols>
  <sheetData>
    <row r="1" spans="1:21" x14ac:dyDescent="0.2">
      <c r="A1" s="19" t="s">
        <v>27</v>
      </c>
      <c r="B1" s="19"/>
      <c r="C1" s="19"/>
      <c r="L1" s="19" t="s">
        <v>28</v>
      </c>
      <c r="M1" s="19"/>
      <c r="N1" s="19"/>
    </row>
    <row r="2" spans="1:21" x14ac:dyDescent="0.2">
      <c r="B2" s="21" t="s">
        <v>29</v>
      </c>
      <c r="C2" s="21"/>
      <c r="D2" s="21"/>
      <c r="E2" s="21" t="s">
        <v>30</v>
      </c>
      <c r="F2" s="21"/>
      <c r="G2" s="21"/>
      <c r="H2" s="21" t="s">
        <v>31</v>
      </c>
      <c r="I2" s="21"/>
      <c r="J2" s="21"/>
      <c r="L2" s="2"/>
      <c r="M2" s="20" t="s">
        <v>29</v>
      </c>
      <c r="N2" s="20"/>
      <c r="O2" s="20"/>
      <c r="P2" s="20" t="s">
        <v>30</v>
      </c>
      <c r="Q2" s="20"/>
      <c r="R2" s="20"/>
      <c r="S2" s="20" t="s">
        <v>31</v>
      </c>
      <c r="T2" s="20"/>
      <c r="U2" s="20"/>
    </row>
    <row r="3" spans="1:21" x14ac:dyDescent="0.2">
      <c r="B3" t="s">
        <v>32</v>
      </c>
      <c r="C3" t="s">
        <v>33</v>
      </c>
      <c r="D3" t="s">
        <v>34</v>
      </c>
      <c r="E3" t="s">
        <v>32</v>
      </c>
      <c r="F3" t="s">
        <v>33</v>
      </c>
      <c r="G3" t="s">
        <v>34</v>
      </c>
      <c r="H3" t="s">
        <v>32</v>
      </c>
      <c r="I3" t="s">
        <v>33</v>
      </c>
      <c r="J3" t="s">
        <v>34</v>
      </c>
      <c r="L3" s="2"/>
      <c r="M3" s="2" t="s">
        <v>35</v>
      </c>
      <c r="N3" s="2" t="s">
        <v>36</v>
      </c>
      <c r="O3" s="2" t="s">
        <v>37</v>
      </c>
      <c r="P3" s="2" t="s">
        <v>35</v>
      </c>
      <c r="Q3" s="2" t="s">
        <v>36</v>
      </c>
      <c r="R3" s="2" t="s">
        <v>37</v>
      </c>
      <c r="S3" s="2" t="s">
        <v>35</v>
      </c>
      <c r="T3" s="2" t="s">
        <v>36</v>
      </c>
      <c r="U3" s="2" t="s">
        <v>37</v>
      </c>
    </row>
    <row r="4" spans="1:21" x14ac:dyDescent="0.2">
      <c r="A4" t="s">
        <v>38</v>
      </c>
      <c r="B4">
        <v>4.9169213278104397E-2</v>
      </c>
      <c r="C4">
        <v>4.9169213278104397E-2</v>
      </c>
      <c r="D4">
        <v>4.9169213278104397E-2</v>
      </c>
      <c r="E4">
        <v>0.248541830932381</v>
      </c>
      <c r="F4">
        <v>0.248541830932381</v>
      </c>
      <c r="G4">
        <v>0.248541830932381</v>
      </c>
      <c r="H4">
        <v>5.4743356947790402E-2</v>
      </c>
      <c r="I4">
        <v>5.4743356947790402E-2</v>
      </c>
      <c r="J4">
        <v>5.4743356947790402E-2</v>
      </c>
      <c r="L4" s="2" t="s">
        <v>38</v>
      </c>
      <c r="M4" s="2">
        <f>B4-C4</f>
        <v>0</v>
      </c>
      <c r="N4" s="2">
        <f>D4-B4</f>
        <v>0</v>
      </c>
      <c r="O4" s="2">
        <f>D4-C4</f>
        <v>0</v>
      </c>
      <c r="P4" s="2">
        <f>E4-F4</f>
        <v>0</v>
      </c>
      <c r="Q4" s="2">
        <f>G4-E4</f>
        <v>0</v>
      </c>
      <c r="R4" s="2">
        <f>G4-F4</f>
        <v>0</v>
      </c>
      <c r="S4" s="2">
        <f>H4-I4</f>
        <v>0</v>
      </c>
      <c r="T4" s="2">
        <f>J4-H4</f>
        <v>0</v>
      </c>
      <c r="U4" s="2">
        <f>J4-I4</f>
        <v>0</v>
      </c>
    </row>
    <row r="5" spans="1:21" x14ac:dyDescent="0.2">
      <c r="A5" t="s">
        <v>39</v>
      </c>
      <c r="B5">
        <v>0.20905620097887001</v>
      </c>
      <c r="C5">
        <v>0.20905620097887001</v>
      </c>
      <c r="D5">
        <v>0.20905620097887001</v>
      </c>
      <c r="E5">
        <v>0.34614434603565303</v>
      </c>
      <c r="F5">
        <v>0.34614434603565303</v>
      </c>
      <c r="G5">
        <v>0.34614434603565303</v>
      </c>
      <c r="H5">
        <v>0.2097214271592</v>
      </c>
      <c r="I5">
        <v>0.2097214271592</v>
      </c>
      <c r="J5">
        <v>0.2097214271592</v>
      </c>
      <c r="L5" s="2" t="s">
        <v>39</v>
      </c>
      <c r="M5" s="2">
        <f t="shared" ref="M5:M14" si="0">B5-C5</f>
        <v>0</v>
      </c>
      <c r="N5" s="2">
        <f t="shared" ref="N5:N14" si="1">D5-B5</f>
        <v>0</v>
      </c>
      <c r="O5" s="2">
        <f t="shared" ref="O5:O14" si="2">D5-C5</f>
        <v>0</v>
      </c>
      <c r="P5" s="2">
        <f t="shared" ref="P5:P14" si="3">E5-F5</f>
        <v>0</v>
      </c>
      <c r="Q5" s="2">
        <f t="shared" ref="Q5:Q14" si="4">G5-E5</f>
        <v>0</v>
      </c>
      <c r="R5" s="2">
        <f t="shared" ref="R5:R14" si="5">G5-F5</f>
        <v>0</v>
      </c>
      <c r="S5" s="2">
        <f t="shared" ref="S5:S14" si="6">H5-I5</f>
        <v>0</v>
      </c>
      <c r="T5" s="2">
        <f t="shared" ref="T5:T14" si="7">J5-H5</f>
        <v>0</v>
      </c>
      <c r="U5" s="2">
        <f t="shared" ref="U5:U14" si="8">J5-I5</f>
        <v>0</v>
      </c>
    </row>
    <row r="6" spans="1:21" x14ac:dyDescent="0.2">
      <c r="A6" t="s">
        <v>40</v>
      </c>
      <c r="B6">
        <v>0.24357738974304499</v>
      </c>
      <c r="C6">
        <v>0.24357738974304499</v>
      </c>
      <c r="D6">
        <v>0.24357738974304499</v>
      </c>
      <c r="E6">
        <v>0.48853412375890698</v>
      </c>
      <c r="F6">
        <v>0.48853412375890698</v>
      </c>
      <c r="G6">
        <v>0.48853412375890698</v>
      </c>
      <c r="H6">
        <v>0.238685068810264</v>
      </c>
      <c r="I6">
        <v>0.238685068810264</v>
      </c>
      <c r="J6">
        <v>0.238685068810264</v>
      </c>
      <c r="L6" s="2" t="s">
        <v>40</v>
      </c>
      <c r="M6" s="2">
        <f t="shared" si="0"/>
        <v>0</v>
      </c>
      <c r="N6" s="2">
        <f t="shared" si="1"/>
        <v>0</v>
      </c>
      <c r="O6" s="2">
        <f t="shared" si="2"/>
        <v>0</v>
      </c>
      <c r="P6" s="2">
        <f t="shared" si="3"/>
        <v>0</v>
      </c>
      <c r="Q6" s="2">
        <f t="shared" si="4"/>
        <v>0</v>
      </c>
      <c r="R6" s="2">
        <f t="shared" si="5"/>
        <v>0</v>
      </c>
      <c r="S6" s="2">
        <f t="shared" si="6"/>
        <v>0</v>
      </c>
      <c r="T6" s="2">
        <f t="shared" si="7"/>
        <v>0</v>
      </c>
      <c r="U6" s="2">
        <f t="shared" si="8"/>
        <v>0</v>
      </c>
    </row>
    <row r="7" spans="1:21" x14ac:dyDescent="0.2">
      <c r="A7" t="s">
        <v>41</v>
      </c>
      <c r="B7">
        <v>0.39733291531436499</v>
      </c>
      <c r="C7">
        <v>0.39733291531436499</v>
      </c>
      <c r="D7">
        <v>0.39758391933042903</v>
      </c>
      <c r="E7">
        <v>0.51635477854067002</v>
      </c>
      <c r="F7">
        <v>0.51635477854067002</v>
      </c>
      <c r="G7">
        <v>0.55802144520733699</v>
      </c>
      <c r="H7">
        <v>0.36848491818056001</v>
      </c>
      <c r="I7">
        <v>0.36848491818056001</v>
      </c>
      <c r="J7">
        <v>0.368983920176568</v>
      </c>
      <c r="L7" s="2" t="s">
        <v>41</v>
      </c>
      <c r="M7" s="2">
        <f t="shared" si="0"/>
        <v>0</v>
      </c>
      <c r="N7" s="2">
        <f t="shared" si="1"/>
        <v>2.510040160640381E-4</v>
      </c>
      <c r="O7" s="2">
        <f t="shared" si="2"/>
        <v>2.510040160640381E-4</v>
      </c>
      <c r="P7" s="2">
        <f t="shared" si="3"/>
        <v>0</v>
      </c>
      <c r="Q7" s="2">
        <f t="shared" si="4"/>
        <v>4.1666666666666963E-2</v>
      </c>
      <c r="R7" s="2">
        <f t="shared" si="5"/>
        <v>4.1666666666666963E-2</v>
      </c>
      <c r="S7" s="2">
        <f t="shared" si="6"/>
        <v>0</v>
      </c>
      <c r="T7" s="2">
        <f t="shared" si="7"/>
        <v>4.9900199600799722E-4</v>
      </c>
      <c r="U7" s="2">
        <f t="shared" si="8"/>
        <v>4.9900199600799722E-4</v>
      </c>
    </row>
    <row r="8" spans="1:21" x14ac:dyDescent="0.2">
      <c r="A8" t="s">
        <v>42</v>
      </c>
      <c r="B8">
        <v>0.37465701721730099</v>
      </c>
      <c r="C8">
        <v>0.37465701721730099</v>
      </c>
      <c r="D8">
        <v>0.37465701721730099</v>
      </c>
      <c r="E8">
        <v>0.42765201378905998</v>
      </c>
      <c r="F8">
        <v>0.42765201378905998</v>
      </c>
      <c r="G8">
        <v>0.42765201378905998</v>
      </c>
      <c r="H8">
        <v>0.33078752684894402</v>
      </c>
      <c r="I8">
        <v>0.33078752684894402</v>
      </c>
      <c r="J8">
        <v>0.33078752684894402</v>
      </c>
      <c r="L8" s="2" t="s">
        <v>42</v>
      </c>
      <c r="M8" s="2">
        <f t="shared" si="0"/>
        <v>0</v>
      </c>
      <c r="N8" s="2">
        <f t="shared" si="1"/>
        <v>0</v>
      </c>
      <c r="O8" s="2">
        <f t="shared" si="2"/>
        <v>0</v>
      </c>
      <c r="P8" s="2">
        <f t="shared" si="3"/>
        <v>0</v>
      </c>
      <c r="Q8" s="2">
        <f t="shared" si="4"/>
        <v>0</v>
      </c>
      <c r="R8" s="2">
        <f t="shared" si="5"/>
        <v>0</v>
      </c>
      <c r="S8" s="2">
        <f t="shared" si="6"/>
        <v>0</v>
      </c>
      <c r="T8" s="2">
        <f t="shared" si="7"/>
        <v>0</v>
      </c>
      <c r="U8" s="2">
        <f t="shared" si="8"/>
        <v>0</v>
      </c>
    </row>
    <row r="9" spans="1:21" x14ac:dyDescent="0.2">
      <c r="A9" t="s">
        <v>43</v>
      </c>
      <c r="B9">
        <v>0.58728564695600605</v>
      </c>
      <c r="C9">
        <v>0.58728564695600605</v>
      </c>
      <c r="D9">
        <v>0.58728564695600605</v>
      </c>
      <c r="E9">
        <v>0.60076021928290801</v>
      </c>
      <c r="F9">
        <v>0.60076021928290801</v>
      </c>
      <c r="G9">
        <v>0.60076021928290801</v>
      </c>
      <c r="H9">
        <v>0.54415291638743002</v>
      </c>
      <c r="I9">
        <v>0.54415291638743002</v>
      </c>
      <c r="J9">
        <v>0.54415291638743002</v>
      </c>
      <c r="L9" s="2" t="s">
        <v>43</v>
      </c>
      <c r="M9" s="2">
        <f>B9-C9</f>
        <v>0</v>
      </c>
      <c r="N9" s="2">
        <f t="shared" si="1"/>
        <v>0</v>
      </c>
      <c r="O9" s="2">
        <f t="shared" si="2"/>
        <v>0</v>
      </c>
      <c r="P9" s="2">
        <f t="shared" si="3"/>
        <v>0</v>
      </c>
      <c r="Q9" s="2">
        <f t="shared" si="4"/>
        <v>0</v>
      </c>
      <c r="R9" s="2">
        <f t="shared" si="5"/>
        <v>0</v>
      </c>
      <c r="S9" s="2">
        <f t="shared" si="6"/>
        <v>0</v>
      </c>
      <c r="T9" s="2">
        <f t="shared" si="7"/>
        <v>0</v>
      </c>
      <c r="U9" s="2">
        <f t="shared" si="8"/>
        <v>0</v>
      </c>
    </row>
    <row r="10" spans="1:21" x14ac:dyDescent="0.2">
      <c r="A10" t="s">
        <v>44</v>
      </c>
      <c r="B10">
        <v>0.59370712613424104</v>
      </c>
      <c r="C10">
        <v>0.59370712613424104</v>
      </c>
      <c r="D10">
        <v>0.59370712613424104</v>
      </c>
      <c r="E10">
        <v>0.61526957907915303</v>
      </c>
      <c r="F10">
        <v>0.61526957907915303</v>
      </c>
      <c r="G10">
        <v>0.61526957907915303</v>
      </c>
      <c r="H10">
        <v>0.558231521136761</v>
      </c>
      <c r="I10">
        <v>0.558231521136761</v>
      </c>
      <c r="J10">
        <v>0.558231521136761</v>
      </c>
      <c r="L10" s="2" t="s">
        <v>44</v>
      </c>
      <c r="M10" s="2">
        <f t="shared" si="0"/>
        <v>0</v>
      </c>
      <c r="N10" s="2">
        <f t="shared" si="1"/>
        <v>0</v>
      </c>
      <c r="O10" s="2">
        <f t="shared" si="2"/>
        <v>0</v>
      </c>
      <c r="P10" s="2">
        <f t="shared" si="3"/>
        <v>0</v>
      </c>
      <c r="Q10" s="2">
        <f t="shared" si="4"/>
        <v>0</v>
      </c>
      <c r="R10" s="2">
        <f t="shared" si="5"/>
        <v>0</v>
      </c>
      <c r="S10" s="2">
        <f t="shared" si="6"/>
        <v>0</v>
      </c>
      <c r="T10" s="2">
        <f t="shared" si="7"/>
        <v>0</v>
      </c>
      <c r="U10" s="2">
        <f t="shared" si="8"/>
        <v>0</v>
      </c>
    </row>
    <row r="11" spans="1:21" x14ac:dyDescent="0.2">
      <c r="A11" t="s">
        <v>45</v>
      </c>
      <c r="B11">
        <v>0.60470275612053204</v>
      </c>
      <c r="C11">
        <v>0.60470275612053204</v>
      </c>
      <c r="D11">
        <v>0.60470275612053204</v>
      </c>
      <c r="E11">
        <v>0.61609435816480196</v>
      </c>
      <c r="F11">
        <v>0.61609435816480196</v>
      </c>
      <c r="G11">
        <v>0.61609435816480196</v>
      </c>
      <c r="H11">
        <v>0.540933328832918</v>
      </c>
      <c r="I11">
        <v>0.540933328832918</v>
      </c>
      <c r="J11">
        <v>0.540933328832918</v>
      </c>
      <c r="L11" s="2" t="s">
        <v>45</v>
      </c>
      <c r="M11" s="2">
        <f t="shared" si="0"/>
        <v>0</v>
      </c>
      <c r="N11" s="2">
        <f t="shared" si="1"/>
        <v>0</v>
      </c>
      <c r="O11" s="2">
        <f t="shared" si="2"/>
        <v>0</v>
      </c>
      <c r="P11" s="2">
        <f t="shared" si="3"/>
        <v>0</v>
      </c>
      <c r="Q11" s="2">
        <f t="shared" si="4"/>
        <v>0</v>
      </c>
      <c r="R11" s="2">
        <f t="shared" si="5"/>
        <v>0</v>
      </c>
      <c r="S11" s="2">
        <f t="shared" si="6"/>
        <v>0</v>
      </c>
      <c r="T11" s="2">
        <f t="shared" si="7"/>
        <v>0</v>
      </c>
      <c r="U11" s="2">
        <f t="shared" si="8"/>
        <v>0</v>
      </c>
    </row>
    <row r="12" spans="1:21" x14ac:dyDescent="0.2">
      <c r="A12" t="s">
        <v>46</v>
      </c>
      <c r="B12">
        <v>0.616488494271339</v>
      </c>
      <c r="C12">
        <v>0.616488494271339</v>
      </c>
      <c r="D12">
        <v>0.61686386964671502</v>
      </c>
      <c r="E12">
        <v>0.63325599081556505</v>
      </c>
      <c r="F12">
        <v>0.63325599081556505</v>
      </c>
      <c r="G12">
        <v>0.67492265748223201</v>
      </c>
      <c r="H12">
        <v>0.57138650559167603</v>
      </c>
      <c r="I12">
        <v>0.57138650559167603</v>
      </c>
      <c r="J12">
        <v>0.57213055321072304</v>
      </c>
      <c r="L12" s="2" t="s">
        <v>46</v>
      </c>
      <c r="M12" s="2">
        <f t="shared" si="0"/>
        <v>0</v>
      </c>
      <c r="N12" s="2">
        <f t="shared" si="1"/>
        <v>3.7537537537601917E-4</v>
      </c>
      <c r="O12" s="2">
        <f t="shared" si="2"/>
        <v>3.7537537537601917E-4</v>
      </c>
      <c r="P12" s="2">
        <f t="shared" si="3"/>
        <v>0</v>
      </c>
      <c r="Q12" s="2">
        <f t="shared" si="4"/>
        <v>4.1666666666666963E-2</v>
      </c>
      <c r="R12" s="2">
        <f t="shared" si="5"/>
        <v>4.1666666666666963E-2</v>
      </c>
      <c r="S12" s="2">
        <f t="shared" si="6"/>
        <v>0</v>
      </c>
      <c r="T12" s="2">
        <f t="shared" si="7"/>
        <v>7.4404761904700578E-4</v>
      </c>
      <c r="U12" s="2">
        <f t="shared" si="8"/>
        <v>7.4404761904700578E-4</v>
      </c>
    </row>
    <row r="13" spans="1:21" x14ac:dyDescent="0.2">
      <c r="A13" t="s">
        <v>47</v>
      </c>
      <c r="B13">
        <v>0.72520703482960203</v>
      </c>
      <c r="C13">
        <v>0.72520703482960203</v>
      </c>
      <c r="D13">
        <v>0.72520703482960203</v>
      </c>
      <c r="E13">
        <v>0.59107587381927196</v>
      </c>
      <c r="F13">
        <v>0.59107587381927196</v>
      </c>
      <c r="G13">
        <v>0.59107587381927196</v>
      </c>
      <c r="H13">
        <v>0.62128245696171203</v>
      </c>
      <c r="I13">
        <v>0.62128245696171203</v>
      </c>
      <c r="J13">
        <v>0.62128245696171203</v>
      </c>
      <c r="L13" s="2" t="s">
        <v>47</v>
      </c>
      <c r="M13" s="2">
        <f t="shared" si="0"/>
        <v>0</v>
      </c>
      <c r="N13" s="2">
        <f t="shared" si="1"/>
        <v>0</v>
      </c>
      <c r="O13" s="2">
        <f t="shared" si="2"/>
        <v>0</v>
      </c>
      <c r="P13" s="2">
        <f t="shared" si="3"/>
        <v>0</v>
      </c>
      <c r="Q13" s="2">
        <f t="shared" si="4"/>
        <v>0</v>
      </c>
      <c r="R13" s="2">
        <f t="shared" si="5"/>
        <v>0</v>
      </c>
      <c r="S13" s="2">
        <f t="shared" si="6"/>
        <v>0</v>
      </c>
      <c r="T13" s="2">
        <f t="shared" si="7"/>
        <v>0</v>
      </c>
      <c r="U13" s="2">
        <f t="shared" si="8"/>
        <v>0</v>
      </c>
    </row>
    <row r="14" spans="1:21" x14ac:dyDescent="0.2">
      <c r="A14" t="s">
        <v>48</v>
      </c>
      <c r="B14">
        <v>0.79297946288827303</v>
      </c>
      <c r="C14">
        <v>0.79297946288827303</v>
      </c>
      <c r="D14">
        <v>0.79336526535740903</v>
      </c>
      <c r="E14">
        <v>0.57754773529113301</v>
      </c>
      <c r="F14">
        <v>0.57754773529113301</v>
      </c>
      <c r="G14">
        <v>0.61921440195779998</v>
      </c>
      <c r="H14">
        <v>0.64878359284701304</v>
      </c>
      <c r="I14">
        <v>0.64878359284701304</v>
      </c>
      <c r="J14">
        <v>0.64954811884089603</v>
      </c>
      <c r="L14" s="2" t="s">
        <v>48</v>
      </c>
      <c r="M14" s="2">
        <f t="shared" si="0"/>
        <v>0</v>
      </c>
      <c r="N14" s="2">
        <f t="shared" si="1"/>
        <v>3.8580246913599847E-4</v>
      </c>
      <c r="O14" s="2">
        <f t="shared" si="2"/>
        <v>3.8580246913599847E-4</v>
      </c>
      <c r="P14" s="2">
        <f t="shared" si="3"/>
        <v>0</v>
      </c>
      <c r="Q14" s="2">
        <f t="shared" si="4"/>
        <v>4.1666666666666963E-2</v>
      </c>
      <c r="R14" s="2">
        <f t="shared" si="5"/>
        <v>4.1666666666666963E-2</v>
      </c>
      <c r="S14" s="2">
        <f t="shared" si="6"/>
        <v>0</v>
      </c>
      <c r="T14" s="2">
        <f t="shared" si="7"/>
        <v>7.6452599388299181E-4</v>
      </c>
      <c r="U14" s="2">
        <f t="shared" si="8"/>
        <v>7.6452599388299181E-4</v>
      </c>
    </row>
    <row r="17" spans="1:21" x14ac:dyDescent="0.2">
      <c r="A17" s="19" t="s">
        <v>49</v>
      </c>
      <c r="B17" s="19"/>
      <c r="C17" s="19"/>
      <c r="L17" s="19" t="s">
        <v>50</v>
      </c>
      <c r="M17" s="19"/>
      <c r="N17" s="19"/>
    </row>
    <row r="18" spans="1:21" x14ac:dyDescent="0.2">
      <c r="B18" s="21" t="s">
        <v>29</v>
      </c>
      <c r="C18" s="21"/>
      <c r="D18" s="21"/>
      <c r="E18" s="21" t="s">
        <v>30</v>
      </c>
      <c r="F18" s="21"/>
      <c r="G18" s="21"/>
      <c r="H18" s="21" t="s">
        <v>31</v>
      </c>
      <c r="I18" s="21"/>
      <c r="J18" s="21"/>
      <c r="L18" s="2"/>
      <c r="M18" s="20" t="s">
        <v>29</v>
      </c>
      <c r="N18" s="20"/>
      <c r="O18" s="20"/>
      <c r="P18" s="20" t="s">
        <v>30</v>
      </c>
      <c r="Q18" s="20"/>
      <c r="R18" s="20"/>
      <c r="S18" s="20" t="s">
        <v>31</v>
      </c>
      <c r="T18" s="20"/>
      <c r="U18" s="20"/>
    </row>
    <row r="19" spans="1:21" x14ac:dyDescent="0.2">
      <c r="B19" t="s">
        <v>32</v>
      </c>
      <c r="C19" t="s">
        <v>33</v>
      </c>
      <c r="D19" t="s">
        <v>34</v>
      </c>
      <c r="E19" t="s">
        <v>32</v>
      </c>
      <c r="F19" t="s">
        <v>33</v>
      </c>
      <c r="G19" t="s">
        <v>34</v>
      </c>
      <c r="H19" t="s">
        <v>32</v>
      </c>
      <c r="I19" t="s">
        <v>33</v>
      </c>
      <c r="J19" t="s">
        <v>34</v>
      </c>
      <c r="L19" s="2"/>
      <c r="M19" s="2" t="s">
        <v>35</v>
      </c>
      <c r="N19" s="2" t="s">
        <v>36</v>
      </c>
      <c r="O19" s="2" t="s">
        <v>37</v>
      </c>
      <c r="P19" s="2" t="s">
        <v>35</v>
      </c>
      <c r="Q19" s="2" t="s">
        <v>36</v>
      </c>
      <c r="R19" s="2" t="s">
        <v>37</v>
      </c>
      <c r="S19" s="2" t="s">
        <v>35</v>
      </c>
      <c r="T19" s="2" t="s">
        <v>36</v>
      </c>
      <c r="U19" s="2" t="s">
        <v>37</v>
      </c>
    </row>
    <row r="20" spans="1:21" x14ac:dyDescent="0.2">
      <c r="A20" t="s">
        <v>38</v>
      </c>
      <c r="B20">
        <v>6.8319928030949495E-2</v>
      </c>
      <c r="C20">
        <v>6.8319928030949495E-2</v>
      </c>
      <c r="D20">
        <v>6.8319928030949495E-2</v>
      </c>
      <c r="E20">
        <v>0.82242435996300101</v>
      </c>
      <c r="F20">
        <v>0.82242435996300101</v>
      </c>
      <c r="G20">
        <v>0.82242435996300101</v>
      </c>
      <c r="H20">
        <v>7.96010666073039E-2</v>
      </c>
      <c r="I20">
        <v>7.96010666073039E-2</v>
      </c>
      <c r="J20">
        <v>7.96010666073039E-2</v>
      </c>
      <c r="L20" s="2" t="s">
        <v>38</v>
      </c>
      <c r="M20" s="2">
        <f>B20-C20</f>
        <v>0</v>
      </c>
      <c r="N20" s="2">
        <f>D20-B20</f>
        <v>0</v>
      </c>
      <c r="O20" s="2">
        <f>D20-C20</f>
        <v>0</v>
      </c>
      <c r="P20" s="2">
        <f>E20-F20</f>
        <v>0</v>
      </c>
      <c r="Q20" s="2">
        <f>G20-E20</f>
        <v>0</v>
      </c>
      <c r="R20" s="2">
        <f>G20-F20</f>
        <v>0</v>
      </c>
      <c r="S20" s="2">
        <f>H20-I20</f>
        <v>0</v>
      </c>
      <c r="T20" s="2">
        <f>J20-H20</f>
        <v>0</v>
      </c>
      <c r="U20" s="2">
        <f>J20-I20</f>
        <v>0</v>
      </c>
    </row>
    <row r="21" spans="1:21" x14ac:dyDescent="0.2">
      <c r="A21" t="s">
        <v>39</v>
      </c>
      <c r="B21">
        <v>0.20721634111755299</v>
      </c>
      <c r="C21">
        <v>0.20721634111755299</v>
      </c>
      <c r="D21">
        <v>0.20721634111755299</v>
      </c>
      <c r="E21">
        <v>0.39037906137205902</v>
      </c>
      <c r="F21">
        <v>0.39037906137205902</v>
      </c>
      <c r="G21">
        <v>0.39037906137205902</v>
      </c>
      <c r="H21">
        <v>0.215146284927343</v>
      </c>
      <c r="I21">
        <v>0.215146284927343</v>
      </c>
      <c r="J21">
        <v>0.215146284927343</v>
      </c>
      <c r="L21" s="2" t="s">
        <v>39</v>
      </c>
      <c r="M21" s="2">
        <f t="shared" ref="M21:M24" si="9">B21-C21</f>
        <v>0</v>
      </c>
      <c r="N21" s="2">
        <f t="shared" ref="N21:N30" si="10">D21-B21</f>
        <v>0</v>
      </c>
      <c r="O21" s="2">
        <f t="shared" ref="O21:O30" si="11">D21-C21</f>
        <v>0</v>
      </c>
      <c r="P21" s="2">
        <f t="shared" ref="P21:P30" si="12">E21-F21</f>
        <v>0</v>
      </c>
      <c r="Q21" s="2">
        <f t="shared" ref="Q21:Q30" si="13">G21-E21</f>
        <v>0</v>
      </c>
      <c r="R21" s="2">
        <f t="shared" ref="R21:R30" si="14">G21-F21</f>
        <v>0</v>
      </c>
      <c r="S21" s="2">
        <f t="shared" ref="S21:S30" si="15">H21-I21</f>
        <v>0</v>
      </c>
      <c r="T21" s="2">
        <f t="shared" ref="T21:T30" si="16">J21-H21</f>
        <v>0</v>
      </c>
      <c r="U21" s="2">
        <f t="shared" ref="U21:U30" si="17">J21-I21</f>
        <v>0</v>
      </c>
    </row>
    <row r="22" spans="1:21" x14ac:dyDescent="0.2">
      <c r="A22" t="s">
        <v>40</v>
      </c>
      <c r="B22">
        <v>0.246659194026222</v>
      </c>
      <c r="C22">
        <v>0.246659194026222</v>
      </c>
      <c r="D22">
        <v>0.246659194026222</v>
      </c>
      <c r="E22">
        <v>0.63571986545146497</v>
      </c>
      <c r="F22">
        <v>0.63571986545146497</v>
      </c>
      <c r="G22">
        <v>0.63571986545146497</v>
      </c>
      <c r="H22">
        <v>0.25502626463120098</v>
      </c>
      <c r="I22">
        <v>0.25502626463120098</v>
      </c>
      <c r="J22">
        <v>0.25502626463120098</v>
      </c>
      <c r="L22" s="2" t="s">
        <v>40</v>
      </c>
      <c r="M22" s="2">
        <f t="shared" si="9"/>
        <v>0</v>
      </c>
      <c r="N22" s="2">
        <f t="shared" si="10"/>
        <v>0</v>
      </c>
      <c r="O22" s="2">
        <f t="shared" si="11"/>
        <v>0</v>
      </c>
      <c r="P22" s="2">
        <f t="shared" si="12"/>
        <v>0</v>
      </c>
      <c r="Q22" s="2">
        <f t="shared" si="13"/>
        <v>0</v>
      </c>
      <c r="R22" s="2">
        <f t="shared" si="14"/>
        <v>0</v>
      </c>
      <c r="S22" s="2">
        <f t="shared" si="15"/>
        <v>0</v>
      </c>
      <c r="T22" s="2">
        <f t="shared" si="16"/>
        <v>0</v>
      </c>
      <c r="U22" s="2">
        <f t="shared" si="17"/>
        <v>0</v>
      </c>
    </row>
    <row r="23" spans="1:21" x14ac:dyDescent="0.2">
      <c r="A23" t="s">
        <v>41</v>
      </c>
      <c r="B23">
        <v>0.398289038806866</v>
      </c>
      <c r="C23">
        <v>0.398289038806866</v>
      </c>
      <c r="D23">
        <v>0.39858879899871202</v>
      </c>
      <c r="E23">
        <v>0.70250268888196199</v>
      </c>
      <c r="F23">
        <v>0.70250268888196199</v>
      </c>
      <c r="G23">
        <v>0.74416935554862895</v>
      </c>
      <c r="H23">
        <v>0.40104854469104301</v>
      </c>
      <c r="I23">
        <v>0.40104854469104301</v>
      </c>
      <c r="J23">
        <v>0.40164378278628099</v>
      </c>
      <c r="L23" s="2" t="s">
        <v>41</v>
      </c>
      <c r="M23" s="2">
        <f t="shared" si="9"/>
        <v>0</v>
      </c>
      <c r="N23" s="2">
        <f t="shared" si="10"/>
        <v>2.9976019184602132E-4</v>
      </c>
      <c r="O23" s="2">
        <f t="shared" si="11"/>
        <v>2.9976019184602132E-4</v>
      </c>
      <c r="P23" s="2">
        <f t="shared" si="12"/>
        <v>0</v>
      </c>
      <c r="Q23" s="2">
        <f t="shared" si="13"/>
        <v>4.1666666666666963E-2</v>
      </c>
      <c r="R23" s="2">
        <f t="shared" si="14"/>
        <v>4.1666666666666963E-2</v>
      </c>
      <c r="S23" s="2">
        <f t="shared" si="15"/>
        <v>0</v>
      </c>
      <c r="T23" s="2">
        <f t="shared" si="16"/>
        <v>5.952380952379821E-4</v>
      </c>
      <c r="U23" s="2">
        <f t="shared" si="17"/>
        <v>5.952380952379821E-4</v>
      </c>
    </row>
    <row r="24" spans="1:21" x14ac:dyDescent="0.2">
      <c r="A24" t="s">
        <v>42</v>
      </c>
      <c r="B24">
        <v>0.369040617873447</v>
      </c>
      <c r="C24">
        <v>0.369040617873447</v>
      </c>
      <c r="D24">
        <v>0.369040617873447</v>
      </c>
      <c r="E24">
        <v>0.51052428258111004</v>
      </c>
      <c r="F24">
        <v>0.51052428258111004</v>
      </c>
      <c r="G24">
        <v>0.51052428258111004</v>
      </c>
      <c r="H24">
        <v>0.34988740486872999</v>
      </c>
      <c r="I24">
        <v>0.34988740486872999</v>
      </c>
      <c r="J24">
        <v>0.34988740486872999</v>
      </c>
      <c r="L24" s="2" t="s">
        <v>42</v>
      </c>
      <c r="M24" s="2">
        <f t="shared" si="9"/>
        <v>0</v>
      </c>
      <c r="N24" s="2">
        <f t="shared" si="10"/>
        <v>0</v>
      </c>
      <c r="O24" s="2">
        <f t="shared" si="11"/>
        <v>0</v>
      </c>
      <c r="P24" s="2">
        <f t="shared" si="12"/>
        <v>0</v>
      </c>
      <c r="Q24" s="2">
        <f t="shared" si="13"/>
        <v>0</v>
      </c>
      <c r="R24" s="2">
        <f t="shared" si="14"/>
        <v>0</v>
      </c>
      <c r="S24" s="2">
        <f t="shared" si="15"/>
        <v>0</v>
      </c>
      <c r="T24" s="2">
        <f t="shared" si="16"/>
        <v>0</v>
      </c>
      <c r="U24" s="2">
        <f t="shared" si="17"/>
        <v>0</v>
      </c>
    </row>
    <row r="25" spans="1:21" x14ac:dyDescent="0.2">
      <c r="A25" t="s">
        <v>43</v>
      </c>
      <c r="B25">
        <v>0.55181711073364903</v>
      </c>
      <c r="C25">
        <v>0.55181711073364903</v>
      </c>
      <c r="D25">
        <v>0.55181711073364903</v>
      </c>
      <c r="E25">
        <v>0.708231855548629</v>
      </c>
      <c r="F25">
        <v>0.708231855548629</v>
      </c>
      <c r="G25">
        <v>0.708231855548629</v>
      </c>
      <c r="H25">
        <v>0.54842752931865901</v>
      </c>
      <c r="I25">
        <v>0.54842752931865901</v>
      </c>
      <c r="J25">
        <v>0.54842752931865901</v>
      </c>
      <c r="L25" s="2" t="s">
        <v>43</v>
      </c>
      <c r="M25" s="2">
        <f>B25-C25</f>
        <v>0</v>
      </c>
      <c r="N25" s="2">
        <f t="shared" si="10"/>
        <v>0</v>
      </c>
      <c r="O25" s="2">
        <f t="shared" si="11"/>
        <v>0</v>
      </c>
      <c r="P25" s="2">
        <f t="shared" si="12"/>
        <v>0</v>
      </c>
      <c r="Q25" s="2">
        <f t="shared" si="13"/>
        <v>0</v>
      </c>
      <c r="R25" s="2">
        <f t="shared" si="14"/>
        <v>0</v>
      </c>
      <c r="S25" s="2">
        <f t="shared" si="15"/>
        <v>0</v>
      </c>
      <c r="T25" s="2">
        <f t="shared" si="16"/>
        <v>0</v>
      </c>
      <c r="U25" s="2">
        <f t="shared" si="17"/>
        <v>0</v>
      </c>
    </row>
    <row r="26" spans="1:21" x14ac:dyDescent="0.2">
      <c r="A26" t="s">
        <v>44</v>
      </c>
      <c r="B26">
        <v>0.54655082246843101</v>
      </c>
      <c r="C26">
        <v>0.54655082246843101</v>
      </c>
      <c r="D26">
        <v>0.54655082246843101</v>
      </c>
      <c r="E26">
        <v>0.72725112992504604</v>
      </c>
      <c r="F26">
        <v>0.72725112992504604</v>
      </c>
      <c r="G26">
        <v>0.72725112992504604</v>
      </c>
      <c r="H26">
        <v>0.54909799943710302</v>
      </c>
      <c r="I26">
        <v>0.54909799943710302</v>
      </c>
      <c r="J26">
        <v>0.54909799943710302</v>
      </c>
      <c r="L26" s="2" t="s">
        <v>44</v>
      </c>
      <c r="M26" s="2">
        <f t="shared" ref="M26:M30" si="18">B26-C26</f>
        <v>0</v>
      </c>
      <c r="N26" s="2">
        <f t="shared" si="10"/>
        <v>0</v>
      </c>
      <c r="O26" s="2">
        <f t="shared" si="11"/>
        <v>0</v>
      </c>
      <c r="P26" s="2">
        <f t="shared" si="12"/>
        <v>0</v>
      </c>
      <c r="Q26" s="2">
        <f t="shared" si="13"/>
        <v>0</v>
      </c>
      <c r="R26" s="2">
        <f t="shared" si="14"/>
        <v>0</v>
      </c>
      <c r="S26" s="2">
        <f t="shared" si="15"/>
        <v>0</v>
      </c>
      <c r="T26" s="2">
        <f t="shared" si="16"/>
        <v>0</v>
      </c>
      <c r="U26" s="2">
        <f t="shared" si="17"/>
        <v>0</v>
      </c>
    </row>
    <row r="27" spans="1:21" x14ac:dyDescent="0.2">
      <c r="A27" t="s">
        <v>45</v>
      </c>
      <c r="B27">
        <v>0.59836933746522603</v>
      </c>
      <c r="C27">
        <v>0.59836933746522603</v>
      </c>
      <c r="D27">
        <v>0.59836933746522603</v>
      </c>
      <c r="E27">
        <v>0.70513574530966205</v>
      </c>
      <c r="F27">
        <v>0.70513574530966205</v>
      </c>
      <c r="G27">
        <v>0.70513574530966205</v>
      </c>
      <c r="H27">
        <v>0.56224995612994899</v>
      </c>
      <c r="I27">
        <v>0.56224995612994899</v>
      </c>
      <c r="J27">
        <v>0.56224995612994899</v>
      </c>
      <c r="L27" s="2" t="s">
        <v>45</v>
      </c>
      <c r="M27" s="2">
        <f t="shared" si="18"/>
        <v>0</v>
      </c>
      <c r="N27" s="2">
        <f t="shared" si="10"/>
        <v>0</v>
      </c>
      <c r="O27" s="2">
        <f t="shared" si="11"/>
        <v>0</v>
      </c>
      <c r="P27" s="2">
        <f t="shared" si="12"/>
        <v>0</v>
      </c>
      <c r="Q27" s="2">
        <f t="shared" si="13"/>
        <v>0</v>
      </c>
      <c r="R27" s="2">
        <f t="shared" si="14"/>
        <v>0</v>
      </c>
      <c r="S27" s="2">
        <f t="shared" si="15"/>
        <v>0</v>
      </c>
      <c r="T27" s="2">
        <f t="shared" si="16"/>
        <v>0</v>
      </c>
      <c r="U27" s="2">
        <f t="shared" si="17"/>
        <v>0</v>
      </c>
    </row>
    <row r="28" spans="1:21" x14ac:dyDescent="0.2">
      <c r="A28" t="s">
        <v>46</v>
      </c>
      <c r="B28">
        <v>0.58254483334831897</v>
      </c>
      <c r="C28">
        <v>0.58254483334831897</v>
      </c>
      <c r="D28">
        <v>0.58294165874514403</v>
      </c>
      <c r="E28">
        <v>0.68002890770282398</v>
      </c>
      <c r="F28">
        <v>0.68002890770282398</v>
      </c>
      <c r="G28">
        <v>0.72169557436949106</v>
      </c>
      <c r="H28">
        <v>0.56206791036768999</v>
      </c>
      <c r="I28">
        <v>0.56206791036768999</v>
      </c>
      <c r="J28">
        <v>0.56285407388970199</v>
      </c>
      <c r="L28" s="2" t="s">
        <v>46</v>
      </c>
      <c r="M28" s="2">
        <f t="shared" si="18"/>
        <v>0</v>
      </c>
      <c r="N28" s="2">
        <f t="shared" si="10"/>
        <v>3.9682539682506235E-4</v>
      </c>
      <c r="O28" s="2">
        <f t="shared" si="11"/>
        <v>3.9682539682506235E-4</v>
      </c>
      <c r="P28" s="2">
        <f t="shared" si="12"/>
        <v>0</v>
      </c>
      <c r="Q28" s="2">
        <f t="shared" si="13"/>
        <v>4.1666666666667074E-2</v>
      </c>
      <c r="R28" s="2">
        <f t="shared" si="14"/>
        <v>4.1666666666667074E-2</v>
      </c>
      <c r="S28" s="2">
        <f t="shared" si="15"/>
        <v>0</v>
      </c>
      <c r="T28" s="2">
        <f t="shared" si="16"/>
        <v>7.8616352201199557E-4</v>
      </c>
      <c r="U28" s="2">
        <f t="shared" si="17"/>
        <v>7.8616352201199557E-4</v>
      </c>
    </row>
    <row r="29" spans="1:21" x14ac:dyDescent="0.2">
      <c r="A29" t="s">
        <v>47</v>
      </c>
      <c r="B29">
        <v>0.71393745205981396</v>
      </c>
      <c r="C29">
        <v>0.71393745205981396</v>
      </c>
      <c r="D29">
        <v>0.71393745205981396</v>
      </c>
      <c r="E29">
        <v>0.70669824530966197</v>
      </c>
      <c r="F29">
        <v>0.70669824530966197</v>
      </c>
      <c r="G29">
        <v>0.70669824530966197</v>
      </c>
      <c r="H29">
        <v>0.665514454228741</v>
      </c>
      <c r="I29">
        <v>0.665514454228741</v>
      </c>
      <c r="J29">
        <v>0.665514454228741</v>
      </c>
      <c r="L29" s="2" t="s">
        <v>47</v>
      </c>
      <c r="M29" s="2">
        <f t="shared" si="18"/>
        <v>0</v>
      </c>
      <c r="N29" s="2">
        <f t="shared" si="10"/>
        <v>0</v>
      </c>
      <c r="O29" s="2">
        <f t="shared" si="11"/>
        <v>0</v>
      </c>
      <c r="P29" s="2">
        <f t="shared" si="12"/>
        <v>0</v>
      </c>
      <c r="Q29" s="2">
        <f t="shared" si="13"/>
        <v>0</v>
      </c>
      <c r="R29" s="2">
        <f t="shared" si="14"/>
        <v>0</v>
      </c>
      <c r="S29" s="2">
        <f t="shared" si="15"/>
        <v>0</v>
      </c>
      <c r="T29" s="2">
        <f t="shared" si="16"/>
        <v>0</v>
      </c>
      <c r="U29" s="2">
        <f t="shared" si="17"/>
        <v>0</v>
      </c>
    </row>
    <row r="30" spans="1:21" x14ac:dyDescent="0.2">
      <c r="A30" t="s">
        <v>48</v>
      </c>
      <c r="B30">
        <v>0.78506403662443403</v>
      </c>
      <c r="C30">
        <v>0.78506403662443403</v>
      </c>
      <c r="D30">
        <v>0.78546856736877102</v>
      </c>
      <c r="E30">
        <v>0.650341407702824</v>
      </c>
      <c r="F30">
        <v>0.650341407702824</v>
      </c>
      <c r="G30">
        <v>0.69200807436949097</v>
      </c>
      <c r="H30">
        <v>0.700281124593509</v>
      </c>
      <c r="I30">
        <v>0.700281124593509</v>
      </c>
      <c r="J30">
        <v>0.70108240664479105</v>
      </c>
      <c r="L30" s="2" t="s">
        <v>48</v>
      </c>
      <c r="M30" s="2">
        <f t="shared" si="18"/>
        <v>0</v>
      </c>
      <c r="N30" s="2">
        <f t="shared" si="10"/>
        <v>4.0453074433699499E-4</v>
      </c>
      <c r="O30" s="2">
        <f t="shared" si="11"/>
        <v>4.0453074433699499E-4</v>
      </c>
      <c r="P30" s="2">
        <f t="shared" si="12"/>
        <v>0</v>
      </c>
      <c r="Q30" s="2">
        <f t="shared" si="13"/>
        <v>4.1666666666666963E-2</v>
      </c>
      <c r="R30" s="2">
        <f t="shared" si="14"/>
        <v>4.1666666666666963E-2</v>
      </c>
      <c r="S30" s="2">
        <f t="shared" si="15"/>
        <v>0</v>
      </c>
      <c r="T30" s="2">
        <f t="shared" si="16"/>
        <v>8.0128205128204844E-4</v>
      </c>
      <c r="U30" s="2">
        <f t="shared" si="17"/>
        <v>8.0128205128204844E-4</v>
      </c>
    </row>
  </sheetData>
  <mergeCells count="16">
    <mergeCell ref="P2:R2"/>
    <mergeCell ref="S2:U2"/>
    <mergeCell ref="A17:C17"/>
    <mergeCell ref="L17:N17"/>
    <mergeCell ref="B18:D18"/>
    <mergeCell ref="E18:G18"/>
    <mergeCell ref="H18:J18"/>
    <mergeCell ref="M18:O18"/>
    <mergeCell ref="P18:R18"/>
    <mergeCell ref="S18:U18"/>
    <mergeCell ref="A1:C1"/>
    <mergeCell ref="L1:N1"/>
    <mergeCell ref="B2:D2"/>
    <mergeCell ref="E2:G2"/>
    <mergeCell ref="H2:J2"/>
    <mergeCell ref="M2: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C5A3F-8A8B-4BF8-B5E1-18F65AD72B2B}">
  <dimension ref="A1:U30"/>
  <sheetViews>
    <sheetView topLeftCell="A2" workbookViewId="0">
      <selection activeCell="U6" sqref="U6"/>
    </sheetView>
  </sheetViews>
  <sheetFormatPr baseColWidth="10" defaultColWidth="8.83203125" defaultRowHeight="15" x14ac:dyDescent="0.2"/>
  <sheetData>
    <row r="1" spans="1:21" x14ac:dyDescent="0.2">
      <c r="A1" s="19" t="s">
        <v>27</v>
      </c>
      <c r="B1" s="19"/>
      <c r="C1" s="19"/>
      <c r="L1" s="19" t="s">
        <v>28</v>
      </c>
      <c r="M1" s="19"/>
      <c r="N1" s="19"/>
    </row>
    <row r="2" spans="1:21" x14ac:dyDescent="0.2">
      <c r="B2" s="21" t="s">
        <v>29</v>
      </c>
      <c r="C2" s="21"/>
      <c r="D2" s="21"/>
      <c r="E2" s="21" t="s">
        <v>30</v>
      </c>
      <c r="F2" s="21"/>
      <c r="G2" s="21"/>
      <c r="H2" s="21" t="s">
        <v>31</v>
      </c>
      <c r="I2" s="21"/>
      <c r="J2" s="21"/>
      <c r="L2" s="2"/>
      <c r="M2" s="20" t="s">
        <v>29</v>
      </c>
      <c r="N2" s="20"/>
      <c r="O2" s="20"/>
      <c r="P2" s="20" t="s">
        <v>30</v>
      </c>
      <c r="Q2" s="20"/>
      <c r="R2" s="20"/>
      <c r="S2" s="20" t="s">
        <v>31</v>
      </c>
      <c r="T2" s="20"/>
      <c r="U2" s="20"/>
    </row>
    <row r="3" spans="1:21" x14ac:dyDescent="0.2">
      <c r="B3" t="s">
        <v>32</v>
      </c>
      <c r="C3" t="s">
        <v>33</v>
      </c>
      <c r="D3" t="s">
        <v>34</v>
      </c>
      <c r="E3" t="s">
        <v>32</v>
      </c>
      <c r="F3" t="s">
        <v>33</v>
      </c>
      <c r="G3" t="s">
        <v>34</v>
      </c>
      <c r="H3" t="s">
        <v>32</v>
      </c>
      <c r="I3" t="s">
        <v>33</v>
      </c>
      <c r="J3" t="s">
        <v>34</v>
      </c>
      <c r="L3" s="2"/>
      <c r="M3" s="2" t="s">
        <v>35</v>
      </c>
      <c r="N3" s="2" t="s">
        <v>36</v>
      </c>
      <c r="O3" s="2" t="s">
        <v>37</v>
      </c>
      <c r="P3" s="2" t="s">
        <v>35</v>
      </c>
      <c r="Q3" s="2" t="s">
        <v>36</v>
      </c>
      <c r="R3" s="2" t="s">
        <v>37</v>
      </c>
      <c r="S3" s="2" t="s">
        <v>35</v>
      </c>
      <c r="T3" s="2" t="s">
        <v>36</v>
      </c>
      <c r="U3" s="2" t="s">
        <v>37</v>
      </c>
    </row>
    <row r="4" spans="1:21" x14ac:dyDescent="0.2">
      <c r="A4" t="s">
        <v>38</v>
      </c>
      <c r="B4">
        <v>4.9169213278104397E-2</v>
      </c>
      <c r="C4">
        <v>4.9169213278104397E-2</v>
      </c>
      <c r="D4">
        <v>4.9169213278104397E-2</v>
      </c>
      <c r="E4">
        <v>0.248541830932381</v>
      </c>
      <c r="F4">
        <v>0.248541830932381</v>
      </c>
      <c r="G4">
        <v>0.248541830932381</v>
      </c>
      <c r="H4">
        <v>5.4743356947790402E-2</v>
      </c>
      <c r="I4">
        <v>5.4743356947790402E-2</v>
      </c>
      <c r="J4">
        <v>5.4743356947790402E-2</v>
      </c>
      <c r="L4" s="2" t="s">
        <v>38</v>
      </c>
      <c r="M4" s="2">
        <f>B4-C4</f>
        <v>0</v>
      </c>
      <c r="N4" s="2">
        <f>D4-B4</f>
        <v>0</v>
      </c>
      <c r="O4" s="2">
        <f>D4-C4</f>
        <v>0</v>
      </c>
      <c r="P4" s="2">
        <f>E4-F4</f>
        <v>0</v>
      </c>
      <c r="Q4" s="2">
        <f>G4-E4</f>
        <v>0</v>
      </c>
      <c r="R4" s="2">
        <f>G4-F4</f>
        <v>0</v>
      </c>
      <c r="S4" s="2">
        <f>H4-I4</f>
        <v>0</v>
      </c>
      <c r="T4" s="2">
        <f>J4-H4</f>
        <v>0</v>
      </c>
      <c r="U4" s="2">
        <f>J4-I4</f>
        <v>0</v>
      </c>
    </row>
    <row r="5" spans="1:21" x14ac:dyDescent="0.2">
      <c r="A5" t="s">
        <v>39</v>
      </c>
      <c r="B5">
        <v>0.20905620097887001</v>
      </c>
      <c r="C5">
        <v>0.20905620097887001</v>
      </c>
      <c r="D5">
        <v>0.13562665245521399</v>
      </c>
      <c r="E5">
        <v>0.34614434603565303</v>
      </c>
      <c r="F5">
        <v>0.34614434603565303</v>
      </c>
      <c r="G5">
        <v>0.35675312335805798</v>
      </c>
      <c r="H5">
        <v>0.2097214271592</v>
      </c>
      <c r="I5">
        <v>0.2097214271592</v>
      </c>
      <c r="J5">
        <v>0.162312639271285</v>
      </c>
      <c r="L5" s="2" t="s">
        <v>39</v>
      </c>
      <c r="M5" s="2">
        <f t="shared" ref="M5:M14" si="0">B5-C5</f>
        <v>0</v>
      </c>
      <c r="N5" s="2">
        <f t="shared" ref="N5:N14" si="1">D5-B5</f>
        <v>-7.3429548523656019E-2</v>
      </c>
      <c r="O5" s="2">
        <f t="shared" ref="O5:O14" si="2">D5-C5</f>
        <v>-7.3429548523656019E-2</v>
      </c>
      <c r="P5" s="2">
        <f t="shared" ref="P5:P14" si="3">E5-F5</f>
        <v>0</v>
      </c>
      <c r="Q5" s="2">
        <f t="shared" ref="Q5:Q14" si="4">G5-E5</f>
        <v>1.060877732240495E-2</v>
      </c>
      <c r="R5" s="2">
        <f t="shared" ref="R5:R14" si="5">G5-F5</f>
        <v>1.060877732240495E-2</v>
      </c>
      <c r="S5" s="2">
        <f t="shared" ref="S5:S14" si="6">H5-I5</f>
        <v>0</v>
      </c>
      <c r="T5" s="2">
        <f t="shared" ref="T5:T14" si="7">J5-H5</f>
        <v>-4.7408787887914999E-2</v>
      </c>
      <c r="U5" s="2">
        <f t="shared" ref="U5:U14" si="8">J5-I5</f>
        <v>-4.7408787887914999E-2</v>
      </c>
    </row>
    <row r="6" spans="1:21" x14ac:dyDescent="0.2">
      <c r="A6" t="s">
        <v>40</v>
      </c>
      <c r="B6">
        <v>0.24357738974304499</v>
      </c>
      <c r="C6">
        <v>0.24357738974304499</v>
      </c>
      <c r="D6">
        <v>0.14949844799186601</v>
      </c>
      <c r="E6">
        <v>0.48853412375890698</v>
      </c>
      <c r="F6">
        <v>0.48853412375890698</v>
      </c>
      <c r="G6">
        <v>0.51415133703104798</v>
      </c>
      <c r="H6">
        <v>0.238685068810264</v>
      </c>
      <c r="I6">
        <v>0.238685068810264</v>
      </c>
      <c r="J6">
        <v>0.17336639449219701</v>
      </c>
      <c r="L6" s="2" t="s">
        <v>40</v>
      </c>
      <c r="M6" s="2">
        <f t="shared" si="0"/>
        <v>0</v>
      </c>
      <c r="N6" s="2">
        <f t="shared" si="1"/>
        <v>-9.4078941751178979E-2</v>
      </c>
      <c r="O6" s="2">
        <f t="shared" si="2"/>
        <v>-9.4078941751178979E-2</v>
      </c>
      <c r="P6" s="2">
        <f t="shared" si="3"/>
        <v>0</v>
      </c>
      <c r="Q6" s="2">
        <f t="shared" si="4"/>
        <v>2.5617213272141004E-2</v>
      </c>
      <c r="R6" s="2">
        <f t="shared" si="5"/>
        <v>2.5617213272141004E-2</v>
      </c>
      <c r="S6" s="2">
        <f t="shared" si="6"/>
        <v>0</v>
      </c>
      <c r="T6" s="2">
        <f t="shared" si="7"/>
        <v>-6.5318674318066983E-2</v>
      </c>
      <c r="U6" s="2">
        <f t="shared" si="8"/>
        <v>-6.5318674318066983E-2</v>
      </c>
    </row>
    <row r="7" spans="1:21" x14ac:dyDescent="0.2">
      <c r="A7" t="s">
        <v>41</v>
      </c>
      <c r="B7">
        <v>0.39733291531436499</v>
      </c>
      <c r="C7">
        <v>0.39733291531436499</v>
      </c>
      <c r="D7">
        <v>0.24557749693352601</v>
      </c>
      <c r="E7">
        <v>0.51635477854067002</v>
      </c>
      <c r="F7">
        <v>0.51635477854067002</v>
      </c>
      <c r="G7">
        <v>0.59524290856657303</v>
      </c>
      <c r="H7">
        <v>0.36848491818056001</v>
      </c>
      <c r="I7">
        <v>0.36848491818056001</v>
      </c>
      <c r="J7">
        <v>0.28662252232966101</v>
      </c>
      <c r="L7" s="2" t="s">
        <v>41</v>
      </c>
      <c r="M7" s="2">
        <f t="shared" si="0"/>
        <v>0</v>
      </c>
      <c r="N7" s="2">
        <f t="shared" si="1"/>
        <v>-0.15175541838083897</v>
      </c>
      <c r="O7" s="2">
        <f t="shared" si="2"/>
        <v>-0.15175541838083897</v>
      </c>
      <c r="P7" s="2">
        <f t="shared" si="3"/>
        <v>0</v>
      </c>
      <c r="Q7" s="2">
        <f t="shared" si="4"/>
        <v>7.8888130025903003E-2</v>
      </c>
      <c r="R7" s="2">
        <f t="shared" si="5"/>
        <v>7.8888130025903003E-2</v>
      </c>
      <c r="S7" s="2">
        <f t="shared" si="6"/>
        <v>0</v>
      </c>
      <c r="T7" s="2">
        <f t="shared" si="7"/>
        <v>-8.1862395850898995E-2</v>
      </c>
      <c r="U7" s="2">
        <f t="shared" si="8"/>
        <v>-8.1862395850898995E-2</v>
      </c>
    </row>
    <row r="8" spans="1:21" x14ac:dyDescent="0.2">
      <c r="A8" t="s">
        <v>42</v>
      </c>
      <c r="B8">
        <v>0.37465701721730099</v>
      </c>
      <c r="C8">
        <v>0.37465701721730099</v>
      </c>
      <c r="D8">
        <v>0.183159157713632</v>
      </c>
      <c r="E8">
        <v>0.42765201378905998</v>
      </c>
      <c r="F8">
        <v>0.42765201378905998</v>
      </c>
      <c r="G8">
        <v>0.45627353021325001</v>
      </c>
      <c r="H8">
        <v>0.33078752684894402</v>
      </c>
      <c r="I8">
        <v>0.33078752684894402</v>
      </c>
      <c r="J8">
        <v>0.205398820385716</v>
      </c>
      <c r="L8" s="2" t="s">
        <v>42</v>
      </c>
      <c r="M8" s="2">
        <f t="shared" si="0"/>
        <v>0</v>
      </c>
      <c r="N8" s="2">
        <f t="shared" si="1"/>
        <v>-0.19149785950366899</v>
      </c>
      <c r="O8" s="2">
        <f t="shared" si="2"/>
        <v>-0.19149785950366899</v>
      </c>
      <c r="P8" s="2">
        <f t="shared" si="3"/>
        <v>0</v>
      </c>
      <c r="Q8" s="2">
        <f t="shared" si="4"/>
        <v>2.862151642419003E-2</v>
      </c>
      <c r="R8" s="2">
        <f t="shared" si="5"/>
        <v>2.862151642419003E-2</v>
      </c>
      <c r="S8" s="2">
        <f t="shared" si="6"/>
        <v>0</v>
      </c>
      <c r="T8" s="2">
        <f t="shared" si="7"/>
        <v>-0.12538870646322803</v>
      </c>
      <c r="U8" s="2">
        <f t="shared" si="8"/>
        <v>-0.12538870646322803</v>
      </c>
    </row>
    <row r="9" spans="1:21" x14ac:dyDescent="0.2">
      <c r="A9" t="s">
        <v>43</v>
      </c>
      <c r="B9">
        <v>0.58728564695600605</v>
      </c>
      <c r="C9">
        <v>0.58728564695600605</v>
      </c>
      <c r="D9">
        <v>0.26802289135934299</v>
      </c>
      <c r="E9">
        <v>0.60076021928290801</v>
      </c>
      <c r="F9">
        <v>0.60076021928290801</v>
      </c>
      <c r="G9">
        <v>0.70260957610852504</v>
      </c>
      <c r="H9">
        <v>0.54415291638743002</v>
      </c>
      <c r="I9">
        <v>0.54415291638743002</v>
      </c>
      <c r="J9">
        <v>0.33322759450586997</v>
      </c>
      <c r="L9" s="2" t="s">
        <v>43</v>
      </c>
      <c r="M9" s="2">
        <f>B9-C9</f>
        <v>0</v>
      </c>
      <c r="N9" s="2">
        <f t="shared" si="1"/>
        <v>-0.31926275559666306</v>
      </c>
      <c r="O9" s="2">
        <f t="shared" si="2"/>
        <v>-0.31926275559666306</v>
      </c>
      <c r="P9" s="2">
        <f t="shared" si="3"/>
        <v>0</v>
      </c>
      <c r="Q9" s="2">
        <f t="shared" si="4"/>
        <v>0.10184935682561702</v>
      </c>
      <c r="R9" s="2">
        <f t="shared" si="5"/>
        <v>0.10184935682561702</v>
      </c>
      <c r="S9" s="2">
        <f t="shared" si="6"/>
        <v>0</v>
      </c>
      <c r="T9" s="2">
        <f t="shared" si="7"/>
        <v>-0.21092532188156005</v>
      </c>
      <c r="U9" s="2">
        <f t="shared" si="8"/>
        <v>-0.21092532188156005</v>
      </c>
    </row>
    <row r="10" spans="1:21" x14ac:dyDescent="0.2">
      <c r="A10" t="s">
        <v>44</v>
      </c>
      <c r="B10">
        <v>0.59370712613424104</v>
      </c>
      <c r="C10">
        <v>0.59370712613424104</v>
      </c>
      <c r="D10">
        <v>0.38458903411477202</v>
      </c>
      <c r="E10">
        <v>0.61526957907915303</v>
      </c>
      <c r="F10">
        <v>0.61526957907915303</v>
      </c>
      <c r="G10">
        <v>0.710738629469154</v>
      </c>
      <c r="H10">
        <v>0.558231521136761</v>
      </c>
      <c r="I10">
        <v>0.558231521136761</v>
      </c>
      <c r="J10">
        <v>0.46448430832992599</v>
      </c>
      <c r="L10" s="2" t="s">
        <v>44</v>
      </c>
      <c r="M10" s="2">
        <f t="shared" si="0"/>
        <v>0</v>
      </c>
      <c r="N10" s="2">
        <f t="shared" si="1"/>
        <v>-0.20911809201946902</v>
      </c>
      <c r="O10" s="2">
        <f t="shared" si="2"/>
        <v>-0.20911809201946902</v>
      </c>
      <c r="P10" s="2">
        <f t="shared" si="3"/>
        <v>0</v>
      </c>
      <c r="Q10" s="2">
        <f t="shared" si="4"/>
        <v>9.5469050390000976E-2</v>
      </c>
      <c r="R10" s="2">
        <f t="shared" si="5"/>
        <v>9.5469050390000976E-2</v>
      </c>
      <c r="S10" s="2">
        <f t="shared" si="6"/>
        <v>0</v>
      </c>
      <c r="T10" s="2">
        <f t="shared" si="7"/>
        <v>-9.3747212806835012E-2</v>
      </c>
      <c r="U10" s="2">
        <f t="shared" si="8"/>
        <v>-9.3747212806835012E-2</v>
      </c>
    </row>
    <row r="11" spans="1:21" x14ac:dyDescent="0.2">
      <c r="A11" t="s">
        <v>45</v>
      </c>
      <c r="B11">
        <v>0.60470275612053204</v>
      </c>
      <c r="C11">
        <v>0.60470275612053204</v>
      </c>
      <c r="D11">
        <v>0.331910292845781</v>
      </c>
      <c r="E11">
        <v>0.61609435816480196</v>
      </c>
      <c r="F11">
        <v>0.61609435816480196</v>
      </c>
      <c r="G11">
        <v>0.65974087380951396</v>
      </c>
      <c r="H11">
        <v>0.540933328832918</v>
      </c>
      <c r="I11">
        <v>0.540933328832918</v>
      </c>
      <c r="J11">
        <v>0.38072177268581697</v>
      </c>
      <c r="L11" s="2" t="s">
        <v>45</v>
      </c>
      <c r="M11" s="2">
        <f t="shared" si="0"/>
        <v>0</v>
      </c>
      <c r="N11" s="2">
        <f t="shared" si="1"/>
        <v>-0.27279246327475104</v>
      </c>
      <c r="O11" s="2">
        <f t="shared" si="2"/>
        <v>-0.27279246327475104</v>
      </c>
      <c r="P11" s="2">
        <f t="shared" si="3"/>
        <v>0</v>
      </c>
      <c r="Q11" s="2">
        <f t="shared" si="4"/>
        <v>4.3646515644712003E-2</v>
      </c>
      <c r="R11" s="2">
        <f t="shared" si="5"/>
        <v>4.3646515644712003E-2</v>
      </c>
      <c r="S11" s="2">
        <f t="shared" si="6"/>
        <v>0</v>
      </c>
      <c r="T11" s="2">
        <f t="shared" si="7"/>
        <v>-0.16021155614710103</v>
      </c>
      <c r="U11" s="2">
        <f t="shared" si="8"/>
        <v>-0.16021155614710103</v>
      </c>
    </row>
    <row r="12" spans="1:21" x14ac:dyDescent="0.2">
      <c r="A12" t="s">
        <v>46</v>
      </c>
      <c r="B12">
        <v>0.616488494271339</v>
      </c>
      <c r="C12">
        <v>0.616488494271339</v>
      </c>
      <c r="D12">
        <v>0.30646269993933301</v>
      </c>
      <c r="E12">
        <v>0.63325599081556505</v>
      </c>
      <c r="F12">
        <v>0.63325599081556505</v>
      </c>
      <c r="G12">
        <v>0.73416908772054701</v>
      </c>
      <c r="H12">
        <v>0.57138650559167603</v>
      </c>
      <c r="I12">
        <v>0.57138650559167603</v>
      </c>
      <c r="J12">
        <v>0.38068305151520798</v>
      </c>
      <c r="L12" s="2" t="s">
        <v>46</v>
      </c>
      <c r="M12" s="2">
        <f t="shared" si="0"/>
        <v>0</v>
      </c>
      <c r="N12" s="2">
        <f t="shared" si="1"/>
        <v>-0.310025794332006</v>
      </c>
      <c r="O12" s="2">
        <f t="shared" si="2"/>
        <v>-0.310025794332006</v>
      </c>
      <c r="P12" s="2">
        <f t="shared" si="3"/>
        <v>0</v>
      </c>
      <c r="Q12" s="2">
        <f t="shared" si="4"/>
        <v>0.10091309690498196</v>
      </c>
      <c r="R12" s="2">
        <f t="shared" si="5"/>
        <v>0.10091309690498196</v>
      </c>
      <c r="S12" s="2">
        <f t="shared" si="6"/>
        <v>0</v>
      </c>
      <c r="T12" s="2">
        <f t="shared" si="7"/>
        <v>-0.19070345407646805</v>
      </c>
      <c r="U12" s="2">
        <f t="shared" si="8"/>
        <v>-0.19070345407646805</v>
      </c>
    </row>
    <row r="13" spans="1:21" x14ac:dyDescent="0.2">
      <c r="A13" t="s">
        <v>47</v>
      </c>
      <c r="B13">
        <v>0.72520703482960203</v>
      </c>
      <c r="C13">
        <v>0.72520703482960203</v>
      </c>
      <c r="D13">
        <v>0.40771803550636398</v>
      </c>
      <c r="E13">
        <v>0.59107587381927196</v>
      </c>
      <c r="F13">
        <v>0.59107587381927196</v>
      </c>
      <c r="G13">
        <v>0.71081792657956699</v>
      </c>
      <c r="H13">
        <v>0.62128245696171203</v>
      </c>
      <c r="I13">
        <v>0.62128245696171203</v>
      </c>
      <c r="J13">
        <v>0.47454780330181001</v>
      </c>
      <c r="L13" s="2" t="s">
        <v>47</v>
      </c>
      <c r="M13" s="2">
        <f t="shared" si="0"/>
        <v>0</v>
      </c>
      <c r="N13" s="2">
        <f t="shared" si="1"/>
        <v>-0.31748899932323804</v>
      </c>
      <c r="O13" s="2">
        <f t="shared" si="2"/>
        <v>-0.31748899932323804</v>
      </c>
      <c r="P13" s="2">
        <f t="shared" si="3"/>
        <v>0</v>
      </c>
      <c r="Q13" s="2">
        <f t="shared" si="4"/>
        <v>0.11974205276029504</v>
      </c>
      <c r="R13" s="2">
        <f t="shared" si="5"/>
        <v>0.11974205276029504</v>
      </c>
      <c r="S13" s="2">
        <f t="shared" si="6"/>
        <v>0</v>
      </c>
      <c r="T13" s="2">
        <f t="shared" si="7"/>
        <v>-0.14673465365990201</v>
      </c>
      <c r="U13" s="2">
        <f t="shared" si="8"/>
        <v>-0.14673465365990201</v>
      </c>
    </row>
    <row r="14" spans="1:21" x14ac:dyDescent="0.2">
      <c r="A14" t="s">
        <v>48</v>
      </c>
      <c r="B14">
        <v>0.79297946288827303</v>
      </c>
      <c r="C14">
        <v>0.79297946288827303</v>
      </c>
      <c r="D14">
        <v>0.35213757292036302</v>
      </c>
      <c r="E14">
        <v>0.57754773529113301</v>
      </c>
      <c r="F14">
        <v>0.57754773529113301</v>
      </c>
      <c r="G14">
        <v>0.71000116634231103</v>
      </c>
      <c r="H14">
        <v>0.64878359284701304</v>
      </c>
      <c r="I14">
        <v>0.64878359284701304</v>
      </c>
      <c r="J14">
        <v>0.42475280932008402</v>
      </c>
      <c r="L14" s="2" t="s">
        <v>48</v>
      </c>
      <c r="M14" s="2">
        <f t="shared" si="0"/>
        <v>0</v>
      </c>
      <c r="N14" s="2">
        <f t="shared" si="1"/>
        <v>-0.44084188996791002</v>
      </c>
      <c r="O14" s="2">
        <f t="shared" si="2"/>
        <v>-0.44084188996791002</v>
      </c>
      <c r="P14" s="2">
        <f t="shared" si="3"/>
        <v>0</v>
      </c>
      <c r="Q14" s="2">
        <f t="shared" si="4"/>
        <v>0.13245343105117802</v>
      </c>
      <c r="R14" s="2">
        <f t="shared" si="5"/>
        <v>0.13245343105117802</v>
      </c>
      <c r="S14" s="2">
        <f t="shared" si="6"/>
        <v>0</v>
      </c>
      <c r="T14" s="2">
        <f t="shared" si="7"/>
        <v>-0.22403078352692901</v>
      </c>
      <c r="U14" s="2">
        <f t="shared" si="8"/>
        <v>-0.22403078352692901</v>
      </c>
    </row>
    <row r="17" spans="1:21" x14ac:dyDescent="0.2">
      <c r="A17" s="19" t="s">
        <v>49</v>
      </c>
      <c r="B17" s="19"/>
      <c r="C17" s="19"/>
      <c r="L17" s="19" t="s">
        <v>50</v>
      </c>
      <c r="M17" s="19"/>
      <c r="N17" s="19"/>
    </row>
    <row r="18" spans="1:21" x14ac:dyDescent="0.2">
      <c r="B18" s="21" t="s">
        <v>29</v>
      </c>
      <c r="C18" s="21"/>
      <c r="D18" s="21"/>
      <c r="E18" s="21" t="s">
        <v>30</v>
      </c>
      <c r="F18" s="21"/>
      <c r="G18" s="21"/>
      <c r="H18" s="21" t="s">
        <v>31</v>
      </c>
      <c r="I18" s="21"/>
      <c r="J18" s="21"/>
      <c r="L18" s="2"/>
      <c r="M18" s="20" t="s">
        <v>29</v>
      </c>
      <c r="N18" s="20"/>
      <c r="O18" s="20"/>
      <c r="P18" s="20" t="s">
        <v>30</v>
      </c>
      <c r="Q18" s="20"/>
      <c r="R18" s="20"/>
      <c r="S18" s="20" t="s">
        <v>31</v>
      </c>
      <c r="T18" s="20"/>
      <c r="U18" s="20"/>
    </row>
    <row r="19" spans="1:21" x14ac:dyDescent="0.2">
      <c r="B19" t="s">
        <v>32</v>
      </c>
      <c r="C19" t="s">
        <v>33</v>
      </c>
      <c r="D19" t="s">
        <v>34</v>
      </c>
      <c r="E19" t="s">
        <v>32</v>
      </c>
      <c r="F19" t="s">
        <v>33</v>
      </c>
      <c r="G19" t="s">
        <v>34</v>
      </c>
      <c r="H19" t="s">
        <v>32</v>
      </c>
      <c r="I19" t="s">
        <v>33</v>
      </c>
      <c r="J19" t="s">
        <v>34</v>
      </c>
      <c r="L19" s="2"/>
      <c r="M19" s="2" t="s">
        <v>35</v>
      </c>
      <c r="N19" s="2" t="s">
        <v>36</v>
      </c>
      <c r="O19" s="2" t="s">
        <v>37</v>
      </c>
      <c r="P19" s="2" t="s">
        <v>35</v>
      </c>
      <c r="Q19" s="2" t="s">
        <v>36</v>
      </c>
      <c r="R19" s="2" t="s">
        <v>37</v>
      </c>
      <c r="S19" s="2" t="s">
        <v>35</v>
      </c>
      <c r="T19" s="2" t="s">
        <v>36</v>
      </c>
      <c r="U19" s="2" t="s">
        <v>37</v>
      </c>
    </row>
    <row r="20" spans="1:21" x14ac:dyDescent="0.2">
      <c r="A20" t="s">
        <v>38</v>
      </c>
      <c r="B20">
        <v>6.8319928030949495E-2</v>
      </c>
      <c r="C20">
        <v>6.8319928030949495E-2</v>
      </c>
      <c r="D20">
        <v>6.8319928030949495E-2</v>
      </c>
      <c r="E20">
        <v>0.82242435996300101</v>
      </c>
      <c r="F20">
        <v>0.82242435996300101</v>
      </c>
      <c r="G20">
        <v>0.82242435996300101</v>
      </c>
      <c r="H20">
        <v>7.96010666073039E-2</v>
      </c>
      <c r="I20">
        <v>7.96010666073039E-2</v>
      </c>
      <c r="J20">
        <v>7.96010666073039E-2</v>
      </c>
      <c r="L20" s="2" t="s">
        <v>38</v>
      </c>
      <c r="M20" s="2">
        <f>B20-C20</f>
        <v>0</v>
      </c>
      <c r="N20" s="2">
        <f>D20-B20</f>
        <v>0</v>
      </c>
      <c r="O20" s="2">
        <f>D20-C20</f>
        <v>0</v>
      </c>
      <c r="P20" s="2">
        <f>E20-F20</f>
        <v>0</v>
      </c>
      <c r="Q20" s="2">
        <f>G20-E20</f>
        <v>0</v>
      </c>
      <c r="R20" s="2">
        <f>G20-F20</f>
        <v>0</v>
      </c>
      <c r="S20" s="2">
        <f>H20-I20</f>
        <v>0</v>
      </c>
      <c r="T20" s="2">
        <f>J20-H20</f>
        <v>0</v>
      </c>
      <c r="U20" s="2">
        <f>J20-I20</f>
        <v>0</v>
      </c>
    </row>
    <row r="21" spans="1:21" x14ac:dyDescent="0.2">
      <c r="A21" t="s">
        <v>39</v>
      </c>
      <c r="B21">
        <v>0.20721634111755299</v>
      </c>
      <c r="C21">
        <v>0.20721634111755299</v>
      </c>
      <c r="D21">
        <v>0.134496093322618</v>
      </c>
      <c r="E21">
        <v>0.39037906137205902</v>
      </c>
      <c r="F21">
        <v>0.39037906137205902</v>
      </c>
      <c r="G21">
        <v>0.39427645366230901</v>
      </c>
      <c r="H21">
        <v>0.215146284927343</v>
      </c>
      <c r="I21">
        <v>0.215146284927343</v>
      </c>
      <c r="J21">
        <v>0.16175539899444999</v>
      </c>
      <c r="L21" s="2" t="s">
        <v>39</v>
      </c>
      <c r="M21" s="2">
        <f t="shared" ref="M21:M24" si="9">B21-C21</f>
        <v>0</v>
      </c>
      <c r="N21" s="2">
        <f t="shared" ref="N21:N30" si="10">D21-B21</f>
        <v>-7.2720247794934995E-2</v>
      </c>
      <c r="O21" s="2">
        <f t="shared" ref="O21:O30" si="11">D21-C21</f>
        <v>-7.2720247794934995E-2</v>
      </c>
      <c r="P21" s="2">
        <f t="shared" ref="P21:P30" si="12">E21-F21</f>
        <v>0</v>
      </c>
      <c r="Q21" s="2">
        <f t="shared" ref="Q21:Q30" si="13">G21-E21</f>
        <v>3.8973922902499902E-3</v>
      </c>
      <c r="R21" s="2">
        <f t="shared" ref="R21:R30" si="14">G21-F21</f>
        <v>3.8973922902499902E-3</v>
      </c>
      <c r="S21" s="2">
        <f t="shared" ref="S21:S30" si="15">H21-I21</f>
        <v>0</v>
      </c>
      <c r="T21" s="2">
        <f t="shared" ref="T21:T30" si="16">J21-H21</f>
        <v>-5.3390885932893012E-2</v>
      </c>
      <c r="U21" s="2">
        <f t="shared" ref="U21:U30" si="17">J21-I21</f>
        <v>-5.3390885932893012E-2</v>
      </c>
    </row>
    <row r="22" spans="1:21" x14ac:dyDescent="0.2">
      <c r="A22" t="s">
        <v>40</v>
      </c>
      <c r="B22">
        <v>0.246659194026222</v>
      </c>
      <c r="C22">
        <v>0.246659194026222</v>
      </c>
      <c r="D22">
        <v>0.157502685034207</v>
      </c>
      <c r="E22">
        <v>0.63571986545146497</v>
      </c>
      <c r="F22">
        <v>0.63571986545146497</v>
      </c>
      <c r="G22">
        <v>0.64179625434035403</v>
      </c>
      <c r="H22">
        <v>0.25502626463120098</v>
      </c>
      <c r="I22">
        <v>0.25502626463120098</v>
      </c>
      <c r="J22">
        <v>0.18609571352066401</v>
      </c>
      <c r="L22" s="2" t="s">
        <v>40</v>
      </c>
      <c r="M22" s="2">
        <f t="shared" si="9"/>
        <v>0</v>
      </c>
      <c r="N22" s="2">
        <f t="shared" si="10"/>
        <v>-8.9156508992014993E-2</v>
      </c>
      <c r="O22" s="2">
        <f t="shared" si="11"/>
        <v>-8.9156508992014993E-2</v>
      </c>
      <c r="P22" s="2">
        <f t="shared" si="12"/>
        <v>0</v>
      </c>
      <c r="Q22" s="2">
        <f t="shared" si="13"/>
        <v>6.0763888888890616E-3</v>
      </c>
      <c r="R22" s="2">
        <f t="shared" si="14"/>
        <v>6.0763888888890616E-3</v>
      </c>
      <c r="S22" s="2">
        <f t="shared" si="15"/>
        <v>0</v>
      </c>
      <c r="T22" s="2">
        <f t="shared" si="16"/>
        <v>-6.8930551110536975E-2</v>
      </c>
      <c r="U22" s="2">
        <f t="shared" si="17"/>
        <v>-6.8930551110536975E-2</v>
      </c>
    </row>
    <row r="23" spans="1:21" x14ac:dyDescent="0.2">
      <c r="A23" t="s">
        <v>41</v>
      </c>
      <c r="B23">
        <v>0.398289038806866</v>
      </c>
      <c r="C23">
        <v>0.398289038806866</v>
      </c>
      <c r="D23">
        <v>0.23999042626441899</v>
      </c>
      <c r="E23">
        <v>0.70250268888196199</v>
      </c>
      <c r="F23">
        <v>0.70250268888196199</v>
      </c>
      <c r="G23">
        <v>0.74904416305102905</v>
      </c>
      <c r="H23">
        <v>0.40104854469104301</v>
      </c>
      <c r="I23">
        <v>0.40104854469104301</v>
      </c>
      <c r="J23">
        <v>0.29078728409953403</v>
      </c>
      <c r="L23" s="2" t="s">
        <v>41</v>
      </c>
      <c r="M23" s="2">
        <f t="shared" si="9"/>
        <v>0</v>
      </c>
      <c r="N23" s="2">
        <f t="shared" si="10"/>
        <v>-0.15829861254244701</v>
      </c>
      <c r="O23" s="2">
        <f t="shared" si="11"/>
        <v>-0.15829861254244701</v>
      </c>
      <c r="P23" s="2">
        <f t="shared" si="12"/>
        <v>0</v>
      </c>
      <c r="Q23" s="2">
        <f t="shared" si="13"/>
        <v>4.6541474169067065E-2</v>
      </c>
      <c r="R23" s="2">
        <f t="shared" si="14"/>
        <v>4.6541474169067065E-2</v>
      </c>
      <c r="S23" s="2">
        <f t="shared" si="15"/>
        <v>0</v>
      </c>
      <c r="T23" s="2">
        <f t="shared" si="16"/>
        <v>-0.11026126059150898</v>
      </c>
      <c r="U23" s="2">
        <f t="shared" si="17"/>
        <v>-0.11026126059150898</v>
      </c>
    </row>
    <row r="24" spans="1:21" x14ac:dyDescent="0.2">
      <c r="A24" t="s">
        <v>42</v>
      </c>
      <c r="B24">
        <v>0.369040617873447</v>
      </c>
      <c r="C24">
        <v>0.369040617873447</v>
      </c>
      <c r="D24">
        <v>0.185726842367575</v>
      </c>
      <c r="E24">
        <v>0.51052428258111004</v>
      </c>
      <c r="F24">
        <v>0.51052428258111004</v>
      </c>
      <c r="G24">
        <v>0.52050070222698297</v>
      </c>
      <c r="H24">
        <v>0.34988740486872999</v>
      </c>
      <c r="I24">
        <v>0.34988740486872999</v>
      </c>
      <c r="J24">
        <v>0.21647723792607099</v>
      </c>
      <c r="L24" s="2" t="s">
        <v>42</v>
      </c>
      <c r="M24" s="2">
        <f t="shared" si="9"/>
        <v>0</v>
      </c>
      <c r="N24" s="2">
        <f t="shared" si="10"/>
        <v>-0.183313775505872</v>
      </c>
      <c r="O24" s="2">
        <f t="shared" si="11"/>
        <v>-0.183313775505872</v>
      </c>
      <c r="P24" s="2">
        <f t="shared" si="12"/>
        <v>0</v>
      </c>
      <c r="Q24" s="2">
        <f t="shared" si="13"/>
        <v>9.9764196458729248E-3</v>
      </c>
      <c r="R24" s="2">
        <f t="shared" si="14"/>
        <v>9.9764196458729248E-3</v>
      </c>
      <c r="S24" s="2">
        <f t="shared" si="15"/>
        <v>0</v>
      </c>
      <c r="T24" s="2">
        <f t="shared" si="16"/>
        <v>-0.133410166942659</v>
      </c>
      <c r="U24" s="2">
        <f t="shared" si="17"/>
        <v>-0.133410166942659</v>
      </c>
    </row>
    <row r="25" spans="1:21" x14ac:dyDescent="0.2">
      <c r="A25" t="s">
        <v>43</v>
      </c>
      <c r="B25">
        <v>0.55181711073364903</v>
      </c>
      <c r="C25">
        <v>0.55181711073364903</v>
      </c>
      <c r="D25">
        <v>0.28017503235082097</v>
      </c>
      <c r="E25">
        <v>0.708231855548629</v>
      </c>
      <c r="F25">
        <v>0.708231855548629</v>
      </c>
      <c r="G25">
        <v>0.76395700318708304</v>
      </c>
      <c r="H25">
        <v>0.54842752931865901</v>
      </c>
      <c r="I25">
        <v>0.54842752931865901</v>
      </c>
      <c r="J25">
        <v>0.33774632507513702</v>
      </c>
      <c r="L25" s="2" t="s">
        <v>43</v>
      </c>
      <c r="M25" s="2">
        <f>B25-C25</f>
        <v>0</v>
      </c>
      <c r="N25" s="2">
        <f t="shared" si="10"/>
        <v>-0.27164207838282806</v>
      </c>
      <c r="O25" s="2">
        <f t="shared" si="11"/>
        <v>-0.27164207838282806</v>
      </c>
      <c r="P25" s="2">
        <f t="shared" si="12"/>
        <v>0</v>
      </c>
      <c r="Q25" s="2">
        <f t="shared" si="13"/>
        <v>5.5725147638454042E-2</v>
      </c>
      <c r="R25" s="2">
        <f t="shared" si="14"/>
        <v>5.5725147638454042E-2</v>
      </c>
      <c r="S25" s="2">
        <f t="shared" si="15"/>
        <v>0</v>
      </c>
      <c r="T25" s="2">
        <f t="shared" si="16"/>
        <v>-0.21068120424352199</v>
      </c>
      <c r="U25" s="2">
        <f t="shared" si="17"/>
        <v>-0.21068120424352199</v>
      </c>
    </row>
    <row r="26" spans="1:21" x14ac:dyDescent="0.2">
      <c r="A26" t="s">
        <v>44</v>
      </c>
      <c r="B26">
        <v>0.54655082246843101</v>
      </c>
      <c r="C26">
        <v>0.54655082246843101</v>
      </c>
      <c r="D26">
        <v>0.354242413045878</v>
      </c>
      <c r="E26">
        <v>0.72725112992504604</v>
      </c>
      <c r="F26">
        <v>0.72725112992504604</v>
      </c>
      <c r="G26">
        <v>0.747326521207057</v>
      </c>
      <c r="H26">
        <v>0.54909799943710302</v>
      </c>
      <c r="I26">
        <v>0.54909799943710302</v>
      </c>
      <c r="J26">
        <v>0.43479510433581398</v>
      </c>
      <c r="L26" s="2" t="s">
        <v>44</v>
      </c>
      <c r="M26" s="2">
        <f t="shared" ref="M26:M30" si="18">B26-C26</f>
        <v>0</v>
      </c>
      <c r="N26" s="2">
        <f t="shared" si="10"/>
        <v>-0.19230840942255301</v>
      </c>
      <c r="O26" s="2">
        <f t="shared" si="11"/>
        <v>-0.19230840942255301</v>
      </c>
      <c r="P26" s="2">
        <f t="shared" si="12"/>
        <v>0</v>
      </c>
      <c r="Q26" s="2">
        <f t="shared" si="13"/>
        <v>2.0075391282010968E-2</v>
      </c>
      <c r="R26" s="2">
        <f t="shared" si="14"/>
        <v>2.0075391282010968E-2</v>
      </c>
      <c r="S26" s="2">
        <f t="shared" si="15"/>
        <v>0</v>
      </c>
      <c r="T26" s="2">
        <f t="shared" si="16"/>
        <v>-0.11430289510128905</v>
      </c>
      <c r="U26" s="2">
        <f t="shared" si="17"/>
        <v>-0.11430289510128905</v>
      </c>
    </row>
    <row r="27" spans="1:21" x14ac:dyDescent="0.2">
      <c r="A27" t="s">
        <v>45</v>
      </c>
      <c r="B27">
        <v>0.59836933746522603</v>
      </c>
      <c r="C27">
        <v>0.59836933746522603</v>
      </c>
      <c r="D27">
        <v>0.315730497439487</v>
      </c>
      <c r="E27">
        <v>0.70513574530966205</v>
      </c>
      <c r="F27">
        <v>0.70513574530966205</v>
      </c>
      <c r="G27">
        <v>0.73613821609777896</v>
      </c>
      <c r="H27">
        <v>0.56224995612994899</v>
      </c>
      <c r="I27">
        <v>0.56224995612994899</v>
      </c>
      <c r="J27">
        <v>0.36623090594711599</v>
      </c>
      <c r="L27" s="2" t="s">
        <v>45</v>
      </c>
      <c r="M27" s="2">
        <f t="shared" si="18"/>
        <v>0</v>
      </c>
      <c r="N27" s="2">
        <f t="shared" si="10"/>
        <v>-0.28263884002573902</v>
      </c>
      <c r="O27" s="2">
        <f t="shared" si="11"/>
        <v>-0.28263884002573902</v>
      </c>
      <c r="P27" s="2">
        <f t="shared" si="12"/>
        <v>0</v>
      </c>
      <c r="Q27" s="2">
        <f t="shared" si="13"/>
        <v>3.1002470788116909E-2</v>
      </c>
      <c r="R27" s="2">
        <f t="shared" si="14"/>
        <v>3.1002470788116909E-2</v>
      </c>
      <c r="S27" s="2">
        <f t="shared" si="15"/>
        <v>0</v>
      </c>
      <c r="T27" s="2">
        <f t="shared" si="16"/>
        <v>-0.196019050182833</v>
      </c>
      <c r="U27" s="2">
        <f t="shared" si="17"/>
        <v>-0.196019050182833</v>
      </c>
    </row>
    <row r="28" spans="1:21" x14ac:dyDescent="0.2">
      <c r="A28" t="s">
        <v>46</v>
      </c>
      <c r="B28">
        <v>0.58254483334831897</v>
      </c>
      <c r="C28">
        <v>0.58254483334831897</v>
      </c>
      <c r="D28">
        <v>0.30331403466321999</v>
      </c>
      <c r="E28">
        <v>0.68002890770282398</v>
      </c>
      <c r="F28">
        <v>0.68002890770282398</v>
      </c>
      <c r="G28">
        <v>0.76484315108595902</v>
      </c>
      <c r="H28">
        <v>0.56206791036768999</v>
      </c>
      <c r="I28">
        <v>0.56206791036768999</v>
      </c>
      <c r="J28">
        <v>0.37233183680876097</v>
      </c>
      <c r="L28" s="2" t="s">
        <v>46</v>
      </c>
      <c r="M28" s="2">
        <f t="shared" si="18"/>
        <v>0</v>
      </c>
      <c r="N28" s="2">
        <f t="shared" si="10"/>
        <v>-0.27923079868509898</v>
      </c>
      <c r="O28" s="2">
        <f t="shared" si="11"/>
        <v>-0.27923079868509898</v>
      </c>
      <c r="P28" s="2">
        <f t="shared" si="12"/>
        <v>0</v>
      </c>
      <c r="Q28" s="2">
        <f t="shared" si="13"/>
        <v>8.4814243383135035E-2</v>
      </c>
      <c r="R28" s="2">
        <f t="shared" si="14"/>
        <v>8.4814243383135035E-2</v>
      </c>
      <c r="S28" s="2">
        <f t="shared" si="15"/>
        <v>0</v>
      </c>
      <c r="T28" s="2">
        <f t="shared" si="16"/>
        <v>-0.18973607355892902</v>
      </c>
      <c r="U28" s="2">
        <f t="shared" si="17"/>
        <v>-0.18973607355892902</v>
      </c>
    </row>
    <row r="29" spans="1:21" x14ac:dyDescent="0.2">
      <c r="A29" t="s">
        <v>47</v>
      </c>
      <c r="B29">
        <v>0.71393745205981396</v>
      </c>
      <c r="C29">
        <v>0.71393745205981396</v>
      </c>
      <c r="D29">
        <v>0.37721199626024099</v>
      </c>
      <c r="E29">
        <v>0.70669824530966197</v>
      </c>
      <c r="F29">
        <v>0.70669824530966197</v>
      </c>
      <c r="G29">
        <v>0.74696742254470005</v>
      </c>
      <c r="H29">
        <v>0.665514454228741</v>
      </c>
      <c r="I29">
        <v>0.665514454228741</v>
      </c>
      <c r="J29">
        <v>0.44035863734744102</v>
      </c>
      <c r="L29" s="2" t="s">
        <v>47</v>
      </c>
      <c r="M29" s="2">
        <f t="shared" si="18"/>
        <v>0</v>
      </c>
      <c r="N29" s="2">
        <f t="shared" si="10"/>
        <v>-0.33672545579957297</v>
      </c>
      <c r="O29" s="2">
        <f t="shared" si="11"/>
        <v>-0.33672545579957297</v>
      </c>
      <c r="P29" s="2">
        <f t="shared" si="12"/>
        <v>0</v>
      </c>
      <c r="Q29" s="2">
        <f t="shared" si="13"/>
        <v>4.0269177235038089E-2</v>
      </c>
      <c r="R29" s="2">
        <f t="shared" si="14"/>
        <v>4.0269177235038089E-2</v>
      </c>
      <c r="S29" s="2">
        <f t="shared" si="15"/>
        <v>0</v>
      </c>
      <c r="T29" s="2">
        <f t="shared" si="16"/>
        <v>-0.22515581688129999</v>
      </c>
      <c r="U29" s="2">
        <f t="shared" si="17"/>
        <v>-0.22515581688129999</v>
      </c>
    </row>
    <row r="30" spans="1:21" x14ac:dyDescent="0.2">
      <c r="A30" t="s">
        <v>48</v>
      </c>
      <c r="B30">
        <v>0.78506403662443403</v>
      </c>
      <c r="C30">
        <v>0.78506403662443403</v>
      </c>
      <c r="D30">
        <v>0.31626644036839002</v>
      </c>
      <c r="E30">
        <v>0.650341407702824</v>
      </c>
      <c r="F30">
        <v>0.650341407702824</v>
      </c>
      <c r="G30">
        <v>0.74643999638436198</v>
      </c>
      <c r="H30">
        <v>0.700281124593509</v>
      </c>
      <c r="I30">
        <v>0.700281124593509</v>
      </c>
      <c r="J30">
        <v>0.37802038487263501</v>
      </c>
      <c r="L30" s="2" t="s">
        <v>48</v>
      </c>
      <c r="M30" s="2">
        <f t="shared" si="18"/>
        <v>0</v>
      </c>
      <c r="N30" s="2">
        <f t="shared" si="10"/>
        <v>-0.468797596256044</v>
      </c>
      <c r="O30" s="2">
        <f t="shared" si="11"/>
        <v>-0.468797596256044</v>
      </c>
      <c r="P30" s="2">
        <f t="shared" si="12"/>
        <v>0</v>
      </c>
      <c r="Q30" s="2">
        <f t="shared" si="13"/>
        <v>9.6098588681537978E-2</v>
      </c>
      <c r="R30" s="2">
        <f t="shared" si="14"/>
        <v>9.6098588681537978E-2</v>
      </c>
      <c r="S30" s="2">
        <f t="shared" si="15"/>
        <v>0</v>
      </c>
      <c r="T30" s="2">
        <f t="shared" si="16"/>
        <v>-0.32226073972087399</v>
      </c>
      <c r="U30" s="2">
        <f t="shared" si="17"/>
        <v>-0.32226073972087399</v>
      </c>
    </row>
  </sheetData>
  <mergeCells count="16">
    <mergeCell ref="P2:R2"/>
    <mergeCell ref="S2:U2"/>
    <mergeCell ref="A17:C17"/>
    <mergeCell ref="L17:N17"/>
    <mergeCell ref="B18:D18"/>
    <mergeCell ref="E18:G18"/>
    <mergeCell ref="H18:J18"/>
    <mergeCell ref="M18:O18"/>
    <mergeCell ref="P18:R18"/>
    <mergeCell ref="S18:U18"/>
    <mergeCell ref="A1:C1"/>
    <mergeCell ref="L1:N1"/>
    <mergeCell ref="B2:D2"/>
    <mergeCell ref="E2:G2"/>
    <mergeCell ref="H2:J2"/>
    <mergeCell ref="M2:O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B116-816D-42E0-B27F-D36469F3B2D9}">
  <dimension ref="A1:AK33"/>
  <sheetViews>
    <sheetView topLeftCell="A7" workbookViewId="0">
      <selection activeCell="U33" sqref="U33"/>
    </sheetView>
  </sheetViews>
  <sheetFormatPr baseColWidth="10" defaultColWidth="8.83203125" defaultRowHeight="15" x14ac:dyDescent="0.2"/>
  <cols>
    <col min="1" max="1" width="11.6640625" bestFit="1" customWidth="1"/>
    <col min="23" max="23" width="9.33203125" bestFit="1" customWidth="1"/>
  </cols>
  <sheetData>
    <row r="1" spans="1:37" x14ac:dyDescent="0.2">
      <c r="A1" s="21" t="s">
        <v>27</v>
      </c>
      <c r="B1" s="21"/>
      <c r="C1" s="21"/>
    </row>
    <row r="2" spans="1:37" x14ac:dyDescent="0.2">
      <c r="A2" s="2"/>
      <c r="B2" s="20" t="s">
        <v>51</v>
      </c>
      <c r="C2" s="20"/>
      <c r="D2" s="20"/>
      <c r="E2" s="20"/>
      <c r="F2" s="20"/>
      <c r="G2" s="20"/>
      <c r="H2" s="20"/>
      <c r="I2" s="20"/>
      <c r="J2" s="20"/>
      <c r="K2" s="20"/>
      <c r="L2" s="20"/>
      <c r="M2" s="20"/>
      <c r="N2" s="20"/>
      <c r="O2" s="20"/>
      <c r="P2" s="20"/>
      <c r="Q2" s="20"/>
      <c r="R2" s="20"/>
      <c r="S2" s="20"/>
      <c r="T2" s="20" t="s">
        <v>52</v>
      </c>
      <c r="U2" s="20"/>
      <c r="V2" s="20"/>
      <c r="W2" s="20"/>
      <c r="X2" s="20"/>
      <c r="Y2" s="20"/>
      <c r="Z2" s="20"/>
      <c r="AA2" s="20"/>
      <c r="AB2" s="20"/>
      <c r="AC2" s="20"/>
      <c r="AD2" s="20"/>
      <c r="AE2" s="20"/>
      <c r="AF2" s="20"/>
      <c r="AG2" s="20"/>
      <c r="AH2" s="20"/>
      <c r="AI2" s="20"/>
      <c r="AJ2" s="20"/>
      <c r="AK2" s="20"/>
    </row>
    <row r="3" spans="1:37" x14ac:dyDescent="0.2">
      <c r="A3" s="2"/>
      <c r="B3" s="20" t="s">
        <v>29</v>
      </c>
      <c r="C3" s="20"/>
      <c r="D3" s="20"/>
      <c r="E3" s="20"/>
      <c r="F3" s="20"/>
      <c r="G3" s="20"/>
      <c r="H3" s="20" t="s">
        <v>30</v>
      </c>
      <c r="I3" s="20"/>
      <c r="J3" s="20"/>
      <c r="K3" s="20"/>
      <c r="L3" s="20"/>
      <c r="M3" s="20"/>
      <c r="N3" s="20" t="s">
        <v>31</v>
      </c>
      <c r="O3" s="20"/>
      <c r="P3" s="20"/>
      <c r="Q3" s="20"/>
      <c r="R3" s="20"/>
      <c r="S3" s="20"/>
      <c r="T3" s="20" t="s">
        <v>29</v>
      </c>
      <c r="U3" s="20"/>
      <c r="V3" s="20"/>
      <c r="W3" s="20"/>
      <c r="X3" s="20"/>
      <c r="Y3" s="20"/>
      <c r="Z3" s="20" t="s">
        <v>30</v>
      </c>
      <c r="AA3" s="20"/>
      <c r="AB3" s="20"/>
      <c r="AC3" s="20"/>
      <c r="AD3" s="20"/>
      <c r="AE3" s="20"/>
      <c r="AF3" s="20" t="s">
        <v>31</v>
      </c>
      <c r="AG3" s="20"/>
      <c r="AH3" s="20"/>
      <c r="AI3" s="20"/>
      <c r="AJ3" s="20"/>
      <c r="AK3" s="20"/>
    </row>
    <row r="4" spans="1:37" x14ac:dyDescent="0.2">
      <c r="A4" s="2"/>
      <c r="B4" s="20" t="s">
        <v>32</v>
      </c>
      <c r="C4" s="20"/>
      <c r="D4" s="20" t="s">
        <v>33</v>
      </c>
      <c r="E4" s="20"/>
      <c r="F4" s="20" t="s">
        <v>34</v>
      </c>
      <c r="G4" s="20"/>
      <c r="H4" s="20" t="s">
        <v>32</v>
      </c>
      <c r="I4" s="20"/>
      <c r="J4" s="20" t="s">
        <v>33</v>
      </c>
      <c r="K4" s="20"/>
      <c r="L4" s="20" t="s">
        <v>34</v>
      </c>
      <c r="M4" s="20"/>
      <c r="N4" s="20" t="s">
        <v>32</v>
      </c>
      <c r="O4" s="20"/>
      <c r="P4" s="20" t="s">
        <v>33</v>
      </c>
      <c r="Q4" s="20"/>
      <c r="R4" s="20" t="s">
        <v>34</v>
      </c>
      <c r="S4" s="20"/>
      <c r="T4" s="20" t="s">
        <v>32</v>
      </c>
      <c r="U4" s="20"/>
      <c r="V4" s="20" t="s">
        <v>33</v>
      </c>
      <c r="W4" s="20"/>
      <c r="X4" s="20" t="s">
        <v>34</v>
      </c>
      <c r="Y4" s="20"/>
      <c r="Z4" s="20" t="s">
        <v>32</v>
      </c>
      <c r="AA4" s="20"/>
      <c r="AB4" s="20" t="s">
        <v>33</v>
      </c>
      <c r="AC4" s="20"/>
      <c r="AD4" s="20" t="s">
        <v>34</v>
      </c>
      <c r="AE4" s="20"/>
      <c r="AF4" s="20" t="s">
        <v>32</v>
      </c>
      <c r="AG4" s="20"/>
      <c r="AH4" s="20" t="s">
        <v>33</v>
      </c>
      <c r="AI4" s="20"/>
      <c r="AJ4" s="20" t="s">
        <v>34</v>
      </c>
      <c r="AK4" s="20"/>
    </row>
    <row r="5" spans="1:37" x14ac:dyDescent="0.2">
      <c r="A5" s="2"/>
      <c r="B5" s="2" t="s">
        <v>53</v>
      </c>
      <c r="C5" s="2" t="s">
        <v>54</v>
      </c>
      <c r="D5" s="2" t="s">
        <v>53</v>
      </c>
      <c r="E5" s="2" t="s">
        <v>54</v>
      </c>
      <c r="F5" s="2" t="s">
        <v>53</v>
      </c>
      <c r="G5" s="2" t="s">
        <v>54</v>
      </c>
      <c r="H5" s="2" t="s">
        <v>53</v>
      </c>
      <c r="I5" s="2" t="s">
        <v>54</v>
      </c>
      <c r="J5" s="2" t="s">
        <v>53</v>
      </c>
      <c r="K5" s="2" t="s">
        <v>54</v>
      </c>
      <c r="L5" s="2" t="s">
        <v>53</v>
      </c>
      <c r="M5" s="2" t="s">
        <v>54</v>
      </c>
      <c r="N5" s="2" t="s">
        <v>53</v>
      </c>
      <c r="O5" s="2" t="s">
        <v>54</v>
      </c>
      <c r="P5" s="2" t="s">
        <v>53</v>
      </c>
      <c r="Q5" s="2" t="s">
        <v>54</v>
      </c>
      <c r="R5" s="2" t="s">
        <v>53</v>
      </c>
      <c r="S5" s="2" t="s">
        <v>54</v>
      </c>
      <c r="T5" s="2" t="s">
        <v>53</v>
      </c>
      <c r="U5" s="2" t="s">
        <v>54</v>
      </c>
      <c r="V5" s="2" t="s">
        <v>53</v>
      </c>
      <c r="W5" s="2" t="s">
        <v>54</v>
      </c>
      <c r="X5" s="2" t="s">
        <v>53</v>
      </c>
      <c r="Y5" s="2" t="s">
        <v>54</v>
      </c>
      <c r="Z5" s="2" t="s">
        <v>53</v>
      </c>
      <c r="AA5" s="2" t="s">
        <v>54</v>
      </c>
      <c r="AB5" s="2" t="s">
        <v>53</v>
      </c>
      <c r="AC5" s="2" t="s">
        <v>54</v>
      </c>
      <c r="AD5" s="2" t="s">
        <v>53</v>
      </c>
      <c r="AE5" s="2" t="s">
        <v>54</v>
      </c>
      <c r="AF5" s="2" t="s">
        <v>53</v>
      </c>
      <c r="AG5" s="2" t="s">
        <v>54</v>
      </c>
      <c r="AH5" s="2" t="s">
        <v>53</v>
      </c>
      <c r="AI5" s="2" t="s">
        <v>54</v>
      </c>
      <c r="AJ5" s="2" t="s">
        <v>53</v>
      </c>
      <c r="AK5" s="2" t="s">
        <v>54</v>
      </c>
    </row>
    <row r="6" spans="1:37" x14ac:dyDescent="0.2">
      <c r="A6" s="2" t="s">
        <v>38</v>
      </c>
      <c r="B6">
        <f>'3. Concurrent Static with Wong '!B4</f>
        <v>4.9169213278104397E-2</v>
      </c>
      <c r="C6" s="2">
        <f>'6. Wong 2 Not Concurrent'!B4</f>
        <v>4.9169213278104397E-2</v>
      </c>
      <c r="D6" s="2">
        <f>'3. Concurrent Static with Wong '!C4</f>
        <v>4.9169213278104397E-2</v>
      </c>
      <c r="E6" s="2">
        <f>'6. Wong 2 Not Concurrent'!C4</f>
        <v>4.9169213278104397E-2</v>
      </c>
      <c r="F6" s="2">
        <f>'3. Concurrent Static with Wong '!D4</f>
        <v>4.9169213278104397E-2</v>
      </c>
      <c r="G6" s="2">
        <f>'6. Wong 2 Not Concurrent'!D4</f>
        <v>4.9169213278104397E-2</v>
      </c>
      <c r="H6">
        <f>'3. Concurrent Static with Wong '!E4</f>
        <v>0.248541830932381</v>
      </c>
      <c r="I6" s="2">
        <f>'6. Wong 2 Not Concurrent'!E4</f>
        <v>0.248541830932381</v>
      </c>
      <c r="J6" s="2">
        <f>'3. Concurrent Static with Wong '!F4</f>
        <v>0.248541830932381</v>
      </c>
      <c r="K6" s="2">
        <f>'6. Wong 2 Not Concurrent'!F4</f>
        <v>0.248541830932381</v>
      </c>
      <c r="L6" s="2">
        <f>'3. Concurrent Static with Wong '!G4</f>
        <v>0.248541830932381</v>
      </c>
      <c r="M6" s="2">
        <f>'6. Wong 2 Not Concurrent'!G4</f>
        <v>0.248541830932381</v>
      </c>
      <c r="N6">
        <f>'3. Concurrent Static with Wong '!H4</f>
        <v>5.4743356947790402E-2</v>
      </c>
      <c r="O6" s="2">
        <f>'6. Wong 2 Not Concurrent'!H4</f>
        <v>5.4743356947790402E-2</v>
      </c>
      <c r="P6" s="2">
        <f>'3. Concurrent Static with Wong '!I4</f>
        <v>5.4743356947790402E-2</v>
      </c>
      <c r="Q6" s="2">
        <f>'6. Wong 2 Not Concurrent'!I4</f>
        <v>5.4743356947790402E-2</v>
      </c>
      <c r="R6" s="2">
        <f>'3. Concurrent Static with Wong '!J4</f>
        <v>5.4743356947790402E-2</v>
      </c>
      <c r="S6" s="2">
        <f>'6. Wong 2 Not Concurrent'!J4</f>
        <v>5.4743356947790402E-2</v>
      </c>
      <c r="T6">
        <f>'4. Concurrent Static with Taran'!B4</f>
        <v>4.9169213278104397E-2</v>
      </c>
      <c r="U6" s="2">
        <f>'7. Tarantula Not Concurrent'!B4</f>
        <v>4.9169213278104397E-2</v>
      </c>
      <c r="V6">
        <f>'4. Concurrent Static with Taran'!C4</f>
        <v>4.9169213278104397E-2</v>
      </c>
      <c r="W6" s="2">
        <f>'7. Tarantula Not Concurrent'!C4</f>
        <v>4.9169213278104397E-2</v>
      </c>
      <c r="X6" s="2">
        <f>'4. Concurrent Static with Taran'!D4</f>
        <v>4.9169213278104397E-2</v>
      </c>
      <c r="Y6" s="2">
        <f>'7. Tarantula Not Concurrent'!D4</f>
        <v>4.9169213278104397E-2</v>
      </c>
      <c r="Z6" s="2">
        <f>'4. Concurrent Static with Taran'!E4</f>
        <v>0.248541830932381</v>
      </c>
      <c r="AA6">
        <f>'7. Tarantula Not Concurrent'!E4</f>
        <v>0.248541830932381</v>
      </c>
      <c r="AB6" s="2">
        <f>'4. Concurrent Static with Taran'!F4</f>
        <v>0.248541830932381</v>
      </c>
      <c r="AC6">
        <f>'7. Tarantula Not Concurrent'!F4</f>
        <v>0.248541830932381</v>
      </c>
      <c r="AD6" s="2">
        <f>'4. Concurrent Static with Taran'!G4</f>
        <v>0.248541830932381</v>
      </c>
      <c r="AE6" s="2">
        <f>'7. Tarantula Not Concurrent'!G4</f>
        <v>0.248541830932381</v>
      </c>
      <c r="AF6" s="6">
        <f>'4. Concurrent Static with Taran'!H4</f>
        <v>5.4743356947790402E-2</v>
      </c>
      <c r="AG6" s="2">
        <f>'7. Tarantula Not Concurrent'!H4</f>
        <v>5.4743356947790402E-2</v>
      </c>
      <c r="AH6" s="2">
        <f>'4. Concurrent Static with Taran'!I4</f>
        <v>5.4743356947790402E-2</v>
      </c>
      <c r="AI6" s="2">
        <f>'7. Tarantula Not Concurrent'!I4</f>
        <v>5.4743356947790402E-2</v>
      </c>
      <c r="AJ6" s="2">
        <f>'4. Concurrent Static with Taran'!J4</f>
        <v>5.4743356947790402E-2</v>
      </c>
      <c r="AK6" s="2">
        <f>'7. Tarantula Not Concurrent'!J4</f>
        <v>5.4743356947790402E-2</v>
      </c>
    </row>
    <row r="7" spans="1:37" x14ac:dyDescent="0.2">
      <c r="A7" s="2" t="s">
        <v>39</v>
      </c>
      <c r="B7">
        <f>'3. Concurrent Static with Wong '!B5</f>
        <v>0.20905620097887001</v>
      </c>
      <c r="C7" s="2">
        <f>'6. Wong 2 Not Concurrent'!B5</f>
        <v>0.20905620097887001</v>
      </c>
      <c r="D7" s="2">
        <f>'3. Concurrent Static with Wong '!C5</f>
        <v>0.20905620097887001</v>
      </c>
      <c r="E7" s="2">
        <f>'6. Wong 2 Not Concurrent'!C5</f>
        <v>0.20905620097887001</v>
      </c>
      <c r="F7" s="2">
        <f>'3. Concurrent Static with Wong '!D5</f>
        <v>0.20905620097887001</v>
      </c>
      <c r="G7" s="2">
        <f>'6. Wong 2 Not Concurrent'!D5</f>
        <v>0.20905620097887001</v>
      </c>
      <c r="H7">
        <f>'3. Concurrent Static with Wong '!E5</f>
        <v>0.34614434603565303</v>
      </c>
      <c r="I7" s="2">
        <f>'6. Wong 2 Not Concurrent'!E5</f>
        <v>0.34614434603565303</v>
      </c>
      <c r="J7" s="2">
        <f>'3. Concurrent Static with Wong '!F5</f>
        <v>0.34614434603565303</v>
      </c>
      <c r="K7" s="2">
        <f>'6. Wong 2 Not Concurrent'!F5</f>
        <v>0.34614434603565303</v>
      </c>
      <c r="L7" s="2">
        <f>'3. Concurrent Static with Wong '!G5</f>
        <v>0.34614434603565303</v>
      </c>
      <c r="M7" s="2">
        <f>'6. Wong 2 Not Concurrent'!G5</f>
        <v>0.34614434603565303</v>
      </c>
      <c r="N7">
        <f>'3. Concurrent Static with Wong '!H5</f>
        <v>0.2097214271592</v>
      </c>
      <c r="O7" s="2">
        <f>'6. Wong 2 Not Concurrent'!H5</f>
        <v>0.2097214271592</v>
      </c>
      <c r="P7" s="2">
        <f>'3. Concurrent Static with Wong '!I5</f>
        <v>0.2097214271592</v>
      </c>
      <c r="Q7" s="2">
        <f>'6. Wong 2 Not Concurrent'!I5</f>
        <v>0.2097214271592</v>
      </c>
      <c r="R7" s="2">
        <f>'3. Concurrent Static with Wong '!J5</f>
        <v>0.2097214271592</v>
      </c>
      <c r="S7" s="2">
        <f>'6. Wong 2 Not Concurrent'!J5</f>
        <v>0.2097214271592</v>
      </c>
      <c r="T7">
        <f>'4. Concurrent Static with Taran'!B5</f>
        <v>0.20905620097887001</v>
      </c>
      <c r="U7" s="2">
        <f>'7. Tarantula Not Concurrent'!B5</f>
        <v>0.20905620097887001</v>
      </c>
      <c r="V7">
        <f>'4. Concurrent Static with Taran'!C5</f>
        <v>0.20905620097887001</v>
      </c>
      <c r="W7" s="2">
        <f>'7. Tarantula Not Concurrent'!C5</f>
        <v>0.20905620097887001</v>
      </c>
      <c r="X7" s="2">
        <f>'4. Concurrent Static with Taran'!D5</f>
        <v>0.13562665245521399</v>
      </c>
      <c r="Y7" s="2">
        <f>'7. Tarantula Not Concurrent'!D5</f>
        <v>0.13562665245521399</v>
      </c>
      <c r="Z7" s="2">
        <f>'4. Concurrent Static with Taran'!E5</f>
        <v>0.34614434603565303</v>
      </c>
      <c r="AA7">
        <f>'7. Tarantula Not Concurrent'!E5</f>
        <v>0.34614434603565303</v>
      </c>
      <c r="AB7" s="2">
        <f>'4. Concurrent Static with Taran'!F5</f>
        <v>0.34614434603565303</v>
      </c>
      <c r="AC7">
        <f>'7. Tarantula Not Concurrent'!F5</f>
        <v>0.34614434603565303</v>
      </c>
      <c r="AD7" s="2">
        <f>'4. Concurrent Static with Taran'!G5</f>
        <v>0.35675312335805798</v>
      </c>
      <c r="AE7" s="2">
        <f>'7. Tarantula Not Concurrent'!G5</f>
        <v>0.35675312335805798</v>
      </c>
      <c r="AF7" s="6">
        <f>'4. Concurrent Static with Taran'!H5</f>
        <v>0.2097214271592</v>
      </c>
      <c r="AG7" s="2">
        <f>'7. Tarantula Not Concurrent'!H5</f>
        <v>0.2097214271592</v>
      </c>
      <c r="AH7" s="2">
        <f>'4. Concurrent Static with Taran'!I5</f>
        <v>0.2097214271592</v>
      </c>
      <c r="AI7" s="2">
        <f>'7. Tarantula Not Concurrent'!I5</f>
        <v>0.2097214271592</v>
      </c>
      <c r="AJ7" s="2">
        <f>'4. Concurrent Static with Taran'!J5</f>
        <v>0.162312639271285</v>
      </c>
      <c r="AK7" s="2">
        <f>'7. Tarantula Not Concurrent'!J5</f>
        <v>0.162312639271285</v>
      </c>
    </row>
    <row r="8" spans="1:37" x14ac:dyDescent="0.2">
      <c r="A8" s="2" t="s">
        <v>40</v>
      </c>
      <c r="B8">
        <f>'3. Concurrent Static with Wong '!B6</f>
        <v>0.24357738974304499</v>
      </c>
      <c r="C8" s="2">
        <f>'6. Wong 2 Not Concurrent'!B6</f>
        <v>0.24357738974304499</v>
      </c>
      <c r="D8" s="2">
        <f>'3. Concurrent Static with Wong '!C6</f>
        <v>0.24357738974304499</v>
      </c>
      <c r="E8" s="2">
        <f>'6. Wong 2 Not Concurrent'!C6</f>
        <v>0.24357738974304499</v>
      </c>
      <c r="F8" s="2">
        <f>'3. Concurrent Static with Wong '!D6</f>
        <v>0.24357738974304499</v>
      </c>
      <c r="G8" s="2">
        <f>'6. Wong 2 Not Concurrent'!D6</f>
        <v>0.24357738974304499</v>
      </c>
      <c r="H8">
        <f>'3. Concurrent Static with Wong '!E6</f>
        <v>0.48853412375890698</v>
      </c>
      <c r="I8" s="2">
        <f>'6. Wong 2 Not Concurrent'!E6</f>
        <v>0.48853412375890698</v>
      </c>
      <c r="J8" s="2">
        <f>'3. Concurrent Static with Wong '!F6</f>
        <v>0.48853412375890698</v>
      </c>
      <c r="K8" s="2">
        <f>'6. Wong 2 Not Concurrent'!F6</f>
        <v>0.48853412375890698</v>
      </c>
      <c r="L8" s="2">
        <f>'3. Concurrent Static with Wong '!G6</f>
        <v>0.48853412375890698</v>
      </c>
      <c r="M8" s="2">
        <f>'6. Wong 2 Not Concurrent'!G6</f>
        <v>0.48853412375890698</v>
      </c>
      <c r="N8">
        <f>'3. Concurrent Static with Wong '!H6</f>
        <v>0.238685068810264</v>
      </c>
      <c r="O8" s="2">
        <f>'6. Wong 2 Not Concurrent'!H6</f>
        <v>0.238685068810264</v>
      </c>
      <c r="P8" s="2">
        <f>'3. Concurrent Static with Wong '!I6</f>
        <v>0.238685068810264</v>
      </c>
      <c r="Q8" s="2">
        <f>'6. Wong 2 Not Concurrent'!I6</f>
        <v>0.238685068810264</v>
      </c>
      <c r="R8" s="2">
        <f>'3. Concurrent Static with Wong '!J6</f>
        <v>0.238685068810264</v>
      </c>
      <c r="S8" s="2">
        <f>'6. Wong 2 Not Concurrent'!J6</f>
        <v>0.238685068810264</v>
      </c>
      <c r="T8">
        <f>'4. Concurrent Static with Taran'!B6</f>
        <v>0.24357738974304499</v>
      </c>
      <c r="U8" s="2">
        <f>'7. Tarantula Not Concurrent'!B6</f>
        <v>0.24357738974304499</v>
      </c>
      <c r="V8">
        <f>'4. Concurrent Static with Taran'!C6</f>
        <v>0.24357738974304499</v>
      </c>
      <c r="W8" s="2">
        <f>'7. Tarantula Not Concurrent'!C6</f>
        <v>0.24357738974304499</v>
      </c>
      <c r="X8" s="2">
        <f>'4. Concurrent Static with Taran'!D6</f>
        <v>0.14949844799186601</v>
      </c>
      <c r="Y8" s="2">
        <f>'7. Tarantula Not Concurrent'!D6</f>
        <v>0.14949844799186601</v>
      </c>
      <c r="Z8" s="2">
        <f>'4. Concurrent Static with Taran'!E6</f>
        <v>0.48853412375890698</v>
      </c>
      <c r="AA8">
        <f>'7. Tarantula Not Concurrent'!E6</f>
        <v>0.48853412375890698</v>
      </c>
      <c r="AB8" s="2">
        <f>'4. Concurrent Static with Taran'!F6</f>
        <v>0.48853412375890698</v>
      </c>
      <c r="AC8">
        <f>'7. Tarantula Not Concurrent'!F6</f>
        <v>0.48853412375890698</v>
      </c>
      <c r="AD8" s="2">
        <f>'4. Concurrent Static with Taran'!G6</f>
        <v>0.51415133703104798</v>
      </c>
      <c r="AE8" s="2">
        <f>'7. Tarantula Not Concurrent'!G6</f>
        <v>0.51415133703104798</v>
      </c>
      <c r="AF8" s="6">
        <f>'4. Concurrent Static with Taran'!H6</f>
        <v>0.238685068810264</v>
      </c>
      <c r="AG8" s="2">
        <f>'7. Tarantula Not Concurrent'!H6</f>
        <v>0.238685068810264</v>
      </c>
      <c r="AH8" s="2">
        <f>'4. Concurrent Static with Taran'!I6</f>
        <v>0.238685068810264</v>
      </c>
      <c r="AI8" s="2">
        <f>'7. Tarantula Not Concurrent'!I6</f>
        <v>0.238685068810264</v>
      </c>
      <c r="AJ8" s="2">
        <f>'4. Concurrent Static with Taran'!J6</f>
        <v>0.17336639449219701</v>
      </c>
      <c r="AK8" s="2">
        <f>'7. Tarantula Not Concurrent'!J6</f>
        <v>0.17336639449219701</v>
      </c>
    </row>
    <row r="9" spans="1:37" x14ac:dyDescent="0.2">
      <c r="A9" s="2" t="s">
        <v>41</v>
      </c>
      <c r="B9">
        <f>'3. Concurrent Static with Wong '!B7</f>
        <v>0.39733291531436499</v>
      </c>
      <c r="C9" s="2">
        <f>'6. Wong 2 Not Concurrent'!B7</f>
        <v>0.39733291531436499</v>
      </c>
      <c r="D9" s="2">
        <f>'3. Concurrent Static with Wong '!C7</f>
        <v>0.39733291531436499</v>
      </c>
      <c r="E9" s="2">
        <f>'6. Wong 2 Not Concurrent'!C7</f>
        <v>0.39733291531436499</v>
      </c>
      <c r="F9" s="2">
        <f>'3. Concurrent Static with Wong '!D7</f>
        <v>0.39758391933042903</v>
      </c>
      <c r="G9" s="2">
        <f>'6. Wong 2 Not Concurrent'!D7</f>
        <v>0.39758391933042903</v>
      </c>
      <c r="H9">
        <f>'3. Concurrent Static with Wong '!E7</f>
        <v>0.51635477854067002</v>
      </c>
      <c r="I9" s="2">
        <f>'6. Wong 2 Not Concurrent'!E7</f>
        <v>0.51635477854067002</v>
      </c>
      <c r="J9" s="2">
        <f>'3. Concurrent Static with Wong '!F7</f>
        <v>0.51635477854067002</v>
      </c>
      <c r="K9" s="2">
        <f>'6. Wong 2 Not Concurrent'!F7</f>
        <v>0.51635477854067002</v>
      </c>
      <c r="L9" s="2">
        <f>'3. Concurrent Static with Wong '!G7</f>
        <v>0.55802144520733699</v>
      </c>
      <c r="M9" s="2">
        <f>'6. Wong 2 Not Concurrent'!G7</f>
        <v>0.55802144520733699</v>
      </c>
      <c r="N9">
        <f>'3. Concurrent Static with Wong '!H7</f>
        <v>0.36848491818056001</v>
      </c>
      <c r="O9" s="2">
        <f>'6. Wong 2 Not Concurrent'!H7</f>
        <v>0.36848491818056001</v>
      </c>
      <c r="P9" s="2">
        <f>'3. Concurrent Static with Wong '!I7</f>
        <v>0.36848491818056001</v>
      </c>
      <c r="Q9" s="2">
        <f>'6. Wong 2 Not Concurrent'!I7</f>
        <v>0.36848491818056001</v>
      </c>
      <c r="R9" s="2">
        <f>'3. Concurrent Static with Wong '!J7</f>
        <v>0.368983920176568</v>
      </c>
      <c r="S9" s="2">
        <f>'6. Wong 2 Not Concurrent'!J7</f>
        <v>0.368983920176568</v>
      </c>
      <c r="T9">
        <f>'4. Concurrent Static with Taran'!B7</f>
        <v>0.39733291531436499</v>
      </c>
      <c r="U9" s="2">
        <f>'7. Tarantula Not Concurrent'!B7</f>
        <v>0.39733291531436499</v>
      </c>
      <c r="V9">
        <f>'4. Concurrent Static with Taran'!C7</f>
        <v>0.39733291531436499</v>
      </c>
      <c r="W9" s="2">
        <f>'7. Tarantula Not Concurrent'!C7</f>
        <v>0.39733291531436499</v>
      </c>
      <c r="X9" s="2">
        <f>'4. Concurrent Static with Taran'!D7</f>
        <v>0.24557749693352601</v>
      </c>
      <c r="Y9" s="2">
        <f>'7. Tarantula Not Concurrent'!D7</f>
        <v>0.24557749693352601</v>
      </c>
      <c r="Z9" s="2">
        <f>'4. Concurrent Static with Taran'!E7</f>
        <v>0.51635477854067002</v>
      </c>
      <c r="AA9">
        <f>'7. Tarantula Not Concurrent'!E7</f>
        <v>0.51635477854067002</v>
      </c>
      <c r="AB9" s="2">
        <f>'4. Concurrent Static with Taran'!F7</f>
        <v>0.51635477854067002</v>
      </c>
      <c r="AC9">
        <f>'7. Tarantula Not Concurrent'!F7</f>
        <v>0.51635477854067002</v>
      </c>
      <c r="AD9" s="2">
        <f>'4. Concurrent Static with Taran'!G7</f>
        <v>0.59524290856657303</v>
      </c>
      <c r="AE9" s="2">
        <f>'7. Tarantula Not Concurrent'!G7</f>
        <v>0.59524290856657303</v>
      </c>
      <c r="AF9" s="6">
        <f>'4. Concurrent Static with Taran'!H7</f>
        <v>0.36848491818056001</v>
      </c>
      <c r="AG9" s="2">
        <f>'7. Tarantula Not Concurrent'!H7</f>
        <v>0.36848491818056001</v>
      </c>
      <c r="AH9" s="2">
        <f>'4. Concurrent Static with Taran'!I7</f>
        <v>0.36848491818056001</v>
      </c>
      <c r="AI9" s="2">
        <f>'7. Tarantula Not Concurrent'!I7</f>
        <v>0.36848491818056001</v>
      </c>
      <c r="AJ9" s="2">
        <f>'4. Concurrent Static with Taran'!J7</f>
        <v>0.28662252232966101</v>
      </c>
      <c r="AK9" s="2">
        <f>'7. Tarantula Not Concurrent'!J7</f>
        <v>0.28662252232966101</v>
      </c>
    </row>
    <row r="10" spans="1:37" x14ac:dyDescent="0.2">
      <c r="A10" s="2" t="s">
        <v>42</v>
      </c>
      <c r="B10">
        <f>'3. Concurrent Static with Wong '!B8</f>
        <v>0.37465701721730099</v>
      </c>
      <c r="C10" s="2">
        <f>'6. Wong 2 Not Concurrent'!B8</f>
        <v>0.37465701721730099</v>
      </c>
      <c r="D10" s="2">
        <f>'3. Concurrent Static with Wong '!C8</f>
        <v>0.37465701721730099</v>
      </c>
      <c r="E10" s="2">
        <f>'6. Wong 2 Not Concurrent'!C8</f>
        <v>0.37465701721730099</v>
      </c>
      <c r="F10" s="2">
        <f>'3. Concurrent Static with Wong '!D8</f>
        <v>0.37465701721730099</v>
      </c>
      <c r="G10" s="2">
        <f>'6. Wong 2 Not Concurrent'!D8</f>
        <v>0.37465701721730099</v>
      </c>
      <c r="H10">
        <f>'3. Concurrent Static with Wong '!E8</f>
        <v>0.42765201378905998</v>
      </c>
      <c r="I10" s="2">
        <f>'6. Wong 2 Not Concurrent'!E8</f>
        <v>0.42765201378905998</v>
      </c>
      <c r="J10" s="2">
        <f>'3. Concurrent Static with Wong '!F8</f>
        <v>0.42765201378905998</v>
      </c>
      <c r="K10" s="2">
        <f>'6. Wong 2 Not Concurrent'!F8</f>
        <v>0.42765201378905998</v>
      </c>
      <c r="L10" s="2">
        <f>'3. Concurrent Static with Wong '!G8</f>
        <v>0.42765201378905998</v>
      </c>
      <c r="M10" s="2">
        <f>'6. Wong 2 Not Concurrent'!G8</f>
        <v>0.42765201378905998</v>
      </c>
      <c r="N10">
        <f>'3. Concurrent Static with Wong '!H8</f>
        <v>0.33078752684894402</v>
      </c>
      <c r="O10" s="2">
        <f>'6. Wong 2 Not Concurrent'!H8</f>
        <v>0.33078752684894402</v>
      </c>
      <c r="P10" s="2">
        <f>'3. Concurrent Static with Wong '!I8</f>
        <v>0.33078752684894402</v>
      </c>
      <c r="Q10" s="2">
        <f>'6. Wong 2 Not Concurrent'!I8</f>
        <v>0.33078752684894402</v>
      </c>
      <c r="R10" s="2">
        <f>'3. Concurrent Static with Wong '!J8</f>
        <v>0.33078752684894402</v>
      </c>
      <c r="S10" s="2">
        <f>'6. Wong 2 Not Concurrent'!J8</f>
        <v>0.33078752684894402</v>
      </c>
      <c r="T10">
        <f>'4. Concurrent Static with Taran'!B8</f>
        <v>0.37465701721730099</v>
      </c>
      <c r="U10" s="2">
        <f>'7. Tarantula Not Concurrent'!B8</f>
        <v>0.37465701721730099</v>
      </c>
      <c r="V10">
        <f>'4. Concurrent Static with Taran'!C8</f>
        <v>0.37465701721730099</v>
      </c>
      <c r="W10" s="2">
        <f>'7. Tarantula Not Concurrent'!C8</f>
        <v>0.37465701721730099</v>
      </c>
      <c r="X10" s="2">
        <f>'4. Concurrent Static with Taran'!D8</f>
        <v>0.183159157713632</v>
      </c>
      <c r="Y10" s="2">
        <f>'7. Tarantula Not Concurrent'!D8</f>
        <v>0.183159157713632</v>
      </c>
      <c r="Z10" s="2">
        <f>'4. Concurrent Static with Taran'!E8</f>
        <v>0.42765201378905998</v>
      </c>
      <c r="AA10">
        <f>'7. Tarantula Not Concurrent'!E8</f>
        <v>0.42765201378905998</v>
      </c>
      <c r="AB10" s="2">
        <f>'4. Concurrent Static with Taran'!F8</f>
        <v>0.42765201378905998</v>
      </c>
      <c r="AC10">
        <f>'7. Tarantula Not Concurrent'!F8</f>
        <v>0.42765201378905998</v>
      </c>
      <c r="AD10" s="2">
        <f>'4. Concurrent Static with Taran'!G8</f>
        <v>0.45627353021325001</v>
      </c>
      <c r="AE10" s="2">
        <f>'7. Tarantula Not Concurrent'!G8</f>
        <v>0.45627353021325001</v>
      </c>
      <c r="AF10" s="6">
        <f>'4. Concurrent Static with Taran'!H8</f>
        <v>0.33078752684894402</v>
      </c>
      <c r="AG10" s="2">
        <f>'7. Tarantula Not Concurrent'!H8</f>
        <v>0.33078752684894402</v>
      </c>
      <c r="AH10" s="2">
        <f>'4. Concurrent Static with Taran'!I8</f>
        <v>0.33078752684894402</v>
      </c>
      <c r="AI10" s="2">
        <f>'7. Tarantula Not Concurrent'!I8</f>
        <v>0.33078752684894402</v>
      </c>
      <c r="AJ10" s="2">
        <f>'4. Concurrent Static with Taran'!J8</f>
        <v>0.205398820385716</v>
      </c>
      <c r="AK10" s="2">
        <f>'7. Tarantula Not Concurrent'!J8</f>
        <v>0.205398820385716</v>
      </c>
    </row>
    <row r="11" spans="1:37" x14ac:dyDescent="0.2">
      <c r="A11" s="2" t="s">
        <v>43</v>
      </c>
      <c r="B11">
        <f>'3. Concurrent Static with Wong '!B9</f>
        <v>0.58728564695600605</v>
      </c>
      <c r="C11" s="2">
        <f>'6. Wong 2 Not Concurrent'!B9</f>
        <v>0.58728564695600605</v>
      </c>
      <c r="D11" s="2">
        <f>'3. Concurrent Static with Wong '!C9</f>
        <v>0.58728564695600605</v>
      </c>
      <c r="E11" s="2">
        <f>'6. Wong 2 Not Concurrent'!C9</f>
        <v>0.58728564695600605</v>
      </c>
      <c r="F11" s="2">
        <f>'3. Concurrent Static with Wong '!D9</f>
        <v>0.58798009140045004</v>
      </c>
      <c r="G11" s="2">
        <f>'6. Wong 2 Not Concurrent'!D9</f>
        <v>0.58728564695600605</v>
      </c>
      <c r="H11">
        <f>'3. Concurrent Static with Wong '!E9</f>
        <v>0.60076021928290801</v>
      </c>
      <c r="I11" s="2">
        <f>'6. Wong 2 Not Concurrent'!E9</f>
        <v>0.60076021928290801</v>
      </c>
      <c r="J11" s="2">
        <f>'3. Concurrent Static with Wong '!F9</f>
        <v>0.60076021928290801</v>
      </c>
      <c r="K11" s="2">
        <f>'6. Wong 2 Not Concurrent'!F9</f>
        <v>0.60076021928290801</v>
      </c>
      <c r="L11" s="2">
        <f>'3. Concurrent Static with Wong '!G9</f>
        <v>0.64242688594957498</v>
      </c>
      <c r="M11" s="2">
        <f>'6. Wong 2 Not Concurrent'!G9</f>
        <v>0.60076021928290801</v>
      </c>
      <c r="N11">
        <f>'3. Concurrent Static with Wong '!H9</f>
        <v>0.54415291638743002</v>
      </c>
      <c r="O11" s="2">
        <f>'6. Wong 2 Not Concurrent'!H9</f>
        <v>0.54415291638743002</v>
      </c>
      <c r="P11" s="2">
        <f>'3. Concurrent Static with Wong '!I9</f>
        <v>0.54415291638743002</v>
      </c>
      <c r="Q11" s="2">
        <f>'6. Wong 2 Not Concurrent'!I9</f>
        <v>0.54415291638743002</v>
      </c>
      <c r="R11" s="2">
        <f>'3. Concurrent Static with Wong '!J9</f>
        <v>0.54551903660600898</v>
      </c>
      <c r="S11" s="2">
        <f>'6. Wong 2 Not Concurrent'!J9</f>
        <v>0.54415291638743002</v>
      </c>
      <c r="T11">
        <f>'4. Concurrent Static with Taran'!B9</f>
        <v>0.58728564695600605</v>
      </c>
      <c r="U11" s="2">
        <f>'7. Tarantula Not Concurrent'!B9</f>
        <v>0.58728564695600605</v>
      </c>
      <c r="V11">
        <f>'4. Concurrent Static with Taran'!C9</f>
        <v>0.58728564695600605</v>
      </c>
      <c r="W11" s="2">
        <f>'7. Tarantula Not Concurrent'!C9</f>
        <v>0.58728564695600605</v>
      </c>
      <c r="X11" s="2">
        <f>'4. Concurrent Static with Taran'!D9</f>
        <v>0.26802289135934299</v>
      </c>
      <c r="Y11" s="2">
        <f>'7. Tarantula Not Concurrent'!D9</f>
        <v>0.26802289135934299</v>
      </c>
      <c r="Z11" s="2">
        <f>'4. Concurrent Static with Taran'!E9</f>
        <v>0.60076021928290801</v>
      </c>
      <c r="AA11">
        <f>'7. Tarantula Not Concurrent'!E9</f>
        <v>0.60076021928290801</v>
      </c>
      <c r="AB11" s="2">
        <f>'4. Concurrent Static with Taran'!F9</f>
        <v>0.60076021928290801</v>
      </c>
      <c r="AC11">
        <f>'7. Tarantula Not Concurrent'!F9</f>
        <v>0.60076021928290801</v>
      </c>
      <c r="AD11" s="2">
        <f>'4. Concurrent Static with Taran'!G9</f>
        <v>0.70260957610852504</v>
      </c>
      <c r="AE11" s="2">
        <f>'7. Tarantula Not Concurrent'!G9</f>
        <v>0.70260957610852504</v>
      </c>
      <c r="AF11" s="6">
        <f>'4. Concurrent Static with Taran'!H9</f>
        <v>0.54415291638743002</v>
      </c>
      <c r="AG11" s="2">
        <f>'7. Tarantula Not Concurrent'!H9</f>
        <v>0.54415291638743002</v>
      </c>
      <c r="AH11" s="2">
        <f>'4. Concurrent Static with Taran'!I9</f>
        <v>0.54415291638743002</v>
      </c>
      <c r="AI11" s="2">
        <f>'7. Tarantula Not Concurrent'!I9</f>
        <v>0.54415291638743002</v>
      </c>
      <c r="AJ11" s="2">
        <f>'4. Concurrent Static with Taran'!J9</f>
        <v>0.33322759450586997</v>
      </c>
      <c r="AK11" s="2">
        <f>'7. Tarantula Not Concurrent'!J9</f>
        <v>0.33322759450586997</v>
      </c>
    </row>
    <row r="12" spans="1:37" x14ac:dyDescent="0.2">
      <c r="A12" s="2" t="s">
        <v>44</v>
      </c>
      <c r="B12">
        <f>'3. Concurrent Static with Wong '!B10</f>
        <v>0.59370712613424104</v>
      </c>
      <c r="C12" s="2">
        <f>'6. Wong 2 Not Concurrent'!B10</f>
        <v>0.59370712613424104</v>
      </c>
      <c r="D12" s="2">
        <f>'3. Concurrent Static with Wong '!C10</f>
        <v>0.59370712613424104</v>
      </c>
      <c r="E12" s="2">
        <f>'6. Wong 2 Not Concurrent'!C10</f>
        <v>0.59370712613424104</v>
      </c>
      <c r="F12" s="2">
        <f>'3. Concurrent Static with Wong '!D10</f>
        <v>0.59370712613424104</v>
      </c>
      <c r="G12" s="2">
        <f>'6. Wong 2 Not Concurrent'!D10</f>
        <v>0.59370712613424104</v>
      </c>
      <c r="H12">
        <f>'3. Concurrent Static with Wong '!E10</f>
        <v>0.61526957907915303</v>
      </c>
      <c r="I12" s="2">
        <f>'6. Wong 2 Not Concurrent'!E10</f>
        <v>0.61526957907915303</v>
      </c>
      <c r="J12" s="2">
        <f>'3. Concurrent Static with Wong '!F10</f>
        <v>0.61526957907915303</v>
      </c>
      <c r="K12" s="2">
        <f>'6. Wong 2 Not Concurrent'!F10</f>
        <v>0.61526957907915303</v>
      </c>
      <c r="L12" s="2">
        <f>'3. Concurrent Static with Wong '!G10</f>
        <v>0.61526957907915303</v>
      </c>
      <c r="M12" s="2">
        <f>'6. Wong 2 Not Concurrent'!G10</f>
        <v>0.61526957907915303</v>
      </c>
      <c r="N12">
        <f>'3. Concurrent Static with Wong '!H10</f>
        <v>0.558231521136761</v>
      </c>
      <c r="O12" s="2">
        <f>'6. Wong 2 Not Concurrent'!H10</f>
        <v>0.558231521136761</v>
      </c>
      <c r="P12" s="2">
        <f>'3. Concurrent Static with Wong '!I10</f>
        <v>0.558231521136761</v>
      </c>
      <c r="Q12" s="2">
        <f>'6. Wong 2 Not Concurrent'!I10</f>
        <v>0.558231521136761</v>
      </c>
      <c r="R12" s="2">
        <f>'3. Concurrent Static with Wong '!J10</f>
        <v>0.558231521136761</v>
      </c>
      <c r="S12" s="2">
        <f>'6. Wong 2 Not Concurrent'!J10</f>
        <v>0.558231521136761</v>
      </c>
      <c r="T12">
        <f>'4. Concurrent Static with Taran'!B10</f>
        <v>0.59370712613424104</v>
      </c>
      <c r="U12" s="2">
        <f>'7. Tarantula Not Concurrent'!B10</f>
        <v>0.59370712613424104</v>
      </c>
      <c r="V12">
        <f>'4. Concurrent Static with Taran'!C10</f>
        <v>0.59370712613424104</v>
      </c>
      <c r="W12" s="2">
        <f>'7. Tarantula Not Concurrent'!C10</f>
        <v>0.59370712613424104</v>
      </c>
      <c r="X12" s="2">
        <f>'4. Concurrent Static with Taran'!D10</f>
        <v>0.38458903411477202</v>
      </c>
      <c r="Y12" s="2">
        <f>'7. Tarantula Not Concurrent'!D10</f>
        <v>0.38458903411477202</v>
      </c>
      <c r="Z12" s="2">
        <f>'4. Concurrent Static with Taran'!E10</f>
        <v>0.61526957907915303</v>
      </c>
      <c r="AA12">
        <f>'7. Tarantula Not Concurrent'!E10</f>
        <v>0.61526957907915303</v>
      </c>
      <c r="AB12" s="2">
        <f>'4. Concurrent Static with Taran'!F10</f>
        <v>0.61526957907915303</v>
      </c>
      <c r="AC12">
        <f>'7. Tarantula Not Concurrent'!F10</f>
        <v>0.61526957907915303</v>
      </c>
      <c r="AD12" s="2">
        <f>'4. Concurrent Static with Taran'!G10</f>
        <v>0.710738629469154</v>
      </c>
      <c r="AE12" s="2">
        <f>'7. Tarantula Not Concurrent'!G10</f>
        <v>0.710738629469154</v>
      </c>
      <c r="AF12" s="6">
        <f>'4. Concurrent Static with Taran'!H10</f>
        <v>0.558231521136761</v>
      </c>
      <c r="AG12" s="2">
        <f>'7. Tarantula Not Concurrent'!H10</f>
        <v>0.558231521136761</v>
      </c>
      <c r="AH12" s="2">
        <f>'4. Concurrent Static with Taran'!I10</f>
        <v>0.558231521136761</v>
      </c>
      <c r="AI12" s="2">
        <f>'7. Tarantula Not Concurrent'!I10</f>
        <v>0.558231521136761</v>
      </c>
      <c r="AJ12" s="2">
        <f>'4. Concurrent Static with Taran'!J10</f>
        <v>0.46448430832992599</v>
      </c>
      <c r="AK12" s="2">
        <f>'7. Tarantula Not Concurrent'!J10</f>
        <v>0.46448430832992599</v>
      </c>
    </row>
    <row r="13" spans="1:37" x14ac:dyDescent="0.2">
      <c r="A13" s="2" t="s">
        <v>45</v>
      </c>
      <c r="B13">
        <f>'3. Concurrent Static with Wong '!B11</f>
        <v>0.60470275612053204</v>
      </c>
      <c r="C13" s="2">
        <f>'6. Wong 2 Not Concurrent'!B11</f>
        <v>0.60470275612053204</v>
      </c>
      <c r="D13" s="2">
        <f>'3. Concurrent Static with Wong '!C11</f>
        <v>0.60470275612053204</v>
      </c>
      <c r="E13" s="2">
        <f>'6. Wong 2 Not Concurrent'!C11</f>
        <v>0.60470275612053204</v>
      </c>
      <c r="F13" s="2">
        <f>'3. Concurrent Static with Wong '!D11</f>
        <v>0.60470275612053204</v>
      </c>
      <c r="G13" s="2">
        <f>'6. Wong 2 Not Concurrent'!D11</f>
        <v>0.60470275612053204</v>
      </c>
      <c r="H13">
        <f>'3. Concurrent Static with Wong '!E11</f>
        <v>0.61609435816480196</v>
      </c>
      <c r="I13" s="2">
        <f>'6. Wong 2 Not Concurrent'!E11</f>
        <v>0.61609435816480196</v>
      </c>
      <c r="J13" s="2">
        <f>'3. Concurrent Static with Wong '!F11</f>
        <v>0.61609435816480196</v>
      </c>
      <c r="K13" s="2">
        <f>'6. Wong 2 Not Concurrent'!F11</f>
        <v>0.61609435816480196</v>
      </c>
      <c r="L13" s="2">
        <f>'3. Concurrent Static with Wong '!G11</f>
        <v>0.61609435816480196</v>
      </c>
      <c r="M13" s="2">
        <f>'6. Wong 2 Not Concurrent'!G11</f>
        <v>0.61609435816480196</v>
      </c>
      <c r="N13">
        <f>'3. Concurrent Static with Wong '!H11</f>
        <v>0.540933328832918</v>
      </c>
      <c r="O13" s="2">
        <f>'6. Wong 2 Not Concurrent'!H11</f>
        <v>0.540933328832918</v>
      </c>
      <c r="P13" s="2">
        <f>'3. Concurrent Static with Wong '!I11</f>
        <v>0.540933328832918</v>
      </c>
      <c r="Q13" s="2">
        <f>'6. Wong 2 Not Concurrent'!I11</f>
        <v>0.540933328832918</v>
      </c>
      <c r="R13" s="2">
        <f>'3. Concurrent Static with Wong '!J11</f>
        <v>0.540933328832918</v>
      </c>
      <c r="S13" s="2">
        <f>'6. Wong 2 Not Concurrent'!J11</f>
        <v>0.540933328832918</v>
      </c>
      <c r="T13">
        <f>'4. Concurrent Static with Taran'!B11</f>
        <v>0.60470275612053204</v>
      </c>
      <c r="U13" s="2">
        <f>'7. Tarantula Not Concurrent'!B11</f>
        <v>0.60470275612053204</v>
      </c>
      <c r="V13">
        <f>'4. Concurrent Static with Taran'!C11</f>
        <v>0.60470275612053204</v>
      </c>
      <c r="W13" s="2">
        <f>'7. Tarantula Not Concurrent'!C11</f>
        <v>0.60470275612053204</v>
      </c>
      <c r="X13" s="2">
        <f>'4. Concurrent Static with Taran'!D11</f>
        <v>0.331910292845781</v>
      </c>
      <c r="Y13" s="2">
        <f>'7. Tarantula Not Concurrent'!D11</f>
        <v>0.331910292845781</v>
      </c>
      <c r="Z13" s="2">
        <f>'4. Concurrent Static with Taran'!E11</f>
        <v>0.61609435816480196</v>
      </c>
      <c r="AA13">
        <f>'7. Tarantula Not Concurrent'!E11</f>
        <v>0.61609435816480196</v>
      </c>
      <c r="AB13" s="2">
        <f>'4. Concurrent Static with Taran'!F11</f>
        <v>0.61609435816480196</v>
      </c>
      <c r="AC13">
        <f>'7. Tarantula Not Concurrent'!F11</f>
        <v>0.61609435816480196</v>
      </c>
      <c r="AD13" s="2">
        <f>'4. Concurrent Static with Taran'!G11</f>
        <v>0.65974087380951396</v>
      </c>
      <c r="AE13" s="2">
        <f>'7. Tarantula Not Concurrent'!G11</f>
        <v>0.65974087380951396</v>
      </c>
      <c r="AF13" s="6">
        <f>'4. Concurrent Static with Taran'!H11</f>
        <v>0.540933328832918</v>
      </c>
      <c r="AG13" s="2">
        <f>'7. Tarantula Not Concurrent'!H11</f>
        <v>0.540933328832918</v>
      </c>
      <c r="AH13" s="2">
        <f>'4. Concurrent Static with Taran'!I11</f>
        <v>0.540933328832918</v>
      </c>
      <c r="AI13" s="2">
        <f>'7. Tarantula Not Concurrent'!I11</f>
        <v>0.540933328832918</v>
      </c>
      <c r="AJ13" s="2">
        <f>'4. Concurrent Static with Taran'!J11</f>
        <v>0.38072177268581697</v>
      </c>
      <c r="AK13" s="2">
        <f>'7. Tarantula Not Concurrent'!J11</f>
        <v>0.38072177268581697</v>
      </c>
    </row>
    <row r="14" spans="1:37" x14ac:dyDescent="0.2">
      <c r="A14" s="2" t="s">
        <v>46</v>
      </c>
      <c r="B14">
        <f>'3. Concurrent Static with Wong '!B12</f>
        <v>0.616488494271339</v>
      </c>
      <c r="C14" s="2">
        <f>'6. Wong 2 Not Concurrent'!B12</f>
        <v>0.616488494271339</v>
      </c>
      <c r="D14" s="2">
        <f>'3. Concurrent Static with Wong '!C12</f>
        <v>0.616488494271339</v>
      </c>
      <c r="E14" s="2">
        <f>'6. Wong 2 Not Concurrent'!C12</f>
        <v>0.616488494271339</v>
      </c>
      <c r="F14" s="2">
        <f>'3. Concurrent Static with Wong '!D12</f>
        <v>0.61686386964671502</v>
      </c>
      <c r="G14" s="2">
        <f>'6. Wong 2 Not Concurrent'!D12</f>
        <v>0.61686386964671502</v>
      </c>
      <c r="H14">
        <f>'3. Concurrent Static with Wong '!E12</f>
        <v>0.63325599081556505</v>
      </c>
      <c r="I14" s="2">
        <f>'6. Wong 2 Not Concurrent'!E12</f>
        <v>0.63325599081556505</v>
      </c>
      <c r="J14" s="2">
        <f>'3. Concurrent Static with Wong '!F12</f>
        <v>0.63325599081556505</v>
      </c>
      <c r="K14" s="2">
        <f>'6. Wong 2 Not Concurrent'!F12</f>
        <v>0.63325599081556505</v>
      </c>
      <c r="L14" s="2">
        <f>'3. Concurrent Static with Wong '!G12</f>
        <v>0.67492265748223201</v>
      </c>
      <c r="M14" s="2">
        <f>'6. Wong 2 Not Concurrent'!G12</f>
        <v>0.67492265748223201</v>
      </c>
      <c r="N14">
        <f>'3. Concurrent Static with Wong '!H12</f>
        <v>0.57138650559167603</v>
      </c>
      <c r="O14" s="2">
        <f>'6. Wong 2 Not Concurrent'!H12</f>
        <v>0.57138650559167603</v>
      </c>
      <c r="P14" s="2">
        <f>'3. Concurrent Static with Wong '!I12</f>
        <v>0.57138650559167603</v>
      </c>
      <c r="Q14" s="2">
        <f>'6. Wong 2 Not Concurrent'!I12</f>
        <v>0.57138650559167603</v>
      </c>
      <c r="R14" s="2">
        <f>'3. Concurrent Static with Wong '!J12</f>
        <v>0.57213055321072304</v>
      </c>
      <c r="S14" s="2">
        <f>'6. Wong 2 Not Concurrent'!J12</f>
        <v>0.57213055321072304</v>
      </c>
      <c r="T14">
        <f>'4. Concurrent Static with Taran'!B12</f>
        <v>0.616488494271339</v>
      </c>
      <c r="U14" s="2">
        <f>'7. Tarantula Not Concurrent'!B12</f>
        <v>0.616488494271339</v>
      </c>
      <c r="V14">
        <f>'4. Concurrent Static with Taran'!C12</f>
        <v>0.616488494271339</v>
      </c>
      <c r="W14" s="2">
        <f>'7. Tarantula Not Concurrent'!C12</f>
        <v>0.616488494271339</v>
      </c>
      <c r="X14" s="2">
        <f>'4. Concurrent Static with Taran'!D12</f>
        <v>0.30646269993933301</v>
      </c>
      <c r="Y14" s="2">
        <f>'7. Tarantula Not Concurrent'!D12</f>
        <v>0.30646269993933301</v>
      </c>
      <c r="Z14" s="2">
        <f>'4. Concurrent Static with Taran'!E12</f>
        <v>0.63325599081556505</v>
      </c>
      <c r="AA14">
        <f>'7. Tarantula Not Concurrent'!E12</f>
        <v>0.63325599081556505</v>
      </c>
      <c r="AB14" s="2">
        <f>'4. Concurrent Static with Taran'!F12</f>
        <v>0.63325599081556505</v>
      </c>
      <c r="AC14">
        <f>'7. Tarantula Not Concurrent'!F12</f>
        <v>0.63325599081556505</v>
      </c>
      <c r="AD14" s="2">
        <f>'4. Concurrent Static with Taran'!G12</f>
        <v>0.73416908772054701</v>
      </c>
      <c r="AE14" s="2">
        <f>'7. Tarantula Not Concurrent'!G12</f>
        <v>0.73416908772054701</v>
      </c>
      <c r="AF14" s="6">
        <f>'4. Concurrent Static with Taran'!H12</f>
        <v>0.57138650559167603</v>
      </c>
      <c r="AG14" s="2">
        <f>'7. Tarantula Not Concurrent'!H12</f>
        <v>0.57138650559167603</v>
      </c>
      <c r="AH14" s="2">
        <f>'4. Concurrent Static with Taran'!I12</f>
        <v>0.57138650559167603</v>
      </c>
      <c r="AI14" s="2">
        <f>'7. Tarantula Not Concurrent'!I12</f>
        <v>0.57138650559167603</v>
      </c>
      <c r="AJ14" s="2">
        <f>'4. Concurrent Static with Taran'!J12</f>
        <v>0.38068305151520798</v>
      </c>
      <c r="AK14" s="2">
        <f>'7. Tarantula Not Concurrent'!J12</f>
        <v>0.38068305151520798</v>
      </c>
    </row>
    <row r="15" spans="1:37" x14ac:dyDescent="0.2">
      <c r="A15" s="2" t="s">
        <v>47</v>
      </c>
      <c r="B15">
        <f>'3. Concurrent Static with Wong '!B13</f>
        <v>0.72520703482960203</v>
      </c>
      <c r="C15" s="2">
        <f>'6. Wong 2 Not Concurrent'!B13</f>
        <v>0.72520703482960203</v>
      </c>
      <c r="D15" s="2">
        <f>'3. Concurrent Static with Wong '!C13</f>
        <v>0.72520703482960203</v>
      </c>
      <c r="E15" s="2">
        <f>'6. Wong 2 Not Concurrent'!C13</f>
        <v>0.72520703482960203</v>
      </c>
      <c r="F15" s="2">
        <f>'3. Concurrent Static with Wong '!D13</f>
        <v>0.72520703482960203</v>
      </c>
      <c r="G15" s="2">
        <f>'6. Wong 2 Not Concurrent'!D13</f>
        <v>0.72520703482960203</v>
      </c>
      <c r="H15">
        <f>'3. Concurrent Static with Wong '!E13</f>
        <v>0.59107587381927196</v>
      </c>
      <c r="I15" s="2">
        <f>'6. Wong 2 Not Concurrent'!E13</f>
        <v>0.59107587381927196</v>
      </c>
      <c r="J15" s="2">
        <f>'3. Concurrent Static with Wong '!F13</f>
        <v>0.59107587381927196</v>
      </c>
      <c r="K15" s="2">
        <f>'6. Wong 2 Not Concurrent'!F13</f>
        <v>0.59107587381927196</v>
      </c>
      <c r="L15" s="2">
        <f>'3. Concurrent Static with Wong '!G13</f>
        <v>0.59107587381927196</v>
      </c>
      <c r="M15" s="2">
        <f>'6. Wong 2 Not Concurrent'!G13</f>
        <v>0.59107587381927196</v>
      </c>
      <c r="N15">
        <f>'3. Concurrent Static with Wong '!H13</f>
        <v>0.62128245696171203</v>
      </c>
      <c r="O15" s="2">
        <f>'6. Wong 2 Not Concurrent'!H13</f>
        <v>0.62128245696171203</v>
      </c>
      <c r="P15" s="2">
        <f>'3. Concurrent Static with Wong '!I13</f>
        <v>0.62128245696171203</v>
      </c>
      <c r="Q15" s="2">
        <f>'6. Wong 2 Not Concurrent'!I13</f>
        <v>0.62128245696171203</v>
      </c>
      <c r="R15" s="2">
        <f>'3. Concurrent Static with Wong '!J13</f>
        <v>0.62128245696171203</v>
      </c>
      <c r="S15" s="2">
        <f>'6. Wong 2 Not Concurrent'!J13</f>
        <v>0.62128245696171203</v>
      </c>
      <c r="T15">
        <f>'4. Concurrent Static with Taran'!B13</f>
        <v>0.72520703482960203</v>
      </c>
      <c r="U15" s="2">
        <f>'7. Tarantula Not Concurrent'!B13</f>
        <v>0.72520703482960203</v>
      </c>
      <c r="V15">
        <f>'4. Concurrent Static with Taran'!C13</f>
        <v>0.72520703482960203</v>
      </c>
      <c r="W15" s="2">
        <f>'7. Tarantula Not Concurrent'!C13</f>
        <v>0.72520703482960203</v>
      </c>
      <c r="X15" s="2">
        <f>'4. Concurrent Static with Taran'!D13</f>
        <v>0.40771803550636398</v>
      </c>
      <c r="Y15" s="2">
        <f>'7. Tarantula Not Concurrent'!D13</f>
        <v>0.40771803550636398</v>
      </c>
      <c r="Z15" s="2">
        <f>'4. Concurrent Static with Taran'!E13</f>
        <v>0.59107587381927196</v>
      </c>
      <c r="AA15">
        <f>'7. Tarantula Not Concurrent'!E13</f>
        <v>0.59107587381927196</v>
      </c>
      <c r="AB15" s="2">
        <f>'4. Concurrent Static with Taran'!F13</f>
        <v>0.59107587381927196</v>
      </c>
      <c r="AC15">
        <f>'7. Tarantula Not Concurrent'!F13</f>
        <v>0.59107587381927196</v>
      </c>
      <c r="AD15" s="2">
        <f>'4. Concurrent Static with Taran'!G13</f>
        <v>0.71081792657956699</v>
      </c>
      <c r="AE15" s="2">
        <f>'7. Tarantula Not Concurrent'!G13</f>
        <v>0.71081792657956699</v>
      </c>
      <c r="AF15" s="6">
        <f>'4. Concurrent Static with Taran'!H13</f>
        <v>0.62128245696171203</v>
      </c>
      <c r="AG15" s="2">
        <f>'7. Tarantula Not Concurrent'!H13</f>
        <v>0.62128245696171203</v>
      </c>
      <c r="AH15" s="2">
        <f>'4. Concurrent Static with Taran'!I13</f>
        <v>0.62128245696171203</v>
      </c>
      <c r="AI15" s="2">
        <f>'7. Tarantula Not Concurrent'!I13</f>
        <v>0.62128245696171203</v>
      </c>
      <c r="AJ15" s="2">
        <f>'4. Concurrent Static with Taran'!J13</f>
        <v>0.47454780330181001</v>
      </c>
      <c r="AK15" s="2">
        <f>'7. Tarantula Not Concurrent'!J13</f>
        <v>0.47454780330181001</v>
      </c>
    </row>
    <row r="16" spans="1:37" x14ac:dyDescent="0.2">
      <c r="A16" s="2" t="s">
        <v>48</v>
      </c>
      <c r="B16">
        <f>'3. Concurrent Static with Wong '!B14</f>
        <v>0.79297946288827303</v>
      </c>
      <c r="C16" s="2">
        <f>'6. Wong 2 Not Concurrent'!B14</f>
        <v>0.79297946288827303</v>
      </c>
      <c r="D16" s="2">
        <f>'3. Concurrent Static with Wong '!C14</f>
        <v>0.79297946288827303</v>
      </c>
      <c r="E16" s="2">
        <f>'6. Wong 2 Not Concurrent'!C14</f>
        <v>0.79297946288827303</v>
      </c>
      <c r="F16" s="2">
        <f>'3. Concurrent Static with Wong '!D14</f>
        <v>0.79336526535740903</v>
      </c>
      <c r="G16" s="2">
        <f>'6. Wong 2 Not Concurrent'!D14</f>
        <v>0.79336526535740903</v>
      </c>
      <c r="H16">
        <f>'3. Concurrent Static with Wong '!E14</f>
        <v>0.57754773529113301</v>
      </c>
      <c r="I16" s="2">
        <f>'6. Wong 2 Not Concurrent'!E14</f>
        <v>0.57754773529113301</v>
      </c>
      <c r="J16" s="2">
        <f>'3. Concurrent Static with Wong '!F14</f>
        <v>0.57754773529113301</v>
      </c>
      <c r="K16" s="2">
        <f>'6. Wong 2 Not Concurrent'!F14</f>
        <v>0.57754773529113301</v>
      </c>
      <c r="L16" s="2">
        <f>'3. Concurrent Static with Wong '!G14</f>
        <v>0.61921440195779998</v>
      </c>
      <c r="M16" s="2">
        <f>'6. Wong 2 Not Concurrent'!G14</f>
        <v>0.61921440195779998</v>
      </c>
      <c r="N16">
        <f>'3. Concurrent Static with Wong '!H14</f>
        <v>0.64878359284701304</v>
      </c>
      <c r="O16" s="2">
        <f>'6. Wong 2 Not Concurrent'!H14</f>
        <v>0.64878359284701304</v>
      </c>
      <c r="P16" s="2">
        <f>'3. Concurrent Static with Wong '!I14</f>
        <v>0.64878359284701304</v>
      </c>
      <c r="Q16" s="2">
        <f>'6. Wong 2 Not Concurrent'!I14</f>
        <v>0.64878359284701304</v>
      </c>
      <c r="R16" s="2">
        <f>'3. Concurrent Static with Wong '!J14</f>
        <v>0.64954811884089603</v>
      </c>
      <c r="S16" s="2">
        <f>'6. Wong 2 Not Concurrent'!J14</f>
        <v>0.64954811884089603</v>
      </c>
      <c r="T16">
        <f>'4. Concurrent Static with Taran'!B14</f>
        <v>0.79297946288827303</v>
      </c>
      <c r="U16" s="2">
        <f>'7. Tarantula Not Concurrent'!B14</f>
        <v>0.79297946288827303</v>
      </c>
      <c r="V16">
        <f>'4. Concurrent Static with Taran'!C14</f>
        <v>0.79297946288827303</v>
      </c>
      <c r="W16" s="2">
        <f>'7. Tarantula Not Concurrent'!C14</f>
        <v>0.79297946288827303</v>
      </c>
      <c r="X16" s="2">
        <f>'4. Concurrent Static with Taran'!D14</f>
        <v>0.35213757292036302</v>
      </c>
      <c r="Y16" s="2">
        <f>'7. Tarantula Not Concurrent'!D14</f>
        <v>0.35213757292036302</v>
      </c>
      <c r="Z16" s="2">
        <f>'4. Concurrent Static with Taran'!E14</f>
        <v>0.57754773529113301</v>
      </c>
      <c r="AA16">
        <f>'7. Tarantula Not Concurrent'!E14</f>
        <v>0.57754773529113301</v>
      </c>
      <c r="AB16" s="2">
        <f>'4. Concurrent Static with Taran'!F14</f>
        <v>0.57754773529113301</v>
      </c>
      <c r="AC16">
        <f>'7. Tarantula Not Concurrent'!F14</f>
        <v>0.57754773529113301</v>
      </c>
      <c r="AD16" s="2">
        <f>'4. Concurrent Static with Taran'!G14</f>
        <v>0.71000116634231103</v>
      </c>
      <c r="AE16" s="2">
        <f>'7. Tarantula Not Concurrent'!G14</f>
        <v>0.71000116634231103</v>
      </c>
      <c r="AF16" s="6">
        <f>'4. Concurrent Static with Taran'!H14</f>
        <v>0.64878359284701304</v>
      </c>
      <c r="AG16" s="2">
        <f>'7. Tarantula Not Concurrent'!H14</f>
        <v>0.64878359284701304</v>
      </c>
      <c r="AH16" s="2">
        <f>'4. Concurrent Static with Taran'!I14</f>
        <v>0.64878359284701304</v>
      </c>
      <c r="AI16" s="2">
        <f>'7. Tarantula Not Concurrent'!I14</f>
        <v>0.64878359284701304</v>
      </c>
      <c r="AJ16" s="2">
        <f>'4. Concurrent Static with Taran'!J14</f>
        <v>0.42475280932008402</v>
      </c>
      <c r="AK16" s="2">
        <f>'7. Tarantula Not Concurrent'!J14</f>
        <v>0.42475280932008402</v>
      </c>
    </row>
    <row r="17" spans="1:36"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9" spans="1:36" x14ac:dyDescent="0.2">
      <c r="A19" s="21" t="s">
        <v>55</v>
      </c>
      <c r="B19" s="21"/>
      <c r="C19" s="21"/>
      <c r="D19" s="21"/>
      <c r="E19" s="21"/>
      <c r="F19" s="21"/>
    </row>
    <row r="20" spans="1:36" x14ac:dyDescent="0.2">
      <c r="B20" s="21" t="s">
        <v>51</v>
      </c>
      <c r="C20" s="21"/>
      <c r="D20" s="21"/>
      <c r="E20" s="21"/>
      <c r="F20" s="21"/>
      <c r="G20" s="21"/>
      <c r="H20" s="21"/>
      <c r="I20" s="21"/>
      <c r="J20" s="21"/>
      <c r="K20" s="21" t="s">
        <v>52</v>
      </c>
      <c r="L20" s="21"/>
      <c r="M20" s="21"/>
      <c r="N20" s="21"/>
      <c r="O20" s="21"/>
      <c r="P20" s="21"/>
      <c r="Q20" s="21"/>
      <c r="R20" s="21"/>
      <c r="S20" s="21"/>
    </row>
    <row r="21" spans="1:36" x14ac:dyDescent="0.2">
      <c r="B21" s="21" t="s">
        <v>29</v>
      </c>
      <c r="C21" s="21"/>
      <c r="D21" s="21"/>
      <c r="E21" s="21" t="s">
        <v>30</v>
      </c>
      <c r="F21" s="21"/>
      <c r="G21" s="21"/>
      <c r="H21" s="21" t="s">
        <v>31</v>
      </c>
      <c r="I21" s="21"/>
      <c r="J21" s="21"/>
      <c r="K21" s="21" t="s">
        <v>29</v>
      </c>
      <c r="L21" s="21"/>
      <c r="M21" s="21"/>
      <c r="N21" s="21" t="s">
        <v>30</v>
      </c>
      <c r="O21" s="21"/>
      <c r="P21" s="21"/>
      <c r="Q21" s="21" t="s">
        <v>31</v>
      </c>
      <c r="R21" s="21"/>
      <c r="S21" s="21"/>
    </row>
    <row r="22" spans="1:36" x14ac:dyDescent="0.2">
      <c r="B22" t="s">
        <v>32</v>
      </c>
      <c r="C22" t="s">
        <v>33</v>
      </c>
      <c r="D22" t="s">
        <v>34</v>
      </c>
      <c r="E22" t="s">
        <v>32</v>
      </c>
      <c r="F22" t="s">
        <v>33</v>
      </c>
      <c r="G22" t="s">
        <v>34</v>
      </c>
      <c r="H22" t="s">
        <v>32</v>
      </c>
      <c r="I22" t="s">
        <v>33</v>
      </c>
      <c r="J22" t="s">
        <v>34</v>
      </c>
      <c r="K22" t="s">
        <v>32</v>
      </c>
      <c r="L22" t="s">
        <v>33</v>
      </c>
      <c r="M22" t="s">
        <v>34</v>
      </c>
      <c r="N22" t="s">
        <v>32</v>
      </c>
      <c r="O22" t="s">
        <v>33</v>
      </c>
      <c r="P22" t="s">
        <v>34</v>
      </c>
      <c r="Q22" t="s">
        <v>32</v>
      </c>
      <c r="R22" t="s">
        <v>33</v>
      </c>
      <c r="S22" t="s">
        <v>34</v>
      </c>
    </row>
    <row r="23" spans="1:36" x14ac:dyDescent="0.2">
      <c r="A23" s="2" t="s">
        <v>38</v>
      </c>
      <c r="B23">
        <f>B6-C6</f>
        <v>0</v>
      </c>
      <c r="C23">
        <f>D6-E6</f>
        <v>0</v>
      </c>
      <c r="D23">
        <f t="shared" ref="D23:D33" si="0">D6-E6</f>
        <v>0</v>
      </c>
      <c r="E23">
        <f t="shared" ref="E23:E33" si="1">F6-G6</f>
        <v>0</v>
      </c>
      <c r="F23">
        <f t="shared" ref="F23:F33" si="2">F6-G6</f>
        <v>0</v>
      </c>
      <c r="G23">
        <f t="shared" ref="G23:G33" si="3">H6-I6</f>
        <v>0</v>
      </c>
      <c r="H23">
        <f t="shared" ref="H23:H33" si="4">H6-I6</f>
        <v>0</v>
      </c>
      <c r="I23">
        <f t="shared" ref="I23:I33" si="5">J6-K6</f>
        <v>0</v>
      </c>
      <c r="J23">
        <f t="shared" ref="J23:J33" si="6">J6-K6</f>
        <v>0</v>
      </c>
      <c r="K23">
        <f t="shared" ref="K23:K33" si="7">L6-M6</f>
        <v>0</v>
      </c>
      <c r="L23">
        <f t="shared" ref="L23:L33" si="8">L6-M6</f>
        <v>0</v>
      </c>
      <c r="M23">
        <f t="shared" ref="M23:M33" si="9">N6-O6</f>
        <v>0</v>
      </c>
      <c r="N23">
        <f t="shared" ref="N23:N33" si="10">N6-O6</f>
        <v>0</v>
      </c>
      <c r="O23">
        <f t="shared" ref="O23:O33" si="11">P6-Q6</f>
        <v>0</v>
      </c>
      <c r="P23">
        <f t="shared" ref="P23:P33" si="12">P6-Q6</f>
        <v>0</v>
      </c>
      <c r="Q23">
        <f t="shared" ref="Q23:Q33" si="13">R6-S6</f>
        <v>0</v>
      </c>
      <c r="R23">
        <f t="shared" ref="R23:R33" si="14">R6-S6</f>
        <v>0</v>
      </c>
      <c r="S23">
        <f t="shared" ref="S23:S33" si="15">T6-U6</f>
        <v>0</v>
      </c>
    </row>
    <row r="24" spans="1:36" x14ac:dyDescent="0.2">
      <c r="A24" s="2" t="s">
        <v>39</v>
      </c>
      <c r="B24">
        <f t="shared" ref="B24:B33" si="16">B7-C7</f>
        <v>0</v>
      </c>
      <c r="C24">
        <f t="shared" ref="C24:C33" si="17">D7-E7</f>
        <v>0</v>
      </c>
      <c r="D24">
        <f t="shared" si="0"/>
        <v>0</v>
      </c>
      <c r="E24">
        <f t="shared" si="1"/>
        <v>0</v>
      </c>
      <c r="F24">
        <f t="shared" si="2"/>
        <v>0</v>
      </c>
      <c r="G24">
        <f t="shared" si="3"/>
        <v>0</v>
      </c>
      <c r="H24">
        <f t="shared" si="4"/>
        <v>0</v>
      </c>
      <c r="I24">
        <f t="shared" si="5"/>
        <v>0</v>
      </c>
      <c r="J24">
        <f t="shared" si="6"/>
        <v>0</v>
      </c>
      <c r="K24">
        <f t="shared" si="7"/>
        <v>0</v>
      </c>
      <c r="L24">
        <f t="shared" si="8"/>
        <v>0</v>
      </c>
      <c r="M24">
        <f t="shared" si="9"/>
        <v>0</v>
      </c>
      <c r="N24">
        <f t="shared" si="10"/>
        <v>0</v>
      </c>
      <c r="O24">
        <f t="shared" si="11"/>
        <v>0</v>
      </c>
      <c r="P24">
        <f t="shared" si="12"/>
        <v>0</v>
      </c>
      <c r="Q24">
        <f t="shared" si="13"/>
        <v>0</v>
      </c>
      <c r="R24">
        <f t="shared" si="14"/>
        <v>0</v>
      </c>
      <c r="S24">
        <f t="shared" si="15"/>
        <v>0</v>
      </c>
    </row>
    <row r="25" spans="1:36" x14ac:dyDescent="0.2">
      <c r="A25" s="2" t="s">
        <v>40</v>
      </c>
      <c r="B25">
        <f t="shared" si="16"/>
        <v>0</v>
      </c>
      <c r="C25">
        <f t="shared" si="17"/>
        <v>0</v>
      </c>
      <c r="D25">
        <f t="shared" si="0"/>
        <v>0</v>
      </c>
      <c r="E25">
        <f t="shared" si="1"/>
        <v>0</v>
      </c>
      <c r="F25">
        <f t="shared" si="2"/>
        <v>0</v>
      </c>
      <c r="G25">
        <f t="shared" si="3"/>
        <v>0</v>
      </c>
      <c r="H25">
        <f t="shared" si="4"/>
        <v>0</v>
      </c>
      <c r="I25">
        <f t="shared" si="5"/>
        <v>0</v>
      </c>
      <c r="J25">
        <f t="shared" si="6"/>
        <v>0</v>
      </c>
      <c r="K25">
        <f t="shared" si="7"/>
        <v>0</v>
      </c>
      <c r="L25">
        <f t="shared" si="8"/>
        <v>0</v>
      </c>
      <c r="M25">
        <f t="shared" si="9"/>
        <v>0</v>
      </c>
      <c r="N25">
        <f t="shared" si="10"/>
        <v>0</v>
      </c>
      <c r="O25">
        <f t="shared" si="11"/>
        <v>0</v>
      </c>
      <c r="P25">
        <f t="shared" si="12"/>
        <v>0</v>
      </c>
      <c r="Q25">
        <f t="shared" si="13"/>
        <v>0</v>
      </c>
      <c r="R25">
        <f t="shared" si="14"/>
        <v>0</v>
      </c>
      <c r="S25">
        <f t="shared" si="15"/>
        <v>0</v>
      </c>
    </row>
    <row r="26" spans="1:36" x14ac:dyDescent="0.2">
      <c r="A26" s="2" t="s">
        <v>41</v>
      </c>
      <c r="B26">
        <f t="shared" si="16"/>
        <v>0</v>
      </c>
      <c r="C26">
        <f t="shared" si="17"/>
        <v>0</v>
      </c>
      <c r="D26">
        <f t="shared" si="0"/>
        <v>0</v>
      </c>
      <c r="E26">
        <f t="shared" si="1"/>
        <v>0</v>
      </c>
      <c r="F26">
        <f t="shared" si="2"/>
        <v>0</v>
      </c>
      <c r="G26">
        <f t="shared" si="3"/>
        <v>0</v>
      </c>
      <c r="H26">
        <f t="shared" si="4"/>
        <v>0</v>
      </c>
      <c r="I26">
        <f t="shared" si="5"/>
        <v>0</v>
      </c>
      <c r="J26">
        <f t="shared" si="6"/>
        <v>0</v>
      </c>
      <c r="K26">
        <f t="shared" si="7"/>
        <v>0</v>
      </c>
      <c r="L26">
        <f t="shared" si="8"/>
        <v>0</v>
      </c>
      <c r="M26">
        <f t="shared" si="9"/>
        <v>0</v>
      </c>
      <c r="N26">
        <f t="shared" si="10"/>
        <v>0</v>
      </c>
      <c r="O26">
        <f t="shared" si="11"/>
        <v>0</v>
      </c>
      <c r="P26">
        <f t="shared" si="12"/>
        <v>0</v>
      </c>
      <c r="Q26">
        <f t="shared" si="13"/>
        <v>0</v>
      </c>
      <c r="R26">
        <f t="shared" si="14"/>
        <v>0</v>
      </c>
      <c r="S26">
        <f t="shared" si="15"/>
        <v>0</v>
      </c>
    </row>
    <row r="27" spans="1:36" x14ac:dyDescent="0.2">
      <c r="A27" s="2" t="s">
        <v>42</v>
      </c>
      <c r="B27">
        <f t="shared" si="16"/>
        <v>0</v>
      </c>
      <c r="C27">
        <f t="shared" si="17"/>
        <v>0</v>
      </c>
      <c r="D27">
        <f t="shared" si="0"/>
        <v>0</v>
      </c>
      <c r="E27">
        <f t="shared" si="1"/>
        <v>0</v>
      </c>
      <c r="F27">
        <f t="shared" si="2"/>
        <v>0</v>
      </c>
      <c r="G27">
        <f t="shared" si="3"/>
        <v>0</v>
      </c>
      <c r="H27">
        <f t="shared" si="4"/>
        <v>0</v>
      </c>
      <c r="I27">
        <f t="shared" si="5"/>
        <v>0</v>
      </c>
      <c r="J27">
        <f t="shared" si="6"/>
        <v>0</v>
      </c>
      <c r="K27">
        <f t="shared" si="7"/>
        <v>0</v>
      </c>
      <c r="L27">
        <f t="shared" si="8"/>
        <v>0</v>
      </c>
      <c r="M27">
        <f t="shared" si="9"/>
        <v>0</v>
      </c>
      <c r="N27">
        <f t="shared" si="10"/>
        <v>0</v>
      </c>
      <c r="O27">
        <f t="shared" si="11"/>
        <v>0</v>
      </c>
      <c r="P27">
        <f t="shared" si="12"/>
        <v>0</v>
      </c>
      <c r="Q27">
        <f t="shared" si="13"/>
        <v>0</v>
      </c>
      <c r="R27">
        <f t="shared" si="14"/>
        <v>0</v>
      </c>
      <c r="S27">
        <f t="shared" si="15"/>
        <v>0</v>
      </c>
    </row>
    <row r="28" spans="1:36" x14ac:dyDescent="0.2">
      <c r="A28" s="2" t="s">
        <v>43</v>
      </c>
      <c r="B28">
        <f t="shared" si="16"/>
        <v>0</v>
      </c>
      <c r="C28">
        <f t="shared" si="17"/>
        <v>0</v>
      </c>
      <c r="D28">
        <f t="shared" si="0"/>
        <v>0</v>
      </c>
      <c r="E28">
        <f>F11-G11</f>
        <v>6.9444444444399789E-4</v>
      </c>
      <c r="F28">
        <f t="shared" si="2"/>
        <v>6.9444444444399789E-4</v>
      </c>
      <c r="G28">
        <f t="shared" si="3"/>
        <v>0</v>
      </c>
      <c r="H28">
        <f t="shared" si="4"/>
        <v>0</v>
      </c>
      <c r="I28">
        <f t="shared" si="5"/>
        <v>0</v>
      </c>
      <c r="J28">
        <f t="shared" si="6"/>
        <v>0</v>
      </c>
      <c r="K28">
        <f t="shared" si="7"/>
        <v>4.1666666666666963E-2</v>
      </c>
      <c r="L28">
        <f t="shared" si="8"/>
        <v>4.1666666666666963E-2</v>
      </c>
      <c r="M28">
        <f t="shared" si="9"/>
        <v>0</v>
      </c>
      <c r="N28">
        <f t="shared" si="10"/>
        <v>0</v>
      </c>
      <c r="O28">
        <f t="shared" si="11"/>
        <v>0</v>
      </c>
      <c r="P28">
        <f t="shared" si="12"/>
        <v>0</v>
      </c>
      <c r="Q28">
        <f t="shared" si="13"/>
        <v>1.3661202185789589E-3</v>
      </c>
      <c r="R28">
        <f t="shared" si="14"/>
        <v>1.3661202185789589E-3</v>
      </c>
      <c r="S28">
        <f t="shared" si="15"/>
        <v>0</v>
      </c>
    </row>
    <row r="29" spans="1:36" x14ac:dyDescent="0.2">
      <c r="A29" s="2" t="s">
        <v>44</v>
      </c>
      <c r="B29">
        <f t="shared" si="16"/>
        <v>0</v>
      </c>
      <c r="C29">
        <f t="shared" si="17"/>
        <v>0</v>
      </c>
      <c r="D29">
        <f t="shared" si="0"/>
        <v>0</v>
      </c>
      <c r="E29">
        <f t="shared" si="1"/>
        <v>0</v>
      </c>
      <c r="F29">
        <f t="shared" si="2"/>
        <v>0</v>
      </c>
      <c r="G29">
        <f t="shared" si="3"/>
        <v>0</v>
      </c>
      <c r="H29">
        <f t="shared" si="4"/>
        <v>0</v>
      </c>
      <c r="I29">
        <f t="shared" si="5"/>
        <v>0</v>
      </c>
      <c r="J29">
        <f t="shared" si="6"/>
        <v>0</v>
      </c>
      <c r="K29">
        <f t="shared" si="7"/>
        <v>0</v>
      </c>
      <c r="L29">
        <f t="shared" si="8"/>
        <v>0</v>
      </c>
      <c r="M29">
        <f t="shared" si="9"/>
        <v>0</v>
      </c>
      <c r="N29">
        <f t="shared" si="10"/>
        <v>0</v>
      </c>
      <c r="O29">
        <f t="shared" si="11"/>
        <v>0</v>
      </c>
      <c r="P29">
        <f t="shared" si="12"/>
        <v>0</v>
      </c>
      <c r="Q29">
        <f t="shared" si="13"/>
        <v>0</v>
      </c>
      <c r="R29">
        <f t="shared" si="14"/>
        <v>0</v>
      </c>
      <c r="S29">
        <f t="shared" si="15"/>
        <v>0</v>
      </c>
    </row>
    <row r="30" spans="1:36" x14ac:dyDescent="0.2">
      <c r="A30" s="2" t="s">
        <v>45</v>
      </c>
      <c r="B30">
        <f t="shared" si="16"/>
        <v>0</v>
      </c>
      <c r="C30">
        <f t="shared" si="17"/>
        <v>0</v>
      </c>
      <c r="D30">
        <f t="shared" si="0"/>
        <v>0</v>
      </c>
      <c r="E30">
        <f t="shared" si="1"/>
        <v>0</v>
      </c>
      <c r="F30">
        <f t="shared" si="2"/>
        <v>0</v>
      </c>
      <c r="G30">
        <f t="shared" si="3"/>
        <v>0</v>
      </c>
      <c r="H30">
        <f t="shared" si="4"/>
        <v>0</v>
      </c>
      <c r="I30">
        <f t="shared" si="5"/>
        <v>0</v>
      </c>
      <c r="J30">
        <f t="shared" si="6"/>
        <v>0</v>
      </c>
      <c r="K30">
        <f t="shared" si="7"/>
        <v>0</v>
      </c>
      <c r="L30">
        <f t="shared" si="8"/>
        <v>0</v>
      </c>
      <c r="M30">
        <f t="shared" si="9"/>
        <v>0</v>
      </c>
      <c r="N30">
        <f t="shared" si="10"/>
        <v>0</v>
      </c>
      <c r="O30">
        <f t="shared" si="11"/>
        <v>0</v>
      </c>
      <c r="P30">
        <f t="shared" si="12"/>
        <v>0</v>
      </c>
      <c r="Q30">
        <f t="shared" si="13"/>
        <v>0</v>
      </c>
      <c r="R30">
        <f t="shared" si="14"/>
        <v>0</v>
      </c>
      <c r="S30">
        <f t="shared" si="15"/>
        <v>0</v>
      </c>
    </row>
    <row r="31" spans="1:36" x14ac:dyDescent="0.2">
      <c r="A31" s="2" t="s">
        <v>46</v>
      </c>
      <c r="B31">
        <f t="shared" si="16"/>
        <v>0</v>
      </c>
      <c r="C31">
        <f t="shared" si="17"/>
        <v>0</v>
      </c>
      <c r="D31">
        <f t="shared" si="0"/>
        <v>0</v>
      </c>
      <c r="E31">
        <f t="shared" si="1"/>
        <v>0</v>
      </c>
      <c r="F31">
        <f t="shared" si="2"/>
        <v>0</v>
      </c>
      <c r="G31">
        <f t="shared" si="3"/>
        <v>0</v>
      </c>
      <c r="H31">
        <f t="shared" si="4"/>
        <v>0</v>
      </c>
      <c r="I31">
        <f t="shared" si="5"/>
        <v>0</v>
      </c>
      <c r="J31">
        <f t="shared" si="6"/>
        <v>0</v>
      </c>
      <c r="K31">
        <f t="shared" si="7"/>
        <v>0</v>
      </c>
      <c r="L31">
        <f t="shared" si="8"/>
        <v>0</v>
      </c>
      <c r="M31">
        <f t="shared" si="9"/>
        <v>0</v>
      </c>
      <c r="N31">
        <f t="shared" si="10"/>
        <v>0</v>
      </c>
      <c r="O31">
        <f t="shared" si="11"/>
        <v>0</v>
      </c>
      <c r="P31">
        <f t="shared" si="12"/>
        <v>0</v>
      </c>
      <c r="Q31">
        <f t="shared" si="13"/>
        <v>0</v>
      </c>
      <c r="R31">
        <f t="shared" si="14"/>
        <v>0</v>
      </c>
      <c r="S31">
        <f t="shared" si="15"/>
        <v>0</v>
      </c>
    </row>
    <row r="32" spans="1:36" x14ac:dyDescent="0.2">
      <c r="A32" s="2" t="s">
        <v>47</v>
      </c>
      <c r="B32">
        <f t="shared" si="16"/>
        <v>0</v>
      </c>
      <c r="C32">
        <f t="shared" si="17"/>
        <v>0</v>
      </c>
      <c r="D32">
        <f t="shared" si="0"/>
        <v>0</v>
      </c>
      <c r="E32">
        <f t="shared" si="1"/>
        <v>0</v>
      </c>
      <c r="F32">
        <f t="shared" si="2"/>
        <v>0</v>
      </c>
      <c r="G32">
        <f t="shared" si="3"/>
        <v>0</v>
      </c>
      <c r="H32">
        <f t="shared" si="4"/>
        <v>0</v>
      </c>
      <c r="I32">
        <f t="shared" si="5"/>
        <v>0</v>
      </c>
      <c r="J32">
        <f t="shared" si="6"/>
        <v>0</v>
      </c>
      <c r="K32">
        <f t="shared" si="7"/>
        <v>0</v>
      </c>
      <c r="L32">
        <f t="shared" si="8"/>
        <v>0</v>
      </c>
      <c r="M32">
        <f t="shared" si="9"/>
        <v>0</v>
      </c>
      <c r="N32">
        <f t="shared" si="10"/>
        <v>0</v>
      </c>
      <c r="O32">
        <f t="shared" si="11"/>
        <v>0</v>
      </c>
      <c r="P32">
        <f t="shared" si="12"/>
        <v>0</v>
      </c>
      <c r="Q32">
        <f t="shared" si="13"/>
        <v>0</v>
      </c>
      <c r="R32">
        <f t="shared" si="14"/>
        <v>0</v>
      </c>
      <c r="S32">
        <f t="shared" si="15"/>
        <v>0</v>
      </c>
    </row>
    <row r="33" spans="1:19" x14ac:dyDescent="0.2">
      <c r="A33" s="2" t="s">
        <v>48</v>
      </c>
      <c r="B33">
        <f t="shared" si="16"/>
        <v>0</v>
      </c>
      <c r="C33">
        <f t="shared" si="17"/>
        <v>0</v>
      </c>
      <c r="D33">
        <f t="shared" si="0"/>
        <v>0</v>
      </c>
      <c r="E33">
        <f t="shared" si="1"/>
        <v>0</v>
      </c>
      <c r="F33">
        <f t="shared" si="2"/>
        <v>0</v>
      </c>
      <c r="G33">
        <f t="shared" si="3"/>
        <v>0</v>
      </c>
      <c r="H33">
        <f t="shared" si="4"/>
        <v>0</v>
      </c>
      <c r="I33">
        <f t="shared" si="5"/>
        <v>0</v>
      </c>
      <c r="J33">
        <f t="shared" si="6"/>
        <v>0</v>
      </c>
      <c r="K33">
        <f t="shared" si="7"/>
        <v>0</v>
      </c>
      <c r="L33">
        <f t="shared" si="8"/>
        <v>0</v>
      </c>
      <c r="M33">
        <f t="shared" si="9"/>
        <v>0</v>
      </c>
      <c r="N33">
        <f t="shared" si="10"/>
        <v>0</v>
      </c>
      <c r="O33">
        <f t="shared" si="11"/>
        <v>0</v>
      </c>
      <c r="P33">
        <f t="shared" si="12"/>
        <v>0</v>
      </c>
      <c r="Q33">
        <f t="shared" si="13"/>
        <v>0</v>
      </c>
      <c r="R33">
        <f t="shared" si="14"/>
        <v>0</v>
      </c>
      <c r="S33">
        <f t="shared" si="15"/>
        <v>0</v>
      </c>
    </row>
  </sheetData>
  <mergeCells count="36">
    <mergeCell ref="AJ4:AK4"/>
    <mergeCell ref="B4:C4"/>
    <mergeCell ref="D4:E4"/>
    <mergeCell ref="F4:G4"/>
    <mergeCell ref="H4:I4"/>
    <mergeCell ref="J4:K4"/>
    <mergeCell ref="A1:C1"/>
    <mergeCell ref="B2:S2"/>
    <mergeCell ref="T2:AK2"/>
    <mergeCell ref="B3:G3"/>
    <mergeCell ref="H3:M3"/>
    <mergeCell ref="N3:S3"/>
    <mergeCell ref="T3:Y3"/>
    <mergeCell ref="Z3:AE3"/>
    <mergeCell ref="AF3:AK3"/>
    <mergeCell ref="P4:Q4"/>
    <mergeCell ref="R4:S4"/>
    <mergeCell ref="T4:U4"/>
    <mergeCell ref="V4:W4"/>
    <mergeCell ref="L4:M4"/>
    <mergeCell ref="AH4:AI4"/>
    <mergeCell ref="A19:F19"/>
    <mergeCell ref="B20:J20"/>
    <mergeCell ref="K20:S20"/>
    <mergeCell ref="B21:D21"/>
    <mergeCell ref="E21:G21"/>
    <mergeCell ref="H21:J21"/>
    <mergeCell ref="K21:M21"/>
    <mergeCell ref="N21:P21"/>
    <mergeCell ref="Q21:S21"/>
    <mergeCell ref="X4:Y4"/>
    <mergeCell ref="Z4:AA4"/>
    <mergeCell ref="AB4:AC4"/>
    <mergeCell ref="AD4:AE4"/>
    <mergeCell ref="AF4:AG4"/>
    <mergeCell ref="N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Experiments Index</vt:lpstr>
      <vt:lpstr>1. Non-Conc Static with Wong 2</vt:lpstr>
      <vt:lpstr>2. Non-Conc Static with Tarantu</vt:lpstr>
      <vt:lpstr>3. Concurrent Static with Wong </vt:lpstr>
      <vt:lpstr>4. Concurrent Static with Taran</vt:lpstr>
      <vt:lpstr>5. Summary Static Conc vs Non</vt:lpstr>
      <vt:lpstr>6. Wong 2 Not Concurrent</vt:lpstr>
      <vt:lpstr>7. Tarantula Not Concurrent</vt:lpstr>
      <vt:lpstr>8. Summary Rest Conc vs Non</vt:lpstr>
      <vt:lpstr>9. Tracking Runtime All Concurr</vt:lpstr>
      <vt:lpstr>10. Dynamic</vt:lpstr>
      <vt:lpstr>11. Dynamic 2 Wong</vt:lpstr>
      <vt:lpstr>12.Tracking Runtime Dynamic - M</vt:lpstr>
      <vt:lpstr>12.Tracking Runtime Dynamic - 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Bruno Machado</cp:lastModifiedBy>
  <cp:revision/>
  <dcterms:created xsi:type="dcterms:W3CDTF">2022-02-16T21:17:06Z</dcterms:created>
  <dcterms:modified xsi:type="dcterms:W3CDTF">2022-02-18T22:48:17Z</dcterms:modified>
  <cp:category/>
  <cp:contentStatus/>
</cp:coreProperties>
</file>