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<sst xmlns="http://schemas.openxmlformats.org/spreadsheetml/2006/main" count="138" uniqueCount="105">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</sst>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8" activeCellId="0" sqref="C3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100.15</v>
      </c>
      <c r="C8" s="13" t="n">
        <v>100.23</v>
      </c>
      <c r="D8" s="13" t="n">
        <v>100.2</v>
      </c>
      <c r="E8" s="14" t="n">
        <f aca="false">AVERAGE(B8:D8)</f>
        <v>100.193333333333</v>
      </c>
    </row>
    <row r="9" customFormat="false" ht="15.75" hidden="false" customHeight="false" outlineLevel="0" collapsed="false">
      <c r="A9" s="12" t="n">
        <v>2</v>
      </c>
      <c r="B9" s="13" t="n">
        <v>50.22</v>
      </c>
      <c r="C9" s="13" t="n">
        <v>50.22</v>
      </c>
      <c r="D9" s="13" t="n">
        <v>50.19</v>
      </c>
      <c r="E9" s="14" t="n">
        <f aca="false">AVERAGE(B9:D9)</f>
        <v>50.21</v>
      </c>
    </row>
    <row r="10" customFormat="false" ht="15.75" hidden="false" customHeight="false" outlineLevel="0" collapsed="false">
      <c r="A10" s="12" t="n">
        <v>3</v>
      </c>
      <c r="B10" s="13" t="n">
        <v>99.64</v>
      </c>
      <c r="C10" s="13" t="n">
        <v>99.62</v>
      </c>
      <c r="D10" s="13" t="n">
        <v>99.52</v>
      </c>
      <c r="E10" s="14" t="n">
        <f aca="false">AVERAGE(B10:D10)</f>
        <v>99.5933333333333</v>
      </c>
    </row>
    <row r="11" customFormat="false" ht="15.75" hidden="false" customHeight="false" outlineLevel="0" collapsed="false">
      <c r="A11" s="12" t="n">
        <v>4</v>
      </c>
      <c r="B11" s="13" t="n">
        <v>49.68</v>
      </c>
      <c r="C11" s="13" t="n">
        <v>49.83</v>
      </c>
      <c r="D11" s="13" t="n">
        <v>49.78</v>
      </c>
      <c r="E11" s="14" t="n">
        <f aca="false">AVERAGE(B11:D11)</f>
        <v>49.7633333333333</v>
      </c>
    </row>
    <row r="12" customFormat="false" ht="15.75" hidden="false" customHeight="false" outlineLevel="0" collapsed="false">
      <c r="A12" s="12" t="n">
        <v>5</v>
      </c>
      <c r="B12" s="13" t="n">
        <v>100.13</v>
      </c>
      <c r="C12" s="13" t="n">
        <v>100.2</v>
      </c>
      <c r="D12" s="13" t="n">
        <v>100.18</v>
      </c>
      <c r="E12" s="14" t="n">
        <f aca="false">AVERAGE(B12:D12)</f>
        <v>100.17</v>
      </c>
    </row>
    <row r="13" customFormat="false" ht="15.75" hidden="false" customHeight="false" outlineLevel="0" collapsed="false">
      <c r="A13" s="12" t="n">
        <v>6</v>
      </c>
      <c r="B13" s="13" t="n">
        <v>50.01</v>
      </c>
      <c r="C13" s="13" t="n">
        <v>50.09</v>
      </c>
      <c r="D13" s="13" t="n">
        <v>50.09</v>
      </c>
      <c r="E13" s="14" t="n">
        <f aca="false">AVERAGE(B13:D13)</f>
        <v>50.0633333333333</v>
      </c>
    </row>
    <row r="14" customFormat="false" ht="15.75" hidden="false" customHeight="false" outlineLevel="0" collapsed="false">
      <c r="A14" s="12" t="n">
        <v>7</v>
      </c>
      <c r="B14" s="13" t="n">
        <v>99.75</v>
      </c>
      <c r="C14" s="13" t="n">
        <v>99.72</v>
      </c>
      <c r="D14" s="13" t="n">
        <v>99.7</v>
      </c>
      <c r="E14" s="14" t="n">
        <f aca="false">AVERAGE(B14:D14)</f>
        <v>99.7233333333333</v>
      </c>
    </row>
    <row r="15" customFormat="false" ht="15.75" hidden="false" customHeight="false" outlineLevel="0" collapsed="false">
      <c r="A15" s="12" t="n">
        <v>8</v>
      </c>
      <c r="B15" s="13" t="n">
        <v>49.94</v>
      </c>
      <c r="C15" s="13" t="n">
        <v>49.89</v>
      </c>
      <c r="D15" s="13" t="n">
        <v>49.78</v>
      </c>
      <c r="E15" s="14" t="n">
        <f aca="false">AVERAGE(B15:D15)</f>
        <v>49.87</v>
      </c>
    </row>
    <row r="16" customFormat="false" ht="15.75" hidden="false" customHeight="false" outlineLevel="0" collapsed="false">
      <c r="A16" s="12" t="n">
        <v>9</v>
      </c>
      <c r="B16" s="13" t="n">
        <v>100.05</v>
      </c>
      <c r="C16" s="13" t="n">
        <v>100.08</v>
      </c>
      <c r="D16" s="13" t="n">
        <v>100.1</v>
      </c>
      <c r="E16" s="14" t="n">
        <f aca="false">AVERAGE(B16:D16)</f>
        <v>100.076666666667</v>
      </c>
    </row>
    <row r="17" customFormat="false" ht="15.75" hidden="false" customHeight="false" outlineLevel="0" collapsed="false">
      <c r="A17" s="12" t="n">
        <v>10</v>
      </c>
      <c r="B17" s="13" t="n">
        <v>100.25</v>
      </c>
      <c r="C17" s="13" t="n">
        <v>100.33</v>
      </c>
      <c r="D17" s="13" t="n">
        <v>100.33</v>
      </c>
      <c r="E17" s="14" t="n">
        <f aca="false">AVERAGE(B17:D17)</f>
        <v>100.303333333333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-0.0006666666666667</v>
      </c>
      <c r="C25" s="30" t="n">
        <f aca="false">B25*-1</f>
        <v>0.0006666666666667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-0.000599999999999952</v>
      </c>
      <c r="C26" s="30" t="n">
        <f aca="false">B26*-1</f>
        <v>0.000599999999999952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-0.129625790317277</v>
      </c>
      <c r="C28" s="32" t="n">
        <f aca="false">-B28</f>
        <v>0.129625790317277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-0.00354166666666668</v>
      </c>
      <c r="C30" s="30" t="n">
        <f aca="false">B30*-1</f>
        <v>0.00354166666666668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0.00227500000000003</v>
      </c>
      <c r="C31" s="30" t="n">
        <f aca="false">B31*-1</f>
        <v>-0.00227500000000003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XY=100.3,100.08,70.66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100.3033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100.0767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70.6635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0.007352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I0.007352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51" t="str">
        <f aca="false">Data!A47</f>
        <v>M556 S100 X-0.226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2" t="s">
        <v>60</v>
      </c>
      <c r="N67" s="27"/>
    </row>
    <row r="68" customFormat="false" ht="15" hidden="false" customHeight="false" outlineLevel="0" collapsed="false">
      <c r="G68" s="53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99.94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4" t="s">
        <v>64</v>
      </c>
    </row>
    <row r="73" customFormat="false" ht="15.75" hidden="false" customHeight="false" outlineLevel="0" collapsed="false">
      <c r="B73" s="55" t="s">
        <v>65</v>
      </c>
      <c r="C73" s="56" t="n">
        <v>100</v>
      </c>
    </row>
    <row r="74" customFormat="false" ht="15" hidden="false" customHeight="false" outlineLevel="0" collapsed="false">
      <c r="B74" s="55" t="s">
        <v>66</v>
      </c>
      <c r="C74" s="56" t="n">
        <v>100</v>
      </c>
      <c r="E74" s="57"/>
    </row>
    <row r="75" customFormat="false" ht="15" hidden="false" customHeight="false" outlineLevel="0" collapsed="false">
      <c r="B75" s="58"/>
      <c r="C75" s="59"/>
    </row>
    <row r="76" customFormat="false" ht="15" hidden="false" customHeight="false" outlineLevel="0" collapsed="false">
      <c r="B76" s="55" t="s">
        <v>67</v>
      </c>
      <c r="C76" s="14" t="n">
        <f aca="false">Data!B55</f>
        <v>100.066666666667</v>
      </c>
      <c r="E76" s="57"/>
    </row>
    <row r="77" customFormat="false" ht="15" hidden="false" customHeight="false" outlineLevel="0" collapsed="false">
      <c r="B77" s="55" t="s">
        <v>68</v>
      </c>
      <c r="C77" s="14" t="n">
        <f aca="false">Data!B56</f>
        <v>100.06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4" t="s">
        <v>64</v>
      </c>
    </row>
    <row r="81" customFormat="false" ht="15.75" hidden="false" customHeight="false" outlineLevel="0" collapsed="false">
      <c r="B81" s="55" t="s">
        <v>70</v>
      </c>
      <c r="C81" s="56" t="n">
        <v>100</v>
      </c>
    </row>
    <row r="82" customFormat="false" ht="15" hidden="false" customHeight="false" outlineLevel="0" collapsed="false">
      <c r="B82" s="55" t="s">
        <v>71</v>
      </c>
      <c r="C82" s="56" t="n">
        <v>100</v>
      </c>
    </row>
    <row r="83" customFormat="false" ht="15" hidden="false" customHeight="false" outlineLevel="0" collapsed="false">
      <c r="B83" s="58"/>
      <c r="C83" s="59"/>
    </row>
    <row r="84" customFormat="false" ht="15" hidden="false" customHeight="false" outlineLevel="0" collapsed="false">
      <c r="B84" s="55" t="s">
        <v>72</v>
      </c>
      <c r="C84" s="14" t="n">
        <f aca="false">Data!B59</f>
        <v>99.9333333333333</v>
      </c>
    </row>
    <row r="85" customFormat="false" ht="15" hidden="false" customHeight="false" outlineLevel="0" collapsed="false">
      <c r="B85" s="55" t="s">
        <v>73</v>
      </c>
      <c r="C85" s="14" t="n">
        <f aca="false">Data!B60</f>
        <v>99.94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63ED6AD7-B8DC-4B10-A640-E761695F5EAD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4777E0AF-CF66-4263-8959-9B15E9FEDBB5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5ED6B69C-5563-48A4-BBB9-5393F75AC77B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95C1D697-754C-43D0-A4E5-53AB912791C6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C16C35E5-BF21-4B2A-8A12-D163DD678EB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2D737865-2712-4E98-B8A0-A42C6BBBD37B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F224C647-55E6-4541-B2C3-C4C5931FA66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435F2D10-C8A3-4EB2-AE5D-66C0C6A271EC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6A355DE8-5891-45B4-8AEC-5910B946C540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236DE21B-189C-4752-A460-C0572EA27C3C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F65CA99B-DF32-4BE2-B465-DDE249AD3FFC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49941F98-5F47-4F90-8A2C-2220B3326EE2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15ED7970-672A-4E34-B689-BA932910BFC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D3B1C646-7B5C-4760-A5FC-961EB75C5093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C760534D-C22B-4361-AFE7-C4396060CBF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73DA9BF9-C4EE-445C-BE90-43524A56B5A7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179AC074-F712-4D8A-98EB-DC529CAB8BBB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D4B04DEB-D832-4B24-B39E-FEF68DB5CA10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B389C1FC-E3CE-4BC1-83C2-386C213B25F5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5B87A878-1D5A-4221-93F5-B449E1DF1C49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38001028-FE20-4B94-BED1-FE2525E02CB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A1903C45-A283-4FC8-A960-E621BD33C13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6DA42E34-C3BB-41CC-B713-986266DFA9EB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D2FA7F52-8FC0-4AF3-A528-4BE8B2C3BB7C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7119E44E-565A-4D70-B42A-6F59283350B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DF1F8F59-7593-4A7A-97A1-40F170E07AF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732A1CEA-5E9B-4BB2-BA6D-FB90DCF07B74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40F12420-A07E-4471-8156-8581D0441687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8AFECAA0-383C-4471-B0C4-8059DD772990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E88050AC-456A-45DC-AECD-5EA479B533F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60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1" t="n">
        <f aca="false">(Calculator!E8-Data!B2)/B2</f>
        <v>0.00193333333333342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1" t="n">
        <f aca="false">(Calculator!E9-Data!B3)/B3</f>
        <v>0.00420000000000002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1" t="n">
        <f aca="false">(Calculator!E10-Data!B4)/B4</f>
        <v>-0.00406666666666681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1" t="n">
        <f aca="false">(Calculator!E11-Data!B5)/B5</f>
        <v>-0.00473333333333343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1" t="n">
        <f aca="false">(Calculator!E12-Data!B6)/B6</f>
        <v>0.00170000000000002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1" t="n">
        <f aca="false">(Calculator!E13-Data!B7)/B7</f>
        <v>0.00126666666666665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1" t="n">
        <f aca="false">(Calculator!E14-Data!B8)/B8</f>
        <v>-0.00276666666666657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1" t="n">
        <f aca="false">(Calculator!E15-Data!B9)/B9</f>
        <v>-0.00259999999999991</v>
      </c>
    </row>
    <row r="10" customFormat="false" ht="15" hidden="false" customHeight="false" outlineLevel="0" collapsed="false">
      <c r="C10" s="61"/>
      <c r="E10" s="62"/>
    </row>
    <row r="11" customFormat="false" ht="15" hidden="false" customHeight="false" outlineLevel="0" collapsed="false">
      <c r="C11" s="61"/>
      <c r="E11" s="62"/>
    </row>
    <row r="12" customFormat="false" ht="15" hidden="false" customHeight="false" outlineLevel="0" collapsed="false">
      <c r="B12" s="63" t="s">
        <v>20</v>
      </c>
      <c r="C12" s="64" t="s">
        <v>22</v>
      </c>
      <c r="D12" s="63" t="s">
        <v>28</v>
      </c>
      <c r="E12" s="65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-0.0006666666666667</v>
      </c>
      <c r="C13" s="29" t="n">
        <f aca="false">AVERAGE(C6:C9)</f>
        <v>-0.000599999999999952</v>
      </c>
      <c r="D13" s="29" t="n">
        <f aca="false">AVERAGE(C4:C5,C8:C9)</f>
        <v>-0.00354166666666668</v>
      </c>
      <c r="E13" s="29" t="n">
        <f aca="false">AVERAGE(C2:C3,C6:C7)</f>
        <v>0.00227500000000003</v>
      </c>
    </row>
    <row r="14" customFormat="false" ht="15" hidden="false" customHeight="false" outlineLevel="0" collapsed="false">
      <c r="C14" s="61"/>
      <c r="E14" s="62"/>
    </row>
    <row r="15" customFormat="false" ht="15" hidden="false" customHeight="false" outlineLevel="0" collapsed="false">
      <c r="C15" s="61"/>
      <c r="E15" s="62"/>
    </row>
    <row r="17" customFormat="false" ht="15" hidden="false" customHeight="false" outlineLevel="0" collapsed="false">
      <c r="A17" s="1" t="s">
        <v>76</v>
      </c>
      <c r="B17" s="57" t="n">
        <f aca="false">50*SQRT(2)*(1+B13)*Calculator!C4</f>
        <v>70.6635376665757</v>
      </c>
      <c r="C17" s="66" t="str">
        <f aca="false">TRUNC(Data!B17)&amp;"."&amp;ROUND(100*(Data!B17-TRUNC(Data!B17)),0)</f>
        <v>70.66</v>
      </c>
    </row>
    <row r="18" customFormat="false" ht="15" hidden="false" customHeight="false" outlineLevel="0" collapsed="false">
      <c r="A18" s="1" t="s">
        <v>77</v>
      </c>
      <c r="B18" s="57" t="n">
        <f aca="false">SQRT(((Calculator!E17^2)+(Calculator!E16^2)-2*(B17^2))/2)</f>
        <v>71.0261458118691</v>
      </c>
      <c r="C18" s="66" t="str">
        <f aca="false">TRUNC(Data!B18)&amp;"."&amp;ROUND(100*(Data!B18-TRUNC(Data!B18)),0)</f>
        <v>71.3</v>
      </c>
    </row>
    <row r="19" customFormat="false" ht="15" hidden="false" customHeight="false" outlineLevel="0" collapsed="false">
      <c r="A19" s="1" t="s">
        <v>78</v>
      </c>
      <c r="B19" s="57" t="n">
        <f aca="false">DEGREES(ACOS(((Calculator!E16^2)-(B17^2)-(B18^2))/(2*B17*B18)))</f>
        <v>90.1296257903173</v>
      </c>
      <c r="C19" s="66" t="str">
        <f aca="false">TRUNC(Data!B19)&amp;"."&amp;ROUND(100*(Data!B19-TRUNC(Data!B19)),0)</f>
        <v>90.13</v>
      </c>
    </row>
    <row r="20" customFormat="false" ht="15" hidden="false" customHeight="false" outlineLevel="0" collapsed="false">
      <c r="A20" s="1" t="s">
        <v>25</v>
      </c>
      <c r="B20" s="57" t="n">
        <f aca="false">90-B19</f>
        <v>-0.129625790317277</v>
      </c>
      <c r="C20" s="66" t="str">
        <f aca="false">TRUNC(Data!B20)&amp;"."&amp;ROUND(100*(Data!B20-TRUNC(Data!B20)),0)</f>
        <v>0.-13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XY=100.3,100.08,70.66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100.3033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100.0767</v>
      </c>
    </row>
    <row r="31" customFormat="false" ht="15" hidden="false" customHeight="false" outlineLevel="0" collapsed="false">
      <c r="A31" s="1" t="str">
        <f aca="false">" define XY_SIDE_AD "&amp;ROUND(B17,4)</f>
        <v> define XY_SIDE_AD 70.6635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0.007352</v>
      </c>
    </row>
    <row r="34" customFormat="false" ht="15" hidden="false" customHeight="false" outlineLevel="0" collapsed="false">
      <c r="A34" s="1" t="s">
        <v>84</v>
      </c>
      <c r="B34" s="57" t="n">
        <f aca="false">Calculator!E17</f>
        <v>100.303333333333</v>
      </c>
      <c r="C34" s="66" t="str">
        <f aca="false">TRUNC(Data!B34)&amp;"."&amp;ROUND(100*(Data!B34-TRUNC(Data!B34)),0)</f>
        <v>100.30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7" t="n">
        <f aca="false">50*SQRT(2)*(1+C13)*Calculator!C4</f>
        <v>70.6682517117836</v>
      </c>
      <c r="C35" s="66" t="str">
        <f aca="false">TRUNC(Data!B35)&amp;"."&amp;ROUND(100*(Data!B35-TRUNC(Data!B35)),0)</f>
        <v>70.67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7" t="n">
        <f aca="false">B17</f>
        <v>70.6635376665757</v>
      </c>
      <c r="C36" s="66" t="str">
        <f aca="false">TRUNC(Data!B36)&amp;"."&amp;ROUND(100*(Data!B36-TRUNC(Data!B36)),0)</f>
        <v>70.66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7" t="n">
        <f aca="false">IFERROR(TAN(PI()/2-ACOS(((B34^2)-(B35^2)-(B36^2))/(2*B35*B36))),"ERROR")</f>
        <v>0.00735163976458867</v>
      </c>
      <c r="C37" s="66" t="str">
        <f aca="false">IFERROR(TRUNC(Data!B37)&amp;"."&amp;ROUND(100*(Data!B37-TRUNC(Data!B37)),0),"ERROR")</f>
        <v>0.1</v>
      </c>
      <c r="I37" s="67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8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I0.007352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9" t="n">
        <f aca="false">100*TAN(RADIANS(90-B19))</f>
        <v>-0.226240069652458</v>
      </c>
    </row>
    <row r="47" customFormat="false" ht="15" hidden="false" customHeight="false" outlineLevel="0" collapsed="false">
      <c r="A47" s="1" t="str">
        <f aca="false">"M556 S100 X"&amp; ROUND(B46,3)</f>
        <v>M556 S100 X-0.226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70" t="n">
        <f aca="false">ROUND((1+AVERAGE(B13,C13))*100,2)</f>
        <v>99.94</v>
      </c>
    </row>
    <row r="52" customFormat="false" ht="15" hidden="false" customHeight="false" outlineLevel="0" collapsed="false">
      <c r="B52" s="66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7" t="n">
        <f aca="false">Calculator!C73*(1-Data!B13)</f>
        <v>100.066666666667</v>
      </c>
    </row>
    <row r="56" customFormat="false" ht="15" hidden="false" customHeight="false" outlineLevel="0" collapsed="false">
      <c r="A56" s="1" t="s">
        <v>22</v>
      </c>
      <c r="B56" s="57" t="n">
        <f aca="false">Calculator!C74*(1-Data!C13)</f>
        <v>100.06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70" t="n">
        <f aca="false">(1+B13)*Calculator!C81</f>
        <v>99.9333333333333</v>
      </c>
    </row>
    <row r="60" customFormat="false" ht="15" hidden="false" customHeight="false" outlineLevel="0" collapsed="false">
      <c r="A60" s="1" t="s">
        <v>22</v>
      </c>
      <c r="B60" s="70" t="n">
        <f aca="false">(1+C13)*Calculator!C82</f>
        <v>99.94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2024-01-10T19:38:17Z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