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beccawright/Desktop/DSI/Project_5/Project_5/data/cleaned/"/>
    </mc:Choice>
  </mc:AlternateContent>
  <xr:revisionPtr revIDLastSave="0" documentId="13_ncr:40009_{42169661-A75F-9046-9F72-F9D5F40F869A}" xr6:coauthVersionLast="45" xr6:coauthVersionMax="45" xr10:uidLastSave="{00000000-0000-0000-0000-000000000000}"/>
  <bookViews>
    <workbookView xWindow="-200" yWindow="460" windowWidth="30300" windowHeight="16700"/>
  </bookViews>
  <sheets>
    <sheet name="school_df_v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A2" i="1" l="1"/>
  <c r="AB2" i="1" s="1"/>
  <c r="AC2" i="1" s="1"/>
  <c r="AA3" i="1"/>
  <c r="AB3" i="1" s="1"/>
  <c r="AC3" i="1" s="1"/>
  <c r="AA4" i="1"/>
  <c r="AB4" i="1" s="1"/>
  <c r="AC4" i="1" s="1"/>
  <c r="AA5" i="1"/>
  <c r="AB5" i="1" s="1"/>
  <c r="AC5" i="1" s="1"/>
  <c r="AA6" i="1"/>
  <c r="AB6" i="1" s="1"/>
  <c r="AC6" i="1" s="1"/>
  <c r="AA7" i="1"/>
  <c r="AB7" i="1" s="1"/>
  <c r="AC7" i="1" s="1"/>
  <c r="AA8" i="1"/>
  <c r="AB8" i="1" s="1"/>
  <c r="AC8" i="1" s="1"/>
  <c r="AA9" i="1"/>
  <c r="AB9" i="1" s="1"/>
  <c r="AC9" i="1" s="1"/>
  <c r="AA10" i="1"/>
  <c r="AB10" i="1" s="1"/>
  <c r="AC10" i="1" s="1"/>
  <c r="AA11" i="1"/>
  <c r="AB11" i="1" s="1"/>
  <c r="AC11" i="1" s="1"/>
  <c r="AA12" i="1"/>
  <c r="AB12" i="1" s="1"/>
  <c r="AC12" i="1" s="1"/>
  <c r="AA13" i="1"/>
  <c r="AB13" i="1" s="1"/>
  <c r="AC13" i="1" s="1"/>
  <c r="AA14" i="1"/>
  <c r="AB14" i="1" s="1"/>
  <c r="AC14" i="1" s="1"/>
  <c r="AA15" i="1"/>
  <c r="AB15" i="1" s="1"/>
  <c r="AC15" i="1" s="1"/>
  <c r="AA16" i="1"/>
  <c r="AB16" i="1" s="1"/>
  <c r="AC16" i="1" s="1"/>
  <c r="AA17" i="1"/>
  <c r="AB17" i="1" s="1"/>
  <c r="AC17" i="1" s="1"/>
  <c r="AA18" i="1"/>
  <c r="AB18" i="1" s="1"/>
  <c r="AC18" i="1" s="1"/>
  <c r="AA19" i="1"/>
  <c r="AB19" i="1" s="1"/>
  <c r="AC19" i="1" s="1"/>
  <c r="AA20" i="1"/>
  <c r="AB20" i="1" s="1"/>
  <c r="AC20" i="1" s="1"/>
  <c r="AA21" i="1"/>
  <c r="AB21" i="1" s="1"/>
  <c r="AC21" i="1" s="1"/>
  <c r="AA22" i="1"/>
  <c r="AB22" i="1" s="1"/>
  <c r="AC22" i="1" s="1"/>
  <c r="AA23" i="1"/>
  <c r="AB23" i="1" s="1"/>
  <c r="AC23" i="1" s="1"/>
  <c r="AA24" i="1"/>
  <c r="AB24" i="1" s="1"/>
  <c r="AC24" i="1" s="1"/>
  <c r="AA25" i="1"/>
  <c r="AB25" i="1" s="1"/>
  <c r="AC25" i="1" s="1"/>
  <c r="AA26" i="1"/>
  <c r="AB26" i="1" s="1"/>
  <c r="AC26" i="1" s="1"/>
  <c r="AA27" i="1"/>
  <c r="AB27" i="1" s="1"/>
  <c r="AC27" i="1" s="1"/>
  <c r="AA28" i="1"/>
  <c r="AB28" i="1" s="1"/>
  <c r="AC28" i="1" s="1"/>
  <c r="AA29" i="1"/>
  <c r="AB29" i="1" s="1"/>
  <c r="AC29" i="1" s="1"/>
  <c r="AA30" i="1"/>
  <c r="AB30" i="1" s="1"/>
  <c r="AC30" i="1" s="1"/>
  <c r="AA31" i="1"/>
  <c r="AB31" i="1" s="1"/>
  <c r="AC31" i="1" s="1"/>
  <c r="AA32" i="1"/>
  <c r="AB32" i="1" s="1"/>
  <c r="AC32" i="1" s="1"/>
  <c r="AA33" i="1"/>
  <c r="AB33" i="1" s="1"/>
  <c r="AC33" i="1" s="1"/>
  <c r="AA34" i="1"/>
  <c r="AB34" i="1" s="1"/>
  <c r="AC34" i="1" s="1"/>
  <c r="AA35" i="1"/>
  <c r="AB35" i="1" s="1"/>
  <c r="AC35" i="1" s="1"/>
  <c r="AA36" i="1"/>
  <c r="AB36" i="1" s="1"/>
  <c r="AC36" i="1" s="1"/>
  <c r="AA37" i="1"/>
  <c r="AB37" i="1" s="1"/>
  <c r="AC37" i="1" s="1"/>
  <c r="AA38" i="1"/>
  <c r="AB38" i="1" s="1"/>
  <c r="AC38" i="1" s="1"/>
  <c r="AA39" i="1"/>
  <c r="AB39" i="1" s="1"/>
  <c r="AC39" i="1" s="1"/>
  <c r="AA40" i="1"/>
  <c r="AB40" i="1" s="1"/>
  <c r="AC40" i="1" s="1"/>
  <c r="AA41" i="1"/>
  <c r="AB41" i="1" s="1"/>
  <c r="AC41" i="1" s="1"/>
  <c r="AA42" i="1"/>
  <c r="AB42" i="1" s="1"/>
  <c r="AC42" i="1" s="1"/>
  <c r="AA43" i="1"/>
  <c r="AB43" i="1" s="1"/>
  <c r="AC43" i="1" s="1"/>
  <c r="AA44" i="1"/>
  <c r="AB44" i="1" s="1"/>
  <c r="AC44" i="1" s="1"/>
  <c r="AA45" i="1"/>
  <c r="AB45" i="1" s="1"/>
  <c r="AC45" i="1" s="1"/>
  <c r="AA46" i="1"/>
  <c r="AB46" i="1" s="1"/>
  <c r="AC46" i="1" s="1"/>
  <c r="AA47" i="1"/>
  <c r="AB47" i="1" s="1"/>
  <c r="AC47" i="1" s="1"/>
  <c r="AA48" i="1"/>
  <c r="AB48" i="1" s="1"/>
  <c r="AC48" i="1" s="1"/>
  <c r="AA49" i="1"/>
  <c r="AB49" i="1" s="1"/>
  <c r="AC49" i="1" s="1"/>
  <c r="AA50" i="1"/>
  <c r="AB50" i="1" s="1"/>
  <c r="AC50" i="1" s="1"/>
  <c r="AA51" i="1"/>
  <c r="AB51" i="1" s="1"/>
  <c r="AC51" i="1" s="1"/>
  <c r="AA52" i="1"/>
  <c r="AB52" i="1" s="1"/>
  <c r="AC52" i="1" s="1"/>
  <c r="AA53" i="1"/>
  <c r="AB53" i="1" s="1"/>
  <c r="AC53" i="1" s="1"/>
  <c r="AA54" i="1"/>
  <c r="AB54" i="1" s="1"/>
  <c r="AC54" i="1" s="1"/>
  <c r="AA55" i="1"/>
  <c r="AB55" i="1" s="1"/>
  <c r="AC55" i="1" s="1"/>
  <c r="AA56" i="1"/>
  <c r="AB56" i="1" s="1"/>
  <c r="AC56" i="1" s="1"/>
  <c r="AA57" i="1"/>
  <c r="AB57" i="1" s="1"/>
  <c r="AC57" i="1" s="1"/>
  <c r="AA58" i="1"/>
  <c r="AB58" i="1" s="1"/>
  <c r="AC58" i="1" s="1"/>
  <c r="AA59" i="1"/>
  <c r="AB59" i="1" s="1"/>
  <c r="AC59" i="1" s="1"/>
  <c r="AA60" i="1"/>
  <c r="AB60" i="1" s="1"/>
  <c r="AC60" i="1" s="1"/>
  <c r="AA61" i="1"/>
  <c r="AB61" i="1" s="1"/>
  <c r="AC61" i="1" s="1"/>
  <c r="AA62" i="1"/>
  <c r="AB62" i="1" s="1"/>
  <c r="AC62" i="1" s="1"/>
  <c r="AA63" i="1"/>
  <c r="AB63" i="1" s="1"/>
  <c r="AC63" i="1" s="1"/>
  <c r="AA64" i="1"/>
  <c r="AB64" i="1" s="1"/>
  <c r="AC64" i="1" s="1"/>
  <c r="AA65" i="1"/>
  <c r="AB65" i="1" s="1"/>
  <c r="AC65" i="1" s="1"/>
  <c r="AA66" i="1"/>
  <c r="AB66" i="1" s="1"/>
  <c r="AC66" i="1" s="1"/>
  <c r="AA67" i="1"/>
  <c r="AB67" i="1" s="1"/>
  <c r="AC67" i="1" s="1"/>
  <c r="AA68" i="1"/>
  <c r="AB68" i="1" s="1"/>
  <c r="AC68" i="1" s="1"/>
  <c r="AA69" i="1"/>
  <c r="AB69" i="1" s="1"/>
  <c r="AC69" i="1" s="1"/>
  <c r="AA70" i="1"/>
  <c r="AB70" i="1" s="1"/>
  <c r="AC70" i="1" s="1"/>
  <c r="AA71" i="1"/>
  <c r="AB71" i="1" s="1"/>
  <c r="AC71" i="1" s="1"/>
  <c r="AA72" i="1"/>
  <c r="AB72" i="1" s="1"/>
  <c r="AC72" i="1" s="1"/>
  <c r="AA73" i="1"/>
  <c r="AB73" i="1" s="1"/>
  <c r="AC73" i="1" s="1"/>
  <c r="AA74" i="1"/>
  <c r="AB74" i="1" s="1"/>
  <c r="AC74" i="1" s="1"/>
  <c r="AA75" i="1"/>
  <c r="AB75" i="1" s="1"/>
  <c r="AC75" i="1" s="1"/>
  <c r="AA76" i="1"/>
  <c r="AB76" i="1" s="1"/>
  <c r="AC76" i="1" s="1"/>
  <c r="AA77" i="1"/>
  <c r="AB77" i="1" s="1"/>
  <c r="AC77" i="1" s="1"/>
  <c r="AA78" i="1"/>
  <c r="AB78" i="1" s="1"/>
  <c r="AC78" i="1" s="1"/>
  <c r="AA79" i="1"/>
  <c r="AB79" i="1" s="1"/>
  <c r="AC79" i="1" s="1"/>
  <c r="AA80" i="1"/>
  <c r="AB80" i="1" s="1"/>
  <c r="AC80" i="1" s="1"/>
  <c r="AA81" i="1"/>
  <c r="AB81" i="1" s="1"/>
  <c r="AC81" i="1" s="1"/>
  <c r="AA82" i="1"/>
  <c r="AB82" i="1" s="1"/>
  <c r="AC82" i="1" s="1"/>
  <c r="AA83" i="1"/>
  <c r="AB83" i="1" s="1"/>
  <c r="AC83" i="1" s="1"/>
  <c r="AA84" i="1"/>
  <c r="AB84" i="1" s="1"/>
  <c r="AC84" i="1" s="1"/>
  <c r="AA85" i="1"/>
  <c r="AB85" i="1" s="1"/>
  <c r="AC85" i="1" s="1"/>
  <c r="AA86" i="1"/>
  <c r="AB86" i="1" s="1"/>
  <c r="AC86" i="1" s="1"/>
  <c r="AA87" i="1"/>
  <c r="AB87" i="1" s="1"/>
  <c r="AC87" i="1" s="1"/>
  <c r="AA88" i="1"/>
  <c r="AB88" i="1" s="1"/>
  <c r="AC88" i="1" s="1"/>
  <c r="AA89" i="1"/>
  <c r="AB89" i="1" s="1"/>
  <c r="AC89" i="1" s="1"/>
  <c r="AA90" i="1"/>
  <c r="AB90" i="1" s="1"/>
  <c r="AC90" i="1" s="1"/>
  <c r="AA91" i="1"/>
  <c r="AB91" i="1" s="1"/>
  <c r="AC91" i="1" s="1"/>
  <c r="AA92" i="1"/>
  <c r="AB92" i="1" s="1"/>
  <c r="AC92" i="1" s="1"/>
  <c r="AA93" i="1"/>
  <c r="AB93" i="1" s="1"/>
  <c r="AC93" i="1" s="1"/>
  <c r="AA94" i="1"/>
  <c r="AB94" i="1" s="1"/>
  <c r="AC94" i="1" s="1"/>
  <c r="AA95" i="1"/>
  <c r="AB95" i="1" s="1"/>
  <c r="AC95" i="1" s="1"/>
  <c r="AA96" i="1"/>
  <c r="AB96" i="1" s="1"/>
  <c r="AC96" i="1" s="1"/>
  <c r="AA97" i="1"/>
  <c r="AB97" i="1" s="1"/>
  <c r="AC97" i="1" s="1"/>
  <c r="AA98" i="1"/>
  <c r="AB98" i="1" s="1"/>
  <c r="AC98" i="1" s="1"/>
  <c r="AA99" i="1"/>
  <c r="AB99" i="1" s="1"/>
  <c r="AC99" i="1" s="1"/>
  <c r="AA100" i="1"/>
  <c r="AB100" i="1" s="1"/>
  <c r="AC100" i="1" s="1"/>
  <c r="AA101" i="1"/>
  <c r="AB101" i="1" s="1"/>
  <c r="AC101" i="1" s="1"/>
  <c r="AA102" i="1"/>
  <c r="AB102" i="1" s="1"/>
  <c r="AC102" i="1" s="1"/>
  <c r="AA103" i="1"/>
  <c r="AB103" i="1" s="1"/>
  <c r="AC103" i="1" s="1"/>
  <c r="AA104" i="1"/>
  <c r="AB104" i="1" s="1"/>
  <c r="AC104" i="1" s="1"/>
  <c r="AA105" i="1"/>
  <c r="AB105" i="1" s="1"/>
  <c r="AC105" i="1" s="1"/>
  <c r="AA106" i="1"/>
  <c r="AB106" i="1" s="1"/>
  <c r="AC106" i="1" s="1"/>
  <c r="AA107" i="1"/>
  <c r="AB107" i="1" s="1"/>
  <c r="AC107" i="1" s="1"/>
  <c r="AA108" i="1"/>
  <c r="AB108" i="1" s="1"/>
  <c r="AC108" i="1" s="1"/>
  <c r="AA109" i="1"/>
  <c r="AB109" i="1" s="1"/>
  <c r="AC109" i="1" s="1"/>
  <c r="AA110" i="1"/>
  <c r="AB110" i="1" s="1"/>
  <c r="AC110" i="1" s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P2" i="1"/>
  <c r="Q2" i="1" s="1"/>
  <c r="R2" i="1" s="1"/>
  <c r="P3" i="1"/>
  <c r="Q3" i="1" s="1"/>
  <c r="R3" i="1" s="1"/>
  <c r="P4" i="1"/>
  <c r="Q4" i="1" s="1"/>
  <c r="R4" i="1" s="1"/>
  <c r="P5" i="1"/>
  <c r="Q5" i="1" s="1"/>
  <c r="R5" i="1" s="1"/>
  <c r="P6" i="1"/>
  <c r="Q6" i="1" s="1"/>
  <c r="R6" i="1" s="1"/>
  <c r="P7" i="1"/>
  <c r="Q7" i="1" s="1"/>
  <c r="R7" i="1" s="1"/>
  <c r="P8" i="1"/>
  <c r="Q8" i="1" s="1"/>
  <c r="R8" i="1" s="1"/>
  <c r="P9" i="1"/>
  <c r="Q9" i="1" s="1"/>
  <c r="R9" i="1" s="1"/>
  <c r="P10" i="1"/>
  <c r="Q10" i="1" s="1"/>
  <c r="R10" i="1" s="1"/>
  <c r="P11" i="1"/>
  <c r="Q11" i="1" s="1"/>
  <c r="R11" i="1" s="1"/>
  <c r="P12" i="1"/>
  <c r="Q12" i="1" s="1"/>
  <c r="R12" i="1" s="1"/>
  <c r="P13" i="1"/>
  <c r="Q13" i="1" s="1"/>
  <c r="R13" i="1" s="1"/>
  <c r="P14" i="1"/>
  <c r="Q14" i="1" s="1"/>
  <c r="R14" i="1" s="1"/>
  <c r="P15" i="1"/>
  <c r="Q15" i="1" s="1"/>
  <c r="R15" i="1" s="1"/>
  <c r="P16" i="1"/>
  <c r="Q16" i="1" s="1"/>
  <c r="R16" i="1" s="1"/>
  <c r="P17" i="1"/>
  <c r="Q17" i="1" s="1"/>
  <c r="R17" i="1" s="1"/>
  <c r="P18" i="1"/>
  <c r="Q18" i="1" s="1"/>
  <c r="R18" i="1" s="1"/>
  <c r="P19" i="1"/>
  <c r="Q19" i="1" s="1"/>
  <c r="R19" i="1" s="1"/>
  <c r="P20" i="1"/>
  <c r="Q20" i="1" s="1"/>
  <c r="R20" i="1" s="1"/>
  <c r="P21" i="1"/>
  <c r="Q21" i="1" s="1"/>
  <c r="R21" i="1" s="1"/>
  <c r="P22" i="1"/>
  <c r="Q22" i="1" s="1"/>
  <c r="R22" i="1" s="1"/>
  <c r="P23" i="1"/>
  <c r="Q23" i="1" s="1"/>
  <c r="R23" i="1" s="1"/>
  <c r="P24" i="1"/>
  <c r="Q24" i="1" s="1"/>
  <c r="R24" i="1" s="1"/>
  <c r="P25" i="1"/>
  <c r="Q25" i="1" s="1"/>
  <c r="R25" i="1" s="1"/>
  <c r="P26" i="1"/>
  <c r="Q26" i="1" s="1"/>
  <c r="R26" i="1" s="1"/>
  <c r="P27" i="1"/>
  <c r="Q27" i="1" s="1"/>
  <c r="R27" i="1" s="1"/>
  <c r="P28" i="1"/>
  <c r="Q28" i="1" s="1"/>
  <c r="R28" i="1" s="1"/>
  <c r="P29" i="1"/>
  <c r="Q29" i="1" s="1"/>
  <c r="R29" i="1" s="1"/>
  <c r="P30" i="1"/>
  <c r="Q30" i="1" s="1"/>
  <c r="R30" i="1" s="1"/>
  <c r="P31" i="1"/>
  <c r="Q31" i="1" s="1"/>
  <c r="R31" i="1" s="1"/>
  <c r="P32" i="1"/>
  <c r="Q32" i="1" s="1"/>
  <c r="R32" i="1" s="1"/>
  <c r="P33" i="1"/>
  <c r="Q33" i="1" s="1"/>
  <c r="R33" i="1" s="1"/>
  <c r="P34" i="1"/>
  <c r="Q34" i="1" s="1"/>
  <c r="R34" i="1" s="1"/>
  <c r="P35" i="1"/>
  <c r="Q35" i="1" s="1"/>
  <c r="R35" i="1" s="1"/>
  <c r="P36" i="1"/>
  <c r="Q36" i="1" s="1"/>
  <c r="R36" i="1" s="1"/>
  <c r="P37" i="1"/>
  <c r="Q37" i="1" s="1"/>
  <c r="R37" i="1" s="1"/>
  <c r="P38" i="1"/>
  <c r="Q38" i="1" s="1"/>
  <c r="R38" i="1" s="1"/>
  <c r="P39" i="1"/>
  <c r="Q39" i="1" s="1"/>
  <c r="R39" i="1" s="1"/>
  <c r="P40" i="1"/>
  <c r="Q40" i="1" s="1"/>
  <c r="R40" i="1" s="1"/>
  <c r="P41" i="1"/>
  <c r="Q41" i="1" s="1"/>
  <c r="R41" i="1" s="1"/>
  <c r="P42" i="1"/>
  <c r="Q42" i="1" s="1"/>
  <c r="R42" i="1" s="1"/>
  <c r="P43" i="1"/>
  <c r="Q43" i="1" s="1"/>
  <c r="R43" i="1" s="1"/>
  <c r="P44" i="1"/>
  <c r="Q44" i="1" s="1"/>
  <c r="R44" i="1" s="1"/>
  <c r="P45" i="1"/>
  <c r="Q45" i="1" s="1"/>
  <c r="R45" i="1" s="1"/>
  <c r="P46" i="1"/>
  <c r="Q46" i="1" s="1"/>
  <c r="R46" i="1" s="1"/>
  <c r="P47" i="1"/>
  <c r="Q47" i="1" s="1"/>
  <c r="R47" i="1" s="1"/>
  <c r="P48" i="1"/>
  <c r="Q48" i="1" s="1"/>
  <c r="R48" i="1" s="1"/>
  <c r="P49" i="1"/>
  <c r="Q49" i="1" s="1"/>
  <c r="R49" i="1" s="1"/>
  <c r="P50" i="1"/>
  <c r="Q50" i="1" s="1"/>
  <c r="R50" i="1" s="1"/>
  <c r="P51" i="1"/>
  <c r="Q51" i="1" s="1"/>
  <c r="R51" i="1" s="1"/>
  <c r="P52" i="1"/>
  <c r="Q52" i="1" s="1"/>
  <c r="R52" i="1" s="1"/>
  <c r="P53" i="1"/>
  <c r="Q53" i="1" s="1"/>
  <c r="R53" i="1" s="1"/>
  <c r="P54" i="1"/>
  <c r="Q54" i="1" s="1"/>
  <c r="R54" i="1" s="1"/>
  <c r="P55" i="1"/>
  <c r="Q55" i="1" s="1"/>
  <c r="R55" i="1" s="1"/>
  <c r="P56" i="1"/>
  <c r="Q56" i="1" s="1"/>
  <c r="R56" i="1" s="1"/>
  <c r="P57" i="1"/>
  <c r="Q57" i="1" s="1"/>
  <c r="R57" i="1" s="1"/>
  <c r="P58" i="1"/>
  <c r="Q58" i="1" s="1"/>
  <c r="R58" i="1" s="1"/>
  <c r="P59" i="1"/>
  <c r="Q59" i="1" s="1"/>
  <c r="R59" i="1" s="1"/>
  <c r="P60" i="1"/>
  <c r="Q60" i="1" s="1"/>
  <c r="R60" i="1" s="1"/>
  <c r="P61" i="1"/>
  <c r="Q61" i="1" s="1"/>
  <c r="R61" i="1" s="1"/>
  <c r="P62" i="1"/>
  <c r="Q62" i="1" s="1"/>
  <c r="R62" i="1" s="1"/>
  <c r="P63" i="1"/>
  <c r="Q63" i="1" s="1"/>
  <c r="R63" i="1" s="1"/>
  <c r="P64" i="1"/>
  <c r="Q64" i="1" s="1"/>
  <c r="R64" i="1" s="1"/>
  <c r="P65" i="1"/>
  <c r="Q65" i="1" s="1"/>
  <c r="R65" i="1" s="1"/>
  <c r="P66" i="1"/>
  <c r="Q66" i="1" s="1"/>
  <c r="R66" i="1" s="1"/>
  <c r="P67" i="1"/>
  <c r="Q67" i="1" s="1"/>
  <c r="R67" i="1" s="1"/>
  <c r="P68" i="1"/>
  <c r="Q68" i="1" s="1"/>
  <c r="R68" i="1" s="1"/>
  <c r="P69" i="1"/>
  <c r="Q69" i="1" s="1"/>
  <c r="R69" i="1" s="1"/>
  <c r="P70" i="1"/>
  <c r="Q70" i="1" s="1"/>
  <c r="R70" i="1" s="1"/>
  <c r="P71" i="1"/>
  <c r="Q71" i="1" s="1"/>
  <c r="R71" i="1" s="1"/>
  <c r="P72" i="1"/>
  <c r="Q72" i="1" s="1"/>
  <c r="R72" i="1" s="1"/>
  <c r="P73" i="1"/>
  <c r="Q73" i="1" s="1"/>
  <c r="R73" i="1" s="1"/>
  <c r="P74" i="1"/>
  <c r="Q74" i="1" s="1"/>
  <c r="R74" i="1" s="1"/>
  <c r="P75" i="1"/>
  <c r="Q75" i="1" s="1"/>
  <c r="R75" i="1" s="1"/>
  <c r="P76" i="1"/>
  <c r="Q76" i="1" s="1"/>
  <c r="R76" i="1" s="1"/>
  <c r="P77" i="1"/>
  <c r="Q77" i="1" s="1"/>
  <c r="R77" i="1" s="1"/>
  <c r="P78" i="1"/>
  <c r="Q78" i="1" s="1"/>
  <c r="R78" i="1" s="1"/>
  <c r="P79" i="1"/>
  <c r="Q79" i="1" s="1"/>
  <c r="R79" i="1" s="1"/>
  <c r="P80" i="1"/>
  <c r="Q80" i="1" s="1"/>
  <c r="R80" i="1" s="1"/>
  <c r="P81" i="1"/>
  <c r="Q81" i="1" s="1"/>
  <c r="R81" i="1" s="1"/>
  <c r="P82" i="1"/>
  <c r="Q82" i="1" s="1"/>
  <c r="R82" i="1" s="1"/>
  <c r="P83" i="1"/>
  <c r="Q83" i="1" s="1"/>
  <c r="R83" i="1" s="1"/>
  <c r="P84" i="1"/>
  <c r="Q84" i="1" s="1"/>
  <c r="R84" i="1" s="1"/>
  <c r="P85" i="1"/>
  <c r="Q85" i="1" s="1"/>
  <c r="R85" i="1" s="1"/>
  <c r="P86" i="1"/>
  <c r="Q86" i="1" s="1"/>
  <c r="R86" i="1" s="1"/>
  <c r="P87" i="1"/>
  <c r="Q87" i="1" s="1"/>
  <c r="R87" i="1" s="1"/>
  <c r="P88" i="1"/>
  <c r="Q88" i="1" s="1"/>
  <c r="R88" i="1" s="1"/>
  <c r="P89" i="1"/>
  <c r="Q89" i="1" s="1"/>
  <c r="R89" i="1" s="1"/>
  <c r="P90" i="1"/>
  <c r="Q90" i="1" s="1"/>
  <c r="R90" i="1" s="1"/>
  <c r="P91" i="1"/>
  <c r="Q91" i="1" s="1"/>
  <c r="R91" i="1" s="1"/>
  <c r="P92" i="1"/>
  <c r="Q92" i="1" s="1"/>
  <c r="R92" i="1" s="1"/>
  <c r="P93" i="1"/>
  <c r="Q93" i="1" s="1"/>
  <c r="R93" i="1" s="1"/>
  <c r="P94" i="1"/>
  <c r="Q94" i="1" s="1"/>
  <c r="R94" i="1" s="1"/>
  <c r="P95" i="1"/>
  <c r="Q95" i="1" s="1"/>
  <c r="R95" i="1" s="1"/>
  <c r="P96" i="1"/>
  <c r="Q96" i="1" s="1"/>
  <c r="R96" i="1" s="1"/>
  <c r="P97" i="1"/>
  <c r="Q97" i="1" s="1"/>
  <c r="R97" i="1" s="1"/>
  <c r="P98" i="1"/>
  <c r="Q98" i="1" s="1"/>
  <c r="R98" i="1" s="1"/>
  <c r="P99" i="1"/>
  <c r="Q99" i="1" s="1"/>
  <c r="R99" i="1" s="1"/>
  <c r="P100" i="1"/>
  <c r="Q100" i="1" s="1"/>
  <c r="R100" i="1" s="1"/>
  <c r="P101" i="1"/>
  <c r="Q101" i="1" s="1"/>
  <c r="R101" i="1" s="1"/>
  <c r="P102" i="1"/>
  <c r="Q102" i="1" s="1"/>
  <c r="R102" i="1" s="1"/>
  <c r="P103" i="1"/>
  <c r="Q103" i="1" s="1"/>
  <c r="R103" i="1" s="1"/>
  <c r="P104" i="1"/>
  <c r="Q104" i="1" s="1"/>
  <c r="R104" i="1" s="1"/>
  <c r="P105" i="1"/>
  <c r="Q105" i="1" s="1"/>
  <c r="R105" i="1" s="1"/>
  <c r="P106" i="1"/>
  <c r="Q106" i="1" s="1"/>
  <c r="R106" i="1" s="1"/>
  <c r="P107" i="1"/>
  <c r="Q107" i="1" s="1"/>
  <c r="R107" i="1" s="1"/>
  <c r="P108" i="1"/>
  <c r="Q108" i="1" s="1"/>
  <c r="R108" i="1" s="1"/>
  <c r="P109" i="1"/>
  <c r="Q109" i="1" s="1"/>
  <c r="R109" i="1" s="1"/>
  <c r="P110" i="1"/>
  <c r="Q110" i="1" s="1"/>
  <c r="R110" i="1" s="1"/>
  <c r="J97" i="1"/>
</calcChain>
</file>

<file path=xl/sharedStrings.xml><?xml version="1.0" encoding="utf-8"?>
<sst xmlns="http://purl.oclc.org/ooxml/spreadsheetml/main" count="259" uniqueCount="154">
  <si>
    <t>Aiton Elementary School</t>
  </si>
  <si>
    <t>Elementary</t>
  </si>
  <si>
    <t>Amidon-Bowen Elementary School</t>
  </si>
  <si>
    <t>Anacostia High School</t>
  </si>
  <si>
    <t>High</t>
  </si>
  <si>
    <t>Ballou High School</t>
  </si>
  <si>
    <t>Barnard Elementary School</t>
  </si>
  <si>
    <t>Beers Elementary School</t>
  </si>
  <si>
    <t>Benjamin Banneker High School</t>
  </si>
  <si>
    <t>Boone Elementary School (formerly Orr Elementary)</t>
  </si>
  <si>
    <t>Brent Elementary School</t>
  </si>
  <si>
    <t>Brightwood Education Campus</t>
  </si>
  <si>
    <t>Brookland Middle School</t>
  </si>
  <si>
    <t>Middle</t>
  </si>
  <si>
    <t>Browne Education Campus</t>
  </si>
  <si>
    <t>Bruce-Monroe Elementary School @ Park View</t>
  </si>
  <si>
    <t>Bunker Hill Elementary School</t>
  </si>
  <si>
    <t>Burroughs Elementary School</t>
  </si>
  <si>
    <t>Burrville Elementary School</t>
  </si>
  <si>
    <t>C W Harris Elementary School</t>
  </si>
  <si>
    <t>Capitol Hill Montessori School @ Logan</t>
  </si>
  <si>
    <t>Cardozo Education Campus</t>
  </si>
  <si>
    <t>Cleveland Elementary School</t>
  </si>
  <si>
    <t>Columbia Heights Education Campus (CHEC)</t>
  </si>
  <si>
    <t>Coolidge High School</t>
  </si>
  <si>
    <t>Deal Middle School</t>
  </si>
  <si>
    <t>Dorothy Height Elementary School</t>
  </si>
  <si>
    <t>Drew Elementary School</t>
  </si>
  <si>
    <t>Dunbar High School</t>
  </si>
  <si>
    <t>Eastern High School</t>
  </si>
  <si>
    <t>Eaton Elementary School</t>
  </si>
  <si>
    <t>Eliot-Hine Middle School</t>
  </si>
  <si>
    <t>Ellington School of the Arts</t>
  </si>
  <si>
    <t>Garfield Elementary School</t>
  </si>
  <si>
    <t>Garrison Elementary School</t>
  </si>
  <si>
    <t>H D Cooke Elementary School</t>
  </si>
  <si>
    <t>Hardy Middle School</t>
  </si>
  <si>
    <t>Hart Middle School</t>
  </si>
  <si>
    <t>Hearst Elementary School</t>
  </si>
  <si>
    <t>Hendley Elementary School</t>
  </si>
  <si>
    <t>Houston Elementary School</t>
  </si>
  <si>
    <t>Hyde-Addison Elementary School</t>
  </si>
  <si>
    <t>Janney Elementary School</t>
  </si>
  <si>
    <t>Johnson, John Hayden Middle School</t>
  </si>
  <si>
    <t>Kelly Miller Middle School</t>
  </si>
  <si>
    <t>Ketcham Elementary School</t>
  </si>
  <si>
    <t>Key Elementary School</t>
  </si>
  <si>
    <t>Kimball Elementary School</t>
  </si>
  <si>
    <t>King, M L Elementary School</t>
  </si>
  <si>
    <t>Kramer Middle School</t>
  </si>
  <si>
    <t>Lafayette Elementary School</t>
  </si>
  <si>
    <t>Langdon Elementary School</t>
  </si>
  <si>
    <t>Langley Elementary School</t>
  </si>
  <si>
    <t>LaSalle-Backus Education Campus</t>
  </si>
  <si>
    <t>Leckie Education Campus</t>
  </si>
  <si>
    <t>Ludlow-Taylor Elementary School</t>
  </si>
  <si>
    <t>Luke Moore Alternative High School</t>
  </si>
  <si>
    <t>MacFarland Middle School</t>
  </si>
  <si>
    <t>Malcolm X Elementary School @ Green</t>
  </si>
  <si>
    <t>Mann Elementary School</t>
  </si>
  <si>
    <t>Marie Reed Elementary School</t>
  </si>
  <si>
    <t>Maury Elementary School</t>
  </si>
  <si>
    <t>McKinley Middle School</t>
  </si>
  <si>
    <t>McKinley Technology High School</t>
  </si>
  <si>
    <t>Miner Elementary School</t>
  </si>
  <si>
    <t>Moten Elementary School</t>
  </si>
  <si>
    <t>Murch Elementary School</t>
  </si>
  <si>
    <t>Nalle Elementary School</t>
  </si>
  <si>
    <t>Noyes Elementary School</t>
  </si>
  <si>
    <t>Oyster Adams Bilingual School (Adams)</t>
  </si>
  <si>
    <t>Oyster Adams Bilingual School (Oyster)</t>
  </si>
  <si>
    <t>Patterson Elementary School</t>
  </si>
  <si>
    <t>Payne Elementary School</t>
  </si>
  <si>
    <t>Peabody Elementary School (Capitol Hill Cluster)</t>
  </si>
  <si>
    <t>Phelps Architecture, Construction, and Engineering High School</t>
  </si>
  <si>
    <t>Plummer Elementary School</t>
  </si>
  <si>
    <t>Powell Elementary School</t>
  </si>
  <si>
    <t>Randle Highlands Elementary School</t>
  </si>
  <si>
    <t>Raymond Education Campus</t>
  </si>
  <si>
    <t>Ron Brown College Preparatory High School</t>
  </si>
  <si>
    <t>Roosevelt High School</t>
  </si>
  <si>
    <t>Ross Elementary School</t>
  </si>
  <si>
    <t>Savoy Elementary School</t>
  </si>
  <si>
    <t>School Without Walls @ Francis-Stevens</t>
  </si>
  <si>
    <t>School Without Walls High School</t>
  </si>
  <si>
    <t>School-Within-School @ Goding</t>
  </si>
  <si>
    <t>Seaton Elementary School</t>
  </si>
  <si>
    <t>Shepherd Elementary School</t>
  </si>
  <si>
    <t>Simon Elementary School</t>
  </si>
  <si>
    <t>Smothers Elementary School</t>
  </si>
  <si>
    <t>Sousa Middle School</t>
  </si>
  <si>
    <t>Stanton Elementary School</t>
  </si>
  <si>
    <t>Stoddert Elementary School</t>
  </si>
  <si>
    <t>Stuart-Hobson Middle School (Capitol Hill Cluster)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</si>
  <si>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</si>
  <si>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</si>
  <si>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</si>
  <si>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</si>
  <si>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</si>
  <si>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</si>
  <si>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</si>
  <si>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</si>
  <si>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</si>
  <si>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Washington Metropolitan High School</t>
  </si>
  <si>
    <t>Watkins Elementary School (Capitol Hill Cluster)</t>
  </si>
  <si>
    <t>West Education Campus</t>
  </si>
  <si>
    <t>Wheatley Education Campus</t>
  </si>
  <si>
    <t>Whittier Education Campus</t>
  </si>
  <si>
    <t>Wilson High School</t>
  </si>
  <si>
    <t>Woodson, H D High School</t>
  </si>
  <si>
    <t>code</t>
  </si>
  <si>
    <t>Elementary_Middle</t>
  </si>
  <si>
    <t>Middle_High</t>
  </si>
  <si>
    <t>grade_band</t>
  </si>
  <si>
    <t>cluster</t>
  </si>
  <si>
    <t>ward</t>
  </si>
  <si>
    <t>longitude</t>
  </si>
  <si>
    <t>latitude</t>
  </si>
  <si>
    <t>capacity_SY1819</t>
  </si>
  <si>
    <t>capacity_SY1718</t>
  </si>
  <si>
    <t>J.O. Wilson Elementary School</t>
  </si>
  <si>
    <t>star_score_SY1819</t>
  </si>
  <si>
    <t>star_rating_SY1819</t>
  </si>
  <si>
    <t>star_rating_SY1718</t>
  </si>
  <si>
    <t>star_score_SY1718</t>
  </si>
  <si>
    <t>enrollment_SY1819</t>
  </si>
  <si>
    <t>enrollment_SY1718</t>
  </si>
  <si>
    <t>name</t>
  </si>
  <si>
    <t>count_1-5_SY1819</t>
  </si>
  <si>
    <t>pct_0_SY1819</t>
  </si>
  <si>
    <t>count_0_SY1819</t>
  </si>
  <si>
    <t>count_any_SY1819</t>
  </si>
  <si>
    <t>pct_1-5_SY1819</t>
  </si>
  <si>
    <t>count_6-10_SY1819</t>
  </si>
  <si>
    <t>pct_6-10_SY1819</t>
  </si>
  <si>
    <t>count_11-20_SY1819</t>
  </si>
  <si>
    <t>pct_11-20_SY1819</t>
  </si>
  <si>
    <t>count_20+_SY1819</t>
  </si>
  <si>
    <t>pct_20+_SY1819</t>
  </si>
  <si>
    <t>count_1-5_SY1718</t>
  </si>
  <si>
    <t>count_6-10_SY1718</t>
  </si>
  <si>
    <t>count_11-20_SY1718</t>
  </si>
  <si>
    <t>count_20+_SY1718</t>
  </si>
  <si>
    <t>pct_1-5_SY1718</t>
  </si>
  <si>
    <t>pct_6-10__SY1718</t>
  </si>
  <si>
    <t>pct_20+_SY1718</t>
  </si>
  <si>
    <t>pct_11-20_SY1718</t>
  </si>
  <si>
    <t>count_any_SY1718</t>
  </si>
  <si>
    <t>count_0_SY1718</t>
  </si>
  <si>
    <t>pct_0_SY1718</t>
  </si>
  <si>
    <t>budgeted_amount_FY17</t>
  </si>
  <si>
    <t>budgeted_enrollment_FY17</t>
  </si>
  <si>
    <t>budgeted_enrollment_FY16</t>
  </si>
  <si>
    <t>budgeted_amount_FY16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</si>
</sst>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AO110" totalsRowShown="0">
  <autoFilter ref="A1:AO110"/>
  <sortState xmlns:xlrd2="http://schemas.microsoft.com/office/spreadsheetml/2017/richdata2" ref="A2:AO110">
    <sortCondition ref="A1:A110"/>
  </sortState>
  <tableColumns count="41">
    <tableColumn id="1" name="code"/>
    <tableColumn id="2" name="name"/>
    <tableColumn id="3" name="grade_band"/>
    <tableColumn id="4" name="enrollment_SY1718"/>
    <tableColumn id="5" name="enrollment_SY1819"/>
    <tableColumn id="38" name="star_score_SY1718"/>
    <tableColumn id="6" name="star_score_SY1819"/>
    <tableColumn id="19" name="star_rating_SY1718"/>
    <tableColumn id="7" name="star_rating_SY1819"/>
    <tableColumn id="8" name="capacity_SY1718"/>
    <tableColumn id="9" name="capacity_SY1819"/>
    <tableColumn id="10" name="latitude"/>
    <tableColumn id="11" name="longitude"/>
    <tableColumn id="13" name="cluster"/>
    <tableColumn id="15" name="ward"/>
    <tableColumn id="40" name="count_any_SY1819" dataDxfId="13">
      <calculatedColumnFormula>Table1[[#This Row],[count_1-5_SY1819]]+Table1[[#This Row],[count_6-10_SY1819]]+Table1[[#This Row],[count_11-20_SY1819]]+Table1[[#This Row],[count_20+_SY1819]]</calculatedColumnFormula>
    </tableColumn>
    <tableColumn id="41" name="count_0_SY1819" dataDxfId="12">
      <calculatedColumnFormula>Table1[[#This Row],[enrollment_SY1819]]-Table1[[#This Row],[count_any_SY1819]]</calculatedColumnFormula>
    </tableColumn>
    <tableColumn id="39" name="pct_0_SY1819" dataDxfId="11">
      <calculatedColumnFormula>Table1[[#This Row],[count_0_SY1819]]/Table1[[#This Row],[enrollment_SY1819]]</calculatedColumnFormula>
    </tableColumn>
    <tableColumn id="23" name="count_1-5_SY1819"/>
    <tableColumn id="42" name="pct_1-5_SY1819" dataDxfId="10">
      <calculatedColumnFormula>Table1[[#This Row],[count_1-5_SY1819]]/Table1[[#This Row],[enrollment_SY1819]]</calculatedColumnFormula>
    </tableColumn>
    <tableColumn id="24" name="count_6-10_SY1819"/>
    <tableColumn id="43" name="pct_6-10_SY1819" dataDxfId="9">
      <calculatedColumnFormula>Table1[[#This Row],[count_6-10_SY1819]]/Table1[[#This Row],[enrollment_SY1819]]</calculatedColumnFormula>
    </tableColumn>
    <tableColumn id="25" name="count_11-20_SY1819"/>
    <tableColumn id="44" name="pct_11-20_SY1819" dataDxfId="8">
      <calculatedColumnFormula>Table1[[#This Row],[count_11-20_SY1819]]/Table1[[#This Row],[enrollment_SY1819]]</calculatedColumnFormula>
    </tableColumn>
    <tableColumn id="26" name="count_20+_SY1819"/>
    <tableColumn id="45" name="pct_20+_SY1819" dataDxfId="7">
      <calculatedColumnFormula>Table1[[#This Row],[count_20+_SY1819]]/Table1[[#This Row],[enrollment_SY1819]]</calculatedColumnFormula>
    </tableColumn>
    <tableColumn id="54" name="count_any_SY1718" dataDxfId="2">
      <calculatedColumnFormula>Table1[[#This Row],[count_1-5_SY1718]]+Table1[[#This Row],[count_6-10_SY1718]]+Table1[[#This Row],[count_11-20_SY1718]]+Table1[[#This Row],[count_20+_SY1718]]</calculatedColumnFormula>
    </tableColumn>
    <tableColumn id="53" name="count_0_SY1718" dataDxfId="1">
      <calculatedColumnFormula>Table1[[#This Row],[enrollment_SY1718]]-Table1[[#This Row],[count_any_SY1718]]</calculatedColumnFormula>
    </tableColumn>
    <tableColumn id="52" name="pct_0_SY1718" dataDxfId="0">
      <calculatedColumnFormula>Table1[[#This Row],[count_0_SY1718]]/Table1[[#This Row],[enrollment_SY1718]]</calculatedColumnFormula>
    </tableColumn>
    <tableColumn id="28" name="count_1-5_SY1718"/>
    <tableColumn id="47" name="pct_1-5_SY1718" dataDxfId="6">
      <calculatedColumnFormula>Table1[[#This Row],[count_1-5_SY1718]]/Table1[[#This Row],[enrollment_SY1718]]</calculatedColumnFormula>
    </tableColumn>
    <tableColumn id="29" name="count_6-10_SY1718"/>
    <tableColumn id="48" name="pct_6-10__SY1718" dataDxfId="5">
      <calculatedColumnFormula>Table1[[#This Row],[count_6-10_SY1718]]/Table1[[#This Row],[enrollment_SY1718]]</calculatedColumnFormula>
    </tableColumn>
    <tableColumn id="30" name="count_11-20_SY1718"/>
    <tableColumn id="49" name="pct_11-20_SY1718" dataDxfId="4">
      <calculatedColumnFormula>Table1[[#This Row],[count_11-20_SY1718]]/Table1[[#This Row],[enrollment_SY1718]]</calculatedColumnFormula>
    </tableColumn>
    <tableColumn id="31" name="count_20+_SY1718"/>
    <tableColumn id="50" name="pct_20+_SY1718" dataDxfId="3">
      <calculatedColumnFormula>Table1[[#This Row],[count_20+_SY1718]]/Table1[[#This Row],[enrollment_SY1718]]</calculatedColumnFormula>
    </tableColumn>
    <tableColumn id="32" name="budgeted_amount_FY16"/>
    <tableColumn id="33" name="budgeted_enrollment_FY16"/>
    <tableColumn id="34" name="budgeted_amount_FY17"/>
    <tableColumn id="35" name="budgeted_enrollment_FY17"/>
  </tableColumns>
  <tableStyleInfo name="TableStyleMedium1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10"/>
  <sheetViews>
    <sheetView tabSelected="1" topLeftCell="AH1" workbookViewId="0">
      <selection activeCell="AL1" sqref="AL1"/>
    </sheetView>
  </sheetViews>
  <sheetFormatPr baseColWidth="10" defaultRowHeight="16" x14ac:dyDescent="0.2"/>
  <cols>
    <col min="1" max="1" width="13.5" customWidth="1"/>
    <col min="2" max="2" width="34.83203125" customWidth="1"/>
    <col min="3" max="3" width="21.83203125" customWidth="1"/>
    <col min="4" max="4" width="26.1640625" customWidth="1"/>
    <col min="5" max="6" width="25.6640625" customWidth="1"/>
    <col min="7" max="7" width="25.1640625" customWidth="1"/>
    <col min="8" max="8" width="20.83203125" customWidth="1"/>
    <col min="9" max="9" width="25.6640625" customWidth="1"/>
    <col min="10" max="11" width="23.33203125" customWidth="1"/>
    <col min="12" max="12" width="16" customWidth="1"/>
    <col min="13" max="13" width="17.33203125" customWidth="1"/>
    <col min="19" max="20" width="25.6640625" customWidth="1"/>
    <col min="21" max="22" width="26.1640625" customWidth="1"/>
    <col min="23" max="23" width="18.6640625" customWidth="1"/>
    <col min="24" max="24" width="17" customWidth="1"/>
    <col min="25" max="25" width="17.1640625" customWidth="1"/>
    <col min="26" max="29" width="14.6640625" customWidth="1"/>
    <col min="30" max="31" width="17.83203125" customWidth="1"/>
    <col min="32" max="33" width="26.1640625" customWidth="1"/>
    <col min="34" max="35" width="27.1640625" customWidth="1"/>
    <col min="36" max="36" width="28.1640625" customWidth="1"/>
    <col min="37" max="37" width="17.6640625" customWidth="1"/>
    <col min="38" max="38" width="26.5" customWidth="1"/>
    <col min="39" max="39" width="29.6640625" customWidth="1"/>
    <col min="40" max="40" width="32.33203125" customWidth="1"/>
    <col min="41" max="41" width="29.6640625" customWidth="1"/>
    <col min="42" max="42" width="32.33203125" customWidth="1"/>
  </cols>
  <sheetData>
    <row r="1" spans="1:41" x14ac:dyDescent="0.2">
      <c r="A1" t="s">
        <v>110</v>
      </c>
      <c r="B1" t="s">
        <v>127</v>
      </c>
      <c r="C1" t="s">
        <v>113</v>
      </c>
      <c r="D1" t="s">
        <v>126</v>
      </c>
      <c r="E1" t="s">
        <v>125</v>
      </c>
      <c r="F1" t="s">
        <v>124</v>
      </c>
      <c r="G1" t="s">
        <v>121</v>
      </c>
      <c r="H1" t="s">
        <v>123</v>
      </c>
      <c r="I1" t="s">
        <v>122</v>
      </c>
      <c r="J1" t="s">
        <v>119</v>
      </c>
      <c r="K1" t="s">
        <v>118</v>
      </c>
      <c r="L1" t="s">
        <v>117</v>
      </c>
      <c r="M1" t="s">
        <v>116</v>
      </c>
      <c r="N1" t="s">
        <v>114</v>
      </c>
      <c r="O1" t="s">
        <v>115</v>
      </c>
      <c r="P1" t="s">
        <v>131</v>
      </c>
      <c r="Q1" t="s">
        <v>130</v>
      </c>
      <c r="R1" t="s">
        <v>129</v>
      </c>
      <c r="S1" t="s">
        <v>128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147</v>
      </c>
      <c r="AB1" t="s">
        <v>148</v>
      </c>
      <c r="AC1" t="s">
        <v>149</v>
      </c>
      <c r="AD1" t="s">
        <v>139</v>
      </c>
      <c r="AE1" t="s">
        <v>143</v>
      </c>
      <c r="AF1" t="s">
        <v>140</v>
      </c>
      <c r="AG1" t="s">
        <v>144</v>
      </c>
      <c r="AH1" t="s">
        <v>141</v>
      </c>
      <c r="AI1" t="s">
        <v>146</v>
      </c>
      <c r="AJ1" t="s">
        <v>142</v>
      </c>
      <c r="AK1" t="s">
        <v>145</v>
      </c>
      <c r="AL1" t="s">
        <v>153</v>
      </c>
      <c r="AM1" t="s">
        <v>152</v>
      </c>
      <c r="AN1" t="s">
        <v>150</v>
      </c>
      <c r="AO1" t="s">
        <v>151</v>
      </c>
    </row>
    <row r="2" spans="1:41" x14ac:dyDescent="0.2">
      <c r="A2">
        <v>175</v>
      </c>
      <c r="B2" t="s">
        <v>85</v>
      </c>
      <c r="C2" t="s">
        <v>1</v>
      </c>
      <c r="D2">
        <v>308</v>
      </c>
      <c r="E2">
        <v>313</v>
      </c>
      <c r="F2">
        <v>88.55</v>
      </c>
      <c r="G2">
        <v>88.26</v>
      </c>
      <c r="H2">
        <v>5</v>
      </c>
      <c r="I2">
        <v>5</v>
      </c>
      <c r="J2">
        <v>444</v>
      </c>
      <c r="K2">
        <v>444</v>
      </c>
      <c r="L2">
        <v>38.897564979999999</v>
      </c>
      <c r="M2">
        <v>-76.993183040000005</v>
      </c>
      <c r="N2">
        <v>25</v>
      </c>
      <c r="O2">
        <v>6</v>
      </c>
      <c r="P2">
        <f>Table1[[#This Row],[count_1-5_SY1819]]+Table1[[#This Row],[count_6-10_SY1819]]+Table1[[#This Row],[count_11-20_SY1819]]+Table1[[#This Row],[count_20+_SY1819]]</f>
        <v>176</v>
      </c>
      <c r="Q2">
        <f>Table1[[#This Row],[enrollment_SY1819]]-Table1[[#This Row],[count_any_SY1819]]</f>
        <v>137</v>
      </c>
      <c r="R2">
        <f>Table1[[#This Row],[count_0_SY1819]]/Table1[[#This Row],[enrollment_SY1819]]</f>
        <v>0.43769968051118213</v>
      </c>
      <c r="S2">
        <v>145</v>
      </c>
      <c r="T2">
        <f>Table1[[#This Row],[count_1-5_SY1819]]/Table1[[#This Row],[enrollment_SY1819]]</f>
        <v>0.46325878594249204</v>
      </c>
      <c r="U2">
        <v>21</v>
      </c>
      <c r="V2">
        <f>Table1[[#This Row],[count_6-10_SY1819]]/Table1[[#This Row],[enrollment_SY1819]]</f>
        <v>6.7092651757188496E-2</v>
      </c>
      <c r="W2">
        <v>5</v>
      </c>
      <c r="X2">
        <f>Table1[[#This Row],[count_11-20_SY1819]]/Table1[[#This Row],[enrollment_SY1819]]</f>
        <v>1.5974440894568689E-2</v>
      </c>
      <c r="Y2">
        <v>5</v>
      </c>
      <c r="Z2">
        <f>Table1[[#This Row],[count_20+_SY1819]]/Table1[[#This Row],[enrollment_SY1819]]</f>
        <v>1.5974440894568689E-2</v>
      </c>
      <c r="AA2">
        <f>Table1[[#This Row],[count_1-5_SY1718]]+Table1[[#This Row],[count_6-10_SY1718]]+Table1[[#This Row],[count_11-20_SY1718]]+Table1[[#This Row],[count_20+_SY1718]]</f>
        <v>191</v>
      </c>
      <c r="AB2">
        <f>Table1[[#This Row],[enrollment_SY1718]]-Table1[[#This Row],[count_any_SY1718]]</f>
        <v>117</v>
      </c>
      <c r="AC2">
        <f>Table1[[#This Row],[count_0_SY1718]]/Table1[[#This Row],[enrollment_SY1718]]</f>
        <v>0.37987012987012986</v>
      </c>
      <c r="AD2">
        <v>166</v>
      </c>
      <c r="AE2">
        <f>Table1[[#This Row],[count_1-5_SY1718]]/Table1[[#This Row],[enrollment_SY1718]]</f>
        <v>0.53896103896103897</v>
      </c>
      <c r="AF2">
        <v>20</v>
      </c>
      <c r="AG2">
        <f>Table1[[#This Row],[count_6-10_SY1718]]/Table1[[#This Row],[enrollment_SY1718]]</f>
        <v>6.4935064935064929E-2</v>
      </c>
      <c r="AH2">
        <v>5</v>
      </c>
      <c r="AI2">
        <f>Table1[[#This Row],[count_11-20_SY1718]]/Table1[[#This Row],[enrollment_SY1718]]</f>
        <v>1.6233766233766232E-2</v>
      </c>
      <c r="AJ2">
        <v>0</v>
      </c>
      <c r="AK2">
        <f>Table1[[#This Row],[count_20+_SY1718]]/Table1[[#This Row],[enrollment_SY1718]]</f>
        <v>0</v>
      </c>
      <c r="AL2">
        <v>10592800</v>
      </c>
      <c r="AM2">
        <v>5880</v>
      </c>
      <c r="AN2">
        <v>3815456</v>
      </c>
      <c r="AO2">
        <v>2674740</v>
      </c>
    </row>
    <row r="3" spans="1:41" x14ac:dyDescent="0.2">
      <c r="A3">
        <v>201</v>
      </c>
      <c r="B3" t="s">
        <v>69</v>
      </c>
      <c r="C3" t="s">
        <v>13</v>
      </c>
      <c r="D3">
        <v>347</v>
      </c>
      <c r="E3">
        <v>343</v>
      </c>
      <c r="F3">
        <v>80.14</v>
      </c>
      <c r="G3">
        <v>77.53</v>
      </c>
      <c r="H3">
        <v>5</v>
      </c>
      <c r="I3">
        <v>4</v>
      </c>
      <c r="J3">
        <v>348</v>
      </c>
      <c r="K3">
        <v>348</v>
      </c>
      <c r="L3">
        <v>38.917309539999998</v>
      </c>
      <c r="M3">
        <v>-77.044377249999997</v>
      </c>
      <c r="N3">
        <v>1</v>
      </c>
      <c r="O3">
        <v>1</v>
      </c>
      <c r="P3">
        <f>Table1[[#This Row],[count_1-5_SY1819]]+Table1[[#This Row],[count_6-10_SY1819]]+Table1[[#This Row],[count_11-20_SY1819]]+Table1[[#This Row],[count_20+_SY1819]]</f>
        <v>0</v>
      </c>
      <c r="Q3">
        <f>Table1[[#This Row],[enrollment_SY1819]]-Table1[[#This Row],[count_any_SY1819]]</f>
        <v>343</v>
      </c>
      <c r="R3">
        <f>Table1[[#This Row],[count_0_SY1819]]/Table1[[#This Row],[enrollment_SY1819]]</f>
        <v>1</v>
      </c>
      <c r="T3">
        <f>Table1[[#This Row],[count_1-5_SY1819]]/Table1[[#This Row],[enrollment_SY1819]]</f>
        <v>0</v>
      </c>
      <c r="V3">
        <f>Table1[[#This Row],[count_6-10_SY1819]]/Table1[[#This Row],[enrollment_SY1819]]</f>
        <v>0</v>
      </c>
      <c r="X3">
        <f>Table1[[#This Row],[count_11-20_SY1819]]/Table1[[#This Row],[enrollment_SY1819]]</f>
        <v>0</v>
      </c>
      <c r="Z3">
        <f>Table1[[#This Row],[count_20+_SY1819]]/Table1[[#This Row],[enrollment_SY1819]]</f>
        <v>0</v>
      </c>
      <c r="AA3">
        <f>Table1[[#This Row],[count_1-5_SY1718]]+Table1[[#This Row],[count_6-10_SY1718]]+Table1[[#This Row],[count_11-20_SY1718]]+Table1[[#This Row],[count_20+_SY1718]]</f>
        <v>0</v>
      </c>
      <c r="AB3">
        <f>Table1[[#This Row],[enrollment_SY1718]]-Table1[[#This Row],[count_any_SY1718]]</f>
        <v>347</v>
      </c>
      <c r="AC3">
        <f>Table1[[#This Row],[count_0_SY1718]]/Table1[[#This Row],[enrollment_SY1718]]</f>
        <v>1</v>
      </c>
      <c r="AE3">
        <f>Table1[[#This Row],[count_1-5_SY1718]]/Table1[[#This Row],[enrollment_SY1718]]</f>
        <v>0</v>
      </c>
      <c r="AG3">
        <f>Table1[[#This Row],[count_6-10_SY1718]]/Table1[[#This Row],[enrollment_SY1718]]</f>
        <v>0</v>
      </c>
      <c r="AI3">
        <f>Table1[[#This Row],[count_11-20_SY1718]]/Table1[[#This Row],[enrollment_SY1718]]</f>
        <v>0</v>
      </c>
      <c r="AK3">
        <f>Table1[[#This Row],[count_20+_SY1718]]/Table1[[#This Row],[enrollment_SY1718]]</f>
        <v>0</v>
      </c>
      <c r="AL3">
        <v>-1</v>
      </c>
      <c r="AM3">
        <v>-1</v>
      </c>
      <c r="AN3">
        <v>-1</v>
      </c>
      <c r="AO3">
        <v>-1</v>
      </c>
    </row>
    <row r="4" spans="1:41" x14ac:dyDescent="0.2">
      <c r="A4">
        <v>202</v>
      </c>
      <c r="B4" t="s">
        <v>0</v>
      </c>
      <c r="C4" t="s">
        <v>1</v>
      </c>
      <c r="D4">
        <v>243</v>
      </c>
      <c r="E4">
        <v>244</v>
      </c>
      <c r="F4">
        <v>43.85</v>
      </c>
      <c r="G4">
        <v>10.79</v>
      </c>
      <c r="H4">
        <v>3</v>
      </c>
      <c r="I4">
        <v>1</v>
      </c>
      <c r="J4">
        <v>529</v>
      </c>
      <c r="K4">
        <v>529</v>
      </c>
      <c r="L4">
        <v>38.897001809999999</v>
      </c>
      <c r="M4">
        <v>-76.933700920000007</v>
      </c>
      <c r="N4">
        <v>31</v>
      </c>
      <c r="O4">
        <v>7</v>
      </c>
      <c r="P4">
        <f>Table1[[#This Row],[count_1-5_SY1819]]+Table1[[#This Row],[count_6-10_SY1819]]+Table1[[#This Row],[count_11-20_SY1819]]+Table1[[#This Row],[count_20+_SY1819]]</f>
        <v>185</v>
      </c>
      <c r="Q4">
        <f>Table1[[#This Row],[enrollment_SY1819]]-Table1[[#This Row],[count_any_SY1819]]</f>
        <v>59</v>
      </c>
      <c r="R4">
        <f>Table1[[#This Row],[count_0_SY1819]]/Table1[[#This Row],[enrollment_SY1819]]</f>
        <v>0.24180327868852458</v>
      </c>
      <c r="S4">
        <v>58</v>
      </c>
      <c r="T4">
        <f>Table1[[#This Row],[count_1-5_SY1819]]/Table1[[#This Row],[enrollment_SY1819]]</f>
        <v>0.23770491803278687</v>
      </c>
      <c r="U4">
        <v>61</v>
      </c>
      <c r="V4">
        <f>Table1[[#This Row],[count_6-10_SY1819]]/Table1[[#This Row],[enrollment_SY1819]]</f>
        <v>0.25</v>
      </c>
      <c r="W4">
        <v>45</v>
      </c>
      <c r="X4">
        <f>Table1[[#This Row],[count_11-20_SY1819]]/Table1[[#This Row],[enrollment_SY1819]]</f>
        <v>0.18442622950819673</v>
      </c>
      <c r="Y4">
        <v>21</v>
      </c>
      <c r="Z4">
        <f>Table1[[#This Row],[count_20+_SY1819]]/Table1[[#This Row],[enrollment_SY1819]]</f>
        <v>8.6065573770491802E-2</v>
      </c>
      <c r="AA4">
        <f>Table1[[#This Row],[count_1-5_SY1718]]+Table1[[#This Row],[count_6-10_SY1718]]+Table1[[#This Row],[count_11-20_SY1718]]+Table1[[#This Row],[count_20+_SY1718]]</f>
        <v>177</v>
      </c>
      <c r="AB4">
        <f>Table1[[#This Row],[enrollment_SY1718]]-Table1[[#This Row],[count_any_SY1718]]</f>
        <v>66</v>
      </c>
      <c r="AC4">
        <f>Table1[[#This Row],[count_0_SY1718]]/Table1[[#This Row],[enrollment_SY1718]]</f>
        <v>0.27160493827160492</v>
      </c>
      <c r="AD4">
        <v>74</v>
      </c>
      <c r="AE4">
        <f>Table1[[#This Row],[count_1-5_SY1718]]/Table1[[#This Row],[enrollment_SY1718]]</f>
        <v>0.30452674897119342</v>
      </c>
      <c r="AF4">
        <v>58</v>
      </c>
      <c r="AG4">
        <f>Table1[[#This Row],[count_6-10_SY1718]]/Table1[[#This Row],[enrollment_SY1718]]</f>
        <v>0.23868312757201646</v>
      </c>
      <c r="AH4">
        <v>33</v>
      </c>
      <c r="AI4">
        <f>Table1[[#This Row],[count_11-20_SY1718]]/Table1[[#This Row],[enrollment_SY1718]]</f>
        <v>0.13580246913580246</v>
      </c>
      <c r="AJ4">
        <v>12</v>
      </c>
      <c r="AK4">
        <f>Table1[[#This Row],[count_20+_SY1718]]/Table1[[#This Row],[enrollment_SY1718]]</f>
        <v>4.9382716049382713E-2</v>
      </c>
      <c r="AL4">
        <v>7429920.0010000002</v>
      </c>
      <c r="AM4">
        <v>2650</v>
      </c>
      <c r="AN4">
        <v>3780814</v>
      </c>
      <c r="AO4">
        <v>2499672</v>
      </c>
    </row>
    <row r="5" spans="1:41" x14ac:dyDescent="0.2">
      <c r="A5">
        <v>203</v>
      </c>
      <c r="B5" t="s">
        <v>2</v>
      </c>
      <c r="C5" t="s">
        <v>1</v>
      </c>
      <c r="D5">
        <v>351</v>
      </c>
      <c r="E5">
        <v>339</v>
      </c>
      <c r="F5">
        <v>36.53</v>
      </c>
      <c r="G5">
        <v>48.54</v>
      </c>
      <c r="H5">
        <v>2</v>
      </c>
      <c r="I5">
        <v>3</v>
      </c>
      <c r="J5">
        <v>400</v>
      </c>
      <c r="K5">
        <v>400</v>
      </c>
      <c r="L5">
        <v>38.879515400000003</v>
      </c>
      <c r="M5">
        <v>-77.018125299999994</v>
      </c>
      <c r="N5">
        <v>9</v>
      </c>
      <c r="O5">
        <v>6</v>
      </c>
      <c r="P5">
        <f>Table1[[#This Row],[count_1-5_SY1819]]+Table1[[#This Row],[count_6-10_SY1819]]+Table1[[#This Row],[count_11-20_SY1819]]+Table1[[#This Row],[count_20+_SY1819]]</f>
        <v>267</v>
      </c>
      <c r="Q5">
        <f>Table1[[#This Row],[enrollment_SY1819]]-Table1[[#This Row],[count_any_SY1819]]</f>
        <v>72</v>
      </c>
      <c r="R5">
        <f>Table1[[#This Row],[count_0_SY1819]]/Table1[[#This Row],[enrollment_SY1819]]</f>
        <v>0.21238938053097345</v>
      </c>
      <c r="S5">
        <v>132</v>
      </c>
      <c r="T5">
        <f>Table1[[#This Row],[count_1-5_SY1819]]/Table1[[#This Row],[enrollment_SY1819]]</f>
        <v>0.38938053097345132</v>
      </c>
      <c r="U5">
        <v>87</v>
      </c>
      <c r="V5">
        <f>Table1[[#This Row],[count_6-10_SY1819]]/Table1[[#This Row],[enrollment_SY1819]]</f>
        <v>0.25663716814159293</v>
      </c>
      <c r="W5">
        <v>38</v>
      </c>
      <c r="X5">
        <f>Table1[[#This Row],[count_11-20_SY1819]]/Table1[[#This Row],[enrollment_SY1819]]</f>
        <v>0.11209439528023599</v>
      </c>
      <c r="Y5">
        <v>10</v>
      </c>
      <c r="Z5">
        <f>Table1[[#This Row],[count_20+_SY1819]]/Table1[[#This Row],[enrollment_SY1819]]</f>
        <v>2.9498525073746312E-2</v>
      </c>
      <c r="AA5">
        <f>Table1[[#This Row],[count_1-5_SY1718]]+Table1[[#This Row],[count_6-10_SY1718]]+Table1[[#This Row],[count_11-20_SY1718]]+Table1[[#This Row],[count_20+_SY1718]]</f>
        <v>295</v>
      </c>
      <c r="AB5">
        <f>Table1[[#This Row],[enrollment_SY1718]]-Table1[[#This Row],[count_any_SY1718]]</f>
        <v>56</v>
      </c>
      <c r="AC5">
        <f>Table1[[#This Row],[count_0_SY1718]]/Table1[[#This Row],[enrollment_SY1718]]</f>
        <v>0.15954415954415954</v>
      </c>
      <c r="AD5">
        <v>149</v>
      </c>
      <c r="AE5">
        <f>Table1[[#This Row],[count_1-5_SY1718]]/Table1[[#This Row],[enrollment_SY1718]]</f>
        <v>0.42450142450142453</v>
      </c>
      <c r="AF5">
        <v>98</v>
      </c>
      <c r="AG5">
        <f>Table1[[#This Row],[count_6-10_SY1718]]/Table1[[#This Row],[enrollment_SY1718]]</f>
        <v>0.27920227920227919</v>
      </c>
      <c r="AH5">
        <v>36</v>
      </c>
      <c r="AI5">
        <f>Table1[[#This Row],[count_11-20_SY1718]]/Table1[[#This Row],[enrollment_SY1718]]</f>
        <v>0.10256410256410256</v>
      </c>
      <c r="AJ5">
        <v>12</v>
      </c>
      <c r="AK5">
        <f>Table1[[#This Row],[count_20+_SY1718]]/Table1[[#This Row],[enrollment_SY1718]]</f>
        <v>3.4188034188034191E-2</v>
      </c>
      <c r="AL5">
        <v>8979878.2630000003</v>
      </c>
      <c r="AM5">
        <v>3660</v>
      </c>
      <c r="AN5">
        <v>4533018</v>
      </c>
      <c r="AO5">
        <v>3020358</v>
      </c>
    </row>
    <row r="6" spans="1:41" x14ac:dyDescent="0.2">
      <c r="A6">
        <v>205</v>
      </c>
      <c r="B6" t="s">
        <v>6</v>
      </c>
      <c r="C6" t="s">
        <v>1</v>
      </c>
      <c r="D6">
        <v>642</v>
      </c>
      <c r="E6">
        <v>620</v>
      </c>
      <c r="F6">
        <v>66.459999999999994</v>
      </c>
      <c r="G6">
        <v>73.180000000000007</v>
      </c>
      <c r="H6">
        <v>4</v>
      </c>
      <c r="I6">
        <v>4</v>
      </c>
      <c r="J6">
        <v>753</v>
      </c>
      <c r="K6">
        <v>753</v>
      </c>
      <c r="L6">
        <v>38.948230950000003</v>
      </c>
      <c r="M6">
        <v>-77.017777080000002</v>
      </c>
      <c r="N6">
        <v>18</v>
      </c>
      <c r="O6">
        <v>4</v>
      </c>
      <c r="P6">
        <f>Table1[[#This Row],[count_1-5_SY1819]]+Table1[[#This Row],[count_6-10_SY1819]]+Table1[[#This Row],[count_11-20_SY1819]]+Table1[[#This Row],[count_20+_SY1819]]</f>
        <v>411</v>
      </c>
      <c r="Q6">
        <f>Table1[[#This Row],[enrollment_SY1819]]-Table1[[#This Row],[count_any_SY1819]]</f>
        <v>209</v>
      </c>
      <c r="R6">
        <f>Table1[[#This Row],[count_0_SY1819]]/Table1[[#This Row],[enrollment_SY1819]]</f>
        <v>0.33709677419354839</v>
      </c>
      <c r="S6">
        <v>333</v>
      </c>
      <c r="T6">
        <f>Table1[[#This Row],[count_1-5_SY1819]]/Table1[[#This Row],[enrollment_SY1819]]</f>
        <v>0.5370967741935484</v>
      </c>
      <c r="U6">
        <v>49</v>
      </c>
      <c r="V6">
        <f>Table1[[#This Row],[count_6-10_SY1819]]/Table1[[#This Row],[enrollment_SY1819]]</f>
        <v>7.9032258064516123E-2</v>
      </c>
      <c r="W6">
        <v>18</v>
      </c>
      <c r="X6">
        <f>Table1[[#This Row],[count_11-20_SY1819]]/Table1[[#This Row],[enrollment_SY1819]]</f>
        <v>2.903225806451613E-2</v>
      </c>
      <c r="Y6">
        <v>11</v>
      </c>
      <c r="Z6">
        <f>Table1[[#This Row],[count_20+_SY1819]]/Table1[[#This Row],[enrollment_SY1819]]</f>
        <v>1.7741935483870968E-2</v>
      </c>
      <c r="AA6">
        <f>Table1[[#This Row],[count_1-5_SY1718]]+Table1[[#This Row],[count_6-10_SY1718]]+Table1[[#This Row],[count_11-20_SY1718]]+Table1[[#This Row],[count_20+_SY1718]]</f>
        <v>434</v>
      </c>
      <c r="AB6">
        <f>Table1[[#This Row],[enrollment_SY1718]]-Table1[[#This Row],[count_any_SY1718]]</f>
        <v>208</v>
      </c>
      <c r="AC6">
        <f>Table1[[#This Row],[count_0_SY1718]]/Table1[[#This Row],[enrollment_SY1718]]</f>
        <v>0.32398753894080995</v>
      </c>
      <c r="AD6">
        <v>378</v>
      </c>
      <c r="AE6">
        <f>Table1[[#This Row],[count_1-5_SY1718]]/Table1[[#This Row],[enrollment_SY1718]]</f>
        <v>0.58878504672897192</v>
      </c>
      <c r="AF6">
        <v>41</v>
      </c>
      <c r="AG6">
        <f>Table1[[#This Row],[count_6-10_SY1718]]/Table1[[#This Row],[enrollment_SY1718]]</f>
        <v>6.3862928348909651E-2</v>
      </c>
      <c r="AH6">
        <v>10</v>
      </c>
      <c r="AI6">
        <f>Table1[[#This Row],[count_11-20_SY1718]]/Table1[[#This Row],[enrollment_SY1718]]</f>
        <v>1.5576323987538941E-2</v>
      </c>
      <c r="AJ6">
        <v>5</v>
      </c>
      <c r="AK6">
        <f>Table1[[#This Row],[count_20+_SY1718]]/Table1[[#This Row],[enrollment_SY1718]]</f>
        <v>7.7881619937694704E-3</v>
      </c>
      <c r="AL6">
        <v>15199798.82</v>
      </c>
      <c r="AM6">
        <v>6340</v>
      </c>
      <c r="AN6">
        <v>7531184</v>
      </c>
      <c r="AO6">
        <v>4677607</v>
      </c>
    </row>
    <row r="7" spans="1:41" x14ac:dyDescent="0.2">
      <c r="A7">
        <v>206</v>
      </c>
      <c r="B7" t="s">
        <v>7</v>
      </c>
      <c r="C7" t="s">
        <v>1</v>
      </c>
      <c r="D7">
        <v>484</v>
      </c>
      <c r="E7">
        <v>489</v>
      </c>
      <c r="F7">
        <v>35.32</v>
      </c>
      <c r="G7">
        <v>38.68</v>
      </c>
      <c r="H7">
        <v>2</v>
      </c>
      <c r="I7">
        <v>2</v>
      </c>
      <c r="J7">
        <v>508</v>
      </c>
      <c r="K7">
        <v>508</v>
      </c>
      <c r="L7">
        <v>38.864349840000003</v>
      </c>
      <c r="M7">
        <v>-76.955604750000006</v>
      </c>
      <c r="N7">
        <v>34</v>
      </c>
      <c r="O7">
        <v>7</v>
      </c>
      <c r="P7">
        <f>Table1[[#This Row],[count_1-5_SY1819]]+Table1[[#This Row],[count_6-10_SY1819]]+Table1[[#This Row],[count_11-20_SY1819]]+Table1[[#This Row],[count_20+_SY1819]]</f>
        <v>365</v>
      </c>
      <c r="Q7">
        <f>Table1[[#This Row],[enrollment_SY1819]]-Table1[[#This Row],[count_any_SY1819]]</f>
        <v>124</v>
      </c>
      <c r="R7">
        <f>Table1[[#This Row],[count_0_SY1819]]/Table1[[#This Row],[enrollment_SY1819]]</f>
        <v>0.25357873210633947</v>
      </c>
      <c r="S7">
        <v>233</v>
      </c>
      <c r="T7">
        <f>Table1[[#This Row],[count_1-5_SY1819]]/Table1[[#This Row],[enrollment_SY1819]]</f>
        <v>0.47648261758691207</v>
      </c>
      <c r="U7">
        <v>95</v>
      </c>
      <c r="V7">
        <f>Table1[[#This Row],[count_6-10_SY1819]]/Table1[[#This Row],[enrollment_SY1819]]</f>
        <v>0.19427402862985685</v>
      </c>
      <c r="W7">
        <v>32</v>
      </c>
      <c r="X7">
        <f>Table1[[#This Row],[count_11-20_SY1819]]/Table1[[#This Row],[enrollment_SY1819]]</f>
        <v>6.5439672801635998E-2</v>
      </c>
      <c r="Y7">
        <v>5</v>
      </c>
      <c r="Z7">
        <f>Table1[[#This Row],[count_20+_SY1819]]/Table1[[#This Row],[enrollment_SY1819]]</f>
        <v>1.0224948875255624E-2</v>
      </c>
      <c r="AA7">
        <f>Table1[[#This Row],[count_1-5_SY1718]]+Table1[[#This Row],[count_6-10_SY1718]]+Table1[[#This Row],[count_11-20_SY1718]]+Table1[[#This Row],[count_20+_SY1718]]</f>
        <v>304</v>
      </c>
      <c r="AB7">
        <f>Table1[[#This Row],[enrollment_SY1718]]-Table1[[#This Row],[count_any_SY1718]]</f>
        <v>180</v>
      </c>
      <c r="AC7">
        <f>Table1[[#This Row],[count_0_SY1718]]/Table1[[#This Row],[enrollment_SY1718]]</f>
        <v>0.37190082644628097</v>
      </c>
      <c r="AD7">
        <v>252</v>
      </c>
      <c r="AE7">
        <f>Table1[[#This Row],[count_1-5_SY1718]]/Table1[[#This Row],[enrollment_SY1718]]</f>
        <v>0.52066115702479343</v>
      </c>
      <c r="AF7">
        <v>47</v>
      </c>
      <c r="AG7">
        <f>Table1[[#This Row],[count_6-10_SY1718]]/Table1[[#This Row],[enrollment_SY1718]]</f>
        <v>9.7107438016528921E-2</v>
      </c>
      <c r="AH7">
        <v>5</v>
      </c>
      <c r="AI7">
        <f>Table1[[#This Row],[count_11-20_SY1718]]/Table1[[#This Row],[enrollment_SY1718]]</f>
        <v>1.0330578512396695E-2</v>
      </c>
      <c r="AJ7">
        <v>0</v>
      </c>
      <c r="AK7">
        <f>Table1[[#This Row],[count_20+_SY1718]]/Table1[[#This Row],[enrollment_SY1718]]</f>
        <v>0</v>
      </c>
      <c r="AL7">
        <v>11026860.16</v>
      </c>
      <c r="AM7">
        <v>4340</v>
      </c>
      <c r="AN7">
        <v>5511270</v>
      </c>
      <c r="AO7">
        <v>3506981</v>
      </c>
    </row>
    <row r="8" spans="1:41" x14ac:dyDescent="0.2">
      <c r="A8">
        <v>212</v>
      </c>
      <c r="B8" t="s">
        <v>10</v>
      </c>
      <c r="C8" t="s">
        <v>1</v>
      </c>
      <c r="D8">
        <v>425</v>
      </c>
      <c r="E8">
        <v>432</v>
      </c>
      <c r="F8">
        <v>65.64</v>
      </c>
      <c r="G8">
        <v>81.489999999999995</v>
      </c>
      <c r="H8">
        <v>4</v>
      </c>
      <c r="I8">
        <v>5</v>
      </c>
      <c r="J8">
        <v>408</v>
      </c>
      <c r="K8">
        <v>408</v>
      </c>
      <c r="L8">
        <v>38.884801209999999</v>
      </c>
      <c r="M8">
        <v>-77.001459850000003</v>
      </c>
      <c r="N8">
        <v>26</v>
      </c>
      <c r="O8">
        <v>6</v>
      </c>
      <c r="P8">
        <f>Table1[[#This Row],[count_1-5_SY1819]]+Table1[[#This Row],[count_6-10_SY1819]]+Table1[[#This Row],[count_11-20_SY1819]]+Table1[[#This Row],[count_20+_SY1819]]</f>
        <v>268</v>
      </c>
      <c r="Q8">
        <f>Table1[[#This Row],[enrollment_SY1819]]-Table1[[#This Row],[count_any_SY1819]]</f>
        <v>164</v>
      </c>
      <c r="R8">
        <f>Table1[[#This Row],[count_0_SY1819]]/Table1[[#This Row],[enrollment_SY1819]]</f>
        <v>0.37962962962962965</v>
      </c>
      <c r="S8">
        <v>229</v>
      </c>
      <c r="T8">
        <f>Table1[[#This Row],[count_1-5_SY1819]]/Table1[[#This Row],[enrollment_SY1819]]</f>
        <v>0.53009259259259256</v>
      </c>
      <c r="U8">
        <v>29</v>
      </c>
      <c r="V8">
        <f>Table1[[#This Row],[count_6-10_SY1819]]/Table1[[#This Row],[enrollment_SY1819]]</f>
        <v>6.7129629629629636E-2</v>
      </c>
      <c r="W8">
        <v>5</v>
      </c>
      <c r="X8">
        <f>Table1[[#This Row],[count_11-20_SY1819]]/Table1[[#This Row],[enrollment_SY1819]]</f>
        <v>1.1574074074074073E-2</v>
      </c>
      <c r="Y8">
        <v>5</v>
      </c>
      <c r="Z8">
        <f>Table1[[#This Row],[count_20+_SY1819]]/Table1[[#This Row],[enrollment_SY1819]]</f>
        <v>1.1574074074074073E-2</v>
      </c>
      <c r="AA8">
        <f>Table1[[#This Row],[count_1-5_SY1718]]+Table1[[#This Row],[count_6-10_SY1718]]+Table1[[#This Row],[count_11-20_SY1718]]+Table1[[#This Row],[count_20+_SY1718]]</f>
        <v>287</v>
      </c>
      <c r="AB8">
        <f>Table1[[#This Row],[enrollment_SY1718]]-Table1[[#This Row],[count_any_SY1718]]</f>
        <v>138</v>
      </c>
      <c r="AC8">
        <f>Table1[[#This Row],[count_0_SY1718]]/Table1[[#This Row],[enrollment_SY1718]]</f>
        <v>0.32470588235294118</v>
      </c>
      <c r="AD8">
        <v>242</v>
      </c>
      <c r="AE8">
        <f>Table1[[#This Row],[count_1-5_SY1718]]/Table1[[#This Row],[enrollment_SY1718]]</f>
        <v>0.56941176470588239</v>
      </c>
      <c r="AF8">
        <v>40</v>
      </c>
      <c r="AG8">
        <f>Table1[[#This Row],[count_6-10_SY1718]]/Table1[[#This Row],[enrollment_SY1718]]</f>
        <v>9.4117647058823528E-2</v>
      </c>
      <c r="AH8">
        <v>5</v>
      </c>
      <c r="AI8">
        <f>Table1[[#This Row],[count_11-20_SY1718]]/Table1[[#This Row],[enrollment_SY1718]]</f>
        <v>1.1764705882352941E-2</v>
      </c>
      <c r="AJ8">
        <v>0</v>
      </c>
      <c r="AK8">
        <f>Table1[[#This Row],[count_20+_SY1718]]/Table1[[#This Row],[enrollment_SY1718]]</f>
        <v>0</v>
      </c>
      <c r="AL8">
        <v>7639787.9970000004</v>
      </c>
      <c r="AM8">
        <v>3800</v>
      </c>
      <c r="AN8">
        <v>3855869</v>
      </c>
      <c r="AO8">
        <v>3350521</v>
      </c>
    </row>
    <row r="9" spans="1:41" x14ac:dyDescent="0.2">
      <c r="A9">
        <v>213</v>
      </c>
      <c r="B9" t="s">
        <v>11</v>
      </c>
      <c r="C9" t="s">
        <v>111</v>
      </c>
      <c r="D9">
        <v>737</v>
      </c>
      <c r="E9">
        <v>757</v>
      </c>
      <c r="F9">
        <v>59.87</v>
      </c>
      <c r="G9">
        <v>57.15</v>
      </c>
      <c r="H9">
        <v>3</v>
      </c>
      <c r="I9">
        <v>3</v>
      </c>
      <c r="J9">
        <v>1069</v>
      </c>
      <c r="K9">
        <v>1069</v>
      </c>
      <c r="L9">
        <v>38.960535729999997</v>
      </c>
      <c r="M9">
        <v>-77.030688850000004</v>
      </c>
      <c r="N9">
        <v>18</v>
      </c>
      <c r="O9">
        <v>4</v>
      </c>
      <c r="P9">
        <f>Table1[[#This Row],[count_1-5_SY1819]]+Table1[[#This Row],[count_6-10_SY1819]]+Table1[[#This Row],[count_11-20_SY1819]]+Table1[[#This Row],[count_20+_SY1819]]</f>
        <v>638</v>
      </c>
      <c r="Q9">
        <f>Table1[[#This Row],[enrollment_SY1819]]-Table1[[#This Row],[count_any_SY1819]]</f>
        <v>119</v>
      </c>
      <c r="R9">
        <f>Table1[[#This Row],[count_0_SY1819]]/Table1[[#This Row],[enrollment_SY1819]]</f>
        <v>0.1571994715984148</v>
      </c>
      <c r="S9">
        <v>399</v>
      </c>
      <c r="T9">
        <f>Table1[[#This Row],[count_1-5_SY1819]]/Table1[[#This Row],[enrollment_SY1819]]</f>
        <v>0.52708058124174373</v>
      </c>
      <c r="U9">
        <v>150</v>
      </c>
      <c r="V9">
        <f>Table1[[#This Row],[count_6-10_SY1819]]/Table1[[#This Row],[enrollment_SY1819]]</f>
        <v>0.19815059445178335</v>
      </c>
      <c r="W9">
        <v>62</v>
      </c>
      <c r="X9">
        <f>Table1[[#This Row],[count_11-20_SY1819]]/Table1[[#This Row],[enrollment_SY1819]]</f>
        <v>8.1902245706737126E-2</v>
      </c>
      <c r="Y9">
        <v>27</v>
      </c>
      <c r="Z9">
        <f>Table1[[#This Row],[count_20+_SY1819]]/Table1[[#This Row],[enrollment_SY1819]]</f>
        <v>3.5667107001321002E-2</v>
      </c>
      <c r="AA9">
        <f>Table1[[#This Row],[count_1-5_SY1718]]+Table1[[#This Row],[count_6-10_SY1718]]+Table1[[#This Row],[count_11-20_SY1718]]+Table1[[#This Row],[count_20+_SY1718]]</f>
        <v>626</v>
      </c>
      <c r="AB9">
        <f>Table1[[#This Row],[enrollment_SY1718]]-Table1[[#This Row],[count_any_SY1718]]</f>
        <v>111</v>
      </c>
      <c r="AC9">
        <f>Table1[[#This Row],[count_0_SY1718]]/Table1[[#This Row],[enrollment_SY1718]]</f>
        <v>0.15061058344640435</v>
      </c>
      <c r="AD9">
        <v>407</v>
      </c>
      <c r="AE9">
        <f>Table1[[#This Row],[count_1-5_SY1718]]/Table1[[#This Row],[enrollment_SY1718]]</f>
        <v>0.55223880597014929</v>
      </c>
      <c r="AF9">
        <v>155</v>
      </c>
      <c r="AG9">
        <f>Table1[[#This Row],[count_6-10_SY1718]]/Table1[[#This Row],[enrollment_SY1718]]</f>
        <v>0.21031207598371776</v>
      </c>
      <c r="AH9">
        <v>52</v>
      </c>
      <c r="AI9">
        <f>Table1[[#This Row],[count_11-20_SY1718]]/Table1[[#This Row],[enrollment_SY1718]]</f>
        <v>7.055630936227951E-2</v>
      </c>
      <c r="AJ9">
        <v>12</v>
      </c>
      <c r="AK9">
        <f>Table1[[#This Row],[count_20+_SY1718]]/Table1[[#This Row],[enrollment_SY1718]]</f>
        <v>1.6282225237449117E-2</v>
      </c>
      <c r="AL9">
        <v>17816696.25</v>
      </c>
      <c r="AM9">
        <v>6700</v>
      </c>
      <c r="AN9">
        <v>8951669</v>
      </c>
      <c r="AO9">
        <v>5271217</v>
      </c>
    </row>
    <row r="10" spans="1:41" x14ac:dyDescent="0.2">
      <c r="A10">
        <v>219</v>
      </c>
      <c r="B10" t="s">
        <v>16</v>
      </c>
      <c r="C10" t="s">
        <v>1</v>
      </c>
      <c r="D10">
        <v>200</v>
      </c>
      <c r="E10">
        <v>221</v>
      </c>
      <c r="F10">
        <v>49.18</v>
      </c>
      <c r="G10">
        <v>34.72</v>
      </c>
      <c r="H10">
        <v>3</v>
      </c>
      <c r="I10">
        <v>2</v>
      </c>
      <c r="J10">
        <v>577</v>
      </c>
      <c r="K10">
        <v>577</v>
      </c>
      <c r="L10">
        <v>38.942012470000002</v>
      </c>
      <c r="M10">
        <v>-76.984995639999994</v>
      </c>
      <c r="N10">
        <v>20</v>
      </c>
      <c r="O10">
        <v>5</v>
      </c>
      <c r="P10">
        <f>Table1[[#This Row],[count_1-5_SY1819]]+Table1[[#This Row],[count_6-10_SY1819]]+Table1[[#This Row],[count_11-20_SY1819]]+Table1[[#This Row],[count_20+_SY1819]]</f>
        <v>165</v>
      </c>
      <c r="Q10">
        <f>Table1[[#This Row],[enrollment_SY1819]]-Table1[[#This Row],[count_any_SY1819]]</f>
        <v>56</v>
      </c>
      <c r="R10">
        <f>Table1[[#This Row],[count_0_SY1819]]/Table1[[#This Row],[enrollment_SY1819]]</f>
        <v>0.25339366515837103</v>
      </c>
      <c r="S10">
        <v>101</v>
      </c>
      <c r="T10">
        <f>Table1[[#This Row],[count_1-5_SY1819]]/Table1[[#This Row],[enrollment_SY1819]]</f>
        <v>0.45701357466063347</v>
      </c>
      <c r="U10">
        <v>40</v>
      </c>
      <c r="V10">
        <f>Table1[[#This Row],[count_6-10_SY1819]]/Table1[[#This Row],[enrollment_SY1819]]</f>
        <v>0.18099547511312217</v>
      </c>
      <c r="W10">
        <v>19</v>
      </c>
      <c r="X10">
        <f>Table1[[#This Row],[count_11-20_SY1819]]/Table1[[#This Row],[enrollment_SY1819]]</f>
        <v>8.5972850678733032E-2</v>
      </c>
      <c r="Y10">
        <v>5</v>
      </c>
      <c r="Z10">
        <f>Table1[[#This Row],[count_20+_SY1819]]/Table1[[#This Row],[enrollment_SY1819]]</f>
        <v>2.2624434389140271E-2</v>
      </c>
      <c r="AA10">
        <f>Table1[[#This Row],[count_1-5_SY1718]]+Table1[[#This Row],[count_6-10_SY1718]]+Table1[[#This Row],[count_11-20_SY1718]]+Table1[[#This Row],[count_20+_SY1718]]</f>
        <v>155</v>
      </c>
      <c r="AB10">
        <f>Table1[[#This Row],[enrollment_SY1718]]-Table1[[#This Row],[count_any_SY1718]]</f>
        <v>45</v>
      </c>
      <c r="AC10">
        <f>Table1[[#This Row],[count_0_SY1718]]/Table1[[#This Row],[enrollment_SY1718]]</f>
        <v>0.22500000000000001</v>
      </c>
      <c r="AD10">
        <v>80</v>
      </c>
      <c r="AE10">
        <f>Table1[[#This Row],[count_1-5_SY1718]]/Table1[[#This Row],[enrollment_SY1718]]</f>
        <v>0.4</v>
      </c>
      <c r="AF10">
        <v>48</v>
      </c>
      <c r="AG10">
        <f>Table1[[#This Row],[count_6-10_SY1718]]/Table1[[#This Row],[enrollment_SY1718]]</f>
        <v>0.24</v>
      </c>
      <c r="AH10">
        <v>22</v>
      </c>
      <c r="AI10">
        <f>Table1[[#This Row],[count_11-20_SY1718]]/Table1[[#This Row],[enrollment_SY1718]]</f>
        <v>0.11</v>
      </c>
      <c r="AJ10">
        <v>5</v>
      </c>
      <c r="AK10">
        <f>Table1[[#This Row],[count_20+_SY1718]]/Table1[[#This Row],[enrollment_SY1718]]</f>
        <v>2.5000000000000001E-2</v>
      </c>
      <c r="AL10">
        <v>4573150.1809999999</v>
      </c>
      <c r="AM10">
        <v>1500</v>
      </c>
      <c r="AN10">
        <v>2431546</v>
      </c>
      <c r="AO10">
        <v>1873046</v>
      </c>
    </row>
    <row r="11" spans="1:41" x14ac:dyDescent="0.2">
      <c r="A11">
        <v>220</v>
      </c>
      <c r="B11" t="s">
        <v>17</v>
      </c>
      <c r="C11" t="s">
        <v>1</v>
      </c>
      <c r="D11">
        <v>282</v>
      </c>
      <c r="E11">
        <v>273</v>
      </c>
      <c r="F11">
        <v>58.66</v>
      </c>
      <c r="G11">
        <v>62.14</v>
      </c>
      <c r="H11">
        <v>3</v>
      </c>
      <c r="I11">
        <v>4</v>
      </c>
      <c r="J11">
        <v>450</v>
      </c>
      <c r="K11">
        <v>450</v>
      </c>
      <c r="L11">
        <v>38.933502660000002</v>
      </c>
      <c r="M11">
        <v>-76.978456370000004</v>
      </c>
      <c r="N11">
        <v>22</v>
      </c>
      <c r="O11">
        <v>5</v>
      </c>
      <c r="P11">
        <f>Table1[[#This Row],[count_1-5_SY1819]]+Table1[[#This Row],[count_6-10_SY1819]]+Table1[[#This Row],[count_11-20_SY1819]]+Table1[[#This Row],[count_20+_SY1819]]</f>
        <v>194</v>
      </c>
      <c r="Q11">
        <f>Table1[[#This Row],[enrollment_SY1819]]-Table1[[#This Row],[count_any_SY1819]]</f>
        <v>79</v>
      </c>
      <c r="R11">
        <f>Table1[[#This Row],[count_0_SY1819]]/Table1[[#This Row],[enrollment_SY1819]]</f>
        <v>0.2893772893772894</v>
      </c>
      <c r="S11">
        <v>87</v>
      </c>
      <c r="T11">
        <f>Table1[[#This Row],[count_1-5_SY1819]]/Table1[[#This Row],[enrollment_SY1819]]</f>
        <v>0.31868131868131866</v>
      </c>
      <c r="U11">
        <v>68</v>
      </c>
      <c r="V11">
        <f>Table1[[#This Row],[count_6-10_SY1819]]/Table1[[#This Row],[enrollment_SY1819]]</f>
        <v>0.24908424908424909</v>
      </c>
      <c r="W11">
        <v>24</v>
      </c>
      <c r="X11">
        <f>Table1[[#This Row],[count_11-20_SY1819]]/Table1[[#This Row],[enrollment_SY1819]]</f>
        <v>8.7912087912087919E-2</v>
      </c>
      <c r="Y11">
        <v>15</v>
      </c>
      <c r="Z11">
        <f>Table1[[#This Row],[count_20+_SY1819]]/Table1[[#This Row],[enrollment_SY1819]]</f>
        <v>5.4945054945054944E-2</v>
      </c>
      <c r="AA11">
        <f>Table1[[#This Row],[count_1-5_SY1718]]+Table1[[#This Row],[count_6-10_SY1718]]+Table1[[#This Row],[count_11-20_SY1718]]+Table1[[#This Row],[count_20+_SY1718]]</f>
        <v>211</v>
      </c>
      <c r="AB11">
        <f>Table1[[#This Row],[enrollment_SY1718]]-Table1[[#This Row],[count_any_SY1718]]</f>
        <v>71</v>
      </c>
      <c r="AC11">
        <f>Table1[[#This Row],[count_0_SY1718]]/Table1[[#This Row],[enrollment_SY1718]]</f>
        <v>0.25177304964539005</v>
      </c>
      <c r="AD11">
        <v>84</v>
      </c>
      <c r="AE11">
        <f>Table1[[#This Row],[count_1-5_SY1718]]/Table1[[#This Row],[enrollment_SY1718]]</f>
        <v>0.2978723404255319</v>
      </c>
      <c r="AF11">
        <v>63</v>
      </c>
      <c r="AG11">
        <f>Table1[[#This Row],[count_6-10_SY1718]]/Table1[[#This Row],[enrollment_SY1718]]</f>
        <v>0.22340425531914893</v>
      </c>
      <c r="AH11">
        <v>48</v>
      </c>
      <c r="AI11">
        <f>Table1[[#This Row],[count_11-20_SY1718]]/Table1[[#This Row],[enrollment_SY1718]]</f>
        <v>0.1702127659574468</v>
      </c>
      <c r="AJ11">
        <v>16</v>
      </c>
      <c r="AK11">
        <f>Table1[[#This Row],[count_20+_SY1718]]/Table1[[#This Row],[enrollment_SY1718]]</f>
        <v>5.6737588652482268E-2</v>
      </c>
      <c r="AL11">
        <v>7657455.6909999996</v>
      </c>
      <c r="AM11">
        <v>2500</v>
      </c>
      <c r="AN11">
        <v>3850677</v>
      </c>
      <c r="AO11">
        <v>2558075</v>
      </c>
    </row>
    <row r="12" spans="1:41" x14ac:dyDescent="0.2">
      <c r="A12">
        <v>221</v>
      </c>
      <c r="B12" t="s">
        <v>18</v>
      </c>
      <c r="C12" t="s">
        <v>1</v>
      </c>
      <c r="D12">
        <v>300</v>
      </c>
      <c r="E12">
        <v>295</v>
      </c>
      <c r="F12">
        <v>31.72</v>
      </c>
      <c r="G12">
        <v>61.44</v>
      </c>
      <c r="H12">
        <v>2</v>
      </c>
      <c r="I12">
        <v>4</v>
      </c>
      <c r="J12">
        <v>400</v>
      </c>
      <c r="K12">
        <v>400</v>
      </c>
      <c r="L12">
        <v>38.90056577</v>
      </c>
      <c r="M12">
        <v>-76.924459179999999</v>
      </c>
      <c r="N12">
        <v>31</v>
      </c>
      <c r="O12">
        <v>7</v>
      </c>
      <c r="P12">
        <f>Table1[[#This Row],[count_1-5_SY1819]]+Table1[[#This Row],[count_6-10_SY1819]]+Table1[[#This Row],[count_11-20_SY1819]]+Table1[[#This Row],[count_20+_SY1819]]</f>
        <v>210</v>
      </c>
      <c r="Q12">
        <f>Table1[[#This Row],[enrollment_SY1819]]-Table1[[#This Row],[count_any_SY1819]]</f>
        <v>85</v>
      </c>
      <c r="R12">
        <f>Table1[[#This Row],[count_0_SY1819]]/Table1[[#This Row],[enrollment_SY1819]]</f>
        <v>0.28813559322033899</v>
      </c>
      <c r="S12">
        <v>79</v>
      </c>
      <c r="T12">
        <f>Table1[[#This Row],[count_1-5_SY1819]]/Table1[[#This Row],[enrollment_SY1819]]</f>
        <v>0.26779661016949152</v>
      </c>
      <c r="U12">
        <v>81</v>
      </c>
      <c r="V12">
        <f>Table1[[#This Row],[count_6-10_SY1819]]/Table1[[#This Row],[enrollment_SY1819]]</f>
        <v>0.27457627118644068</v>
      </c>
      <c r="W12">
        <v>35</v>
      </c>
      <c r="X12">
        <f>Table1[[#This Row],[count_11-20_SY1819]]/Table1[[#This Row],[enrollment_SY1819]]</f>
        <v>0.11864406779661017</v>
      </c>
      <c r="Y12">
        <v>15</v>
      </c>
      <c r="Z12">
        <f>Table1[[#This Row],[count_20+_SY1819]]/Table1[[#This Row],[enrollment_SY1819]]</f>
        <v>5.0847457627118647E-2</v>
      </c>
      <c r="AA12">
        <f>Table1[[#This Row],[count_1-5_SY1718]]+Table1[[#This Row],[count_6-10_SY1718]]+Table1[[#This Row],[count_11-20_SY1718]]+Table1[[#This Row],[count_20+_SY1718]]</f>
        <v>237</v>
      </c>
      <c r="AB12">
        <f>Table1[[#This Row],[enrollment_SY1718]]-Table1[[#This Row],[count_any_SY1718]]</f>
        <v>63</v>
      </c>
      <c r="AC12">
        <f>Table1[[#This Row],[count_0_SY1718]]/Table1[[#This Row],[enrollment_SY1718]]</f>
        <v>0.21</v>
      </c>
      <c r="AD12">
        <v>59</v>
      </c>
      <c r="AE12">
        <f>Table1[[#This Row],[count_1-5_SY1718]]/Table1[[#This Row],[enrollment_SY1718]]</f>
        <v>0.19666666666666666</v>
      </c>
      <c r="AF12">
        <v>78</v>
      </c>
      <c r="AG12">
        <f>Table1[[#This Row],[count_6-10_SY1718]]/Table1[[#This Row],[enrollment_SY1718]]</f>
        <v>0.26</v>
      </c>
      <c r="AH12">
        <v>78</v>
      </c>
      <c r="AI12">
        <f>Table1[[#This Row],[count_11-20_SY1718]]/Table1[[#This Row],[enrollment_SY1718]]</f>
        <v>0.26</v>
      </c>
      <c r="AJ12">
        <v>22</v>
      </c>
      <c r="AK12">
        <f>Table1[[#This Row],[count_20+_SY1718]]/Table1[[#This Row],[enrollment_SY1718]]</f>
        <v>7.3333333333333334E-2</v>
      </c>
      <c r="AL12">
        <v>8266426.1220000004</v>
      </c>
      <c r="AM12">
        <v>3780</v>
      </c>
      <c r="AN12">
        <v>4070932</v>
      </c>
      <c r="AO12">
        <v>3084782</v>
      </c>
    </row>
    <row r="13" spans="1:41" x14ac:dyDescent="0.2">
      <c r="A13">
        <v>224</v>
      </c>
      <c r="B13" t="s">
        <v>22</v>
      </c>
      <c r="C13" t="s">
        <v>1</v>
      </c>
      <c r="D13">
        <v>317</v>
      </c>
      <c r="E13">
        <v>304</v>
      </c>
      <c r="F13">
        <v>47.37</v>
      </c>
      <c r="G13">
        <v>49.16</v>
      </c>
      <c r="H13">
        <v>3</v>
      </c>
      <c r="I13">
        <v>3</v>
      </c>
      <c r="J13">
        <v>346</v>
      </c>
      <c r="K13">
        <v>346</v>
      </c>
      <c r="L13">
        <v>38.915145289999998</v>
      </c>
      <c r="M13">
        <v>-77.022707179999998</v>
      </c>
      <c r="N13">
        <v>3</v>
      </c>
      <c r="O13">
        <v>1</v>
      </c>
      <c r="P13">
        <f>Table1[[#This Row],[count_1-5_SY1819]]+Table1[[#This Row],[count_6-10_SY1819]]+Table1[[#This Row],[count_11-20_SY1819]]+Table1[[#This Row],[count_20+_SY1819]]</f>
        <v>206</v>
      </c>
      <c r="Q13">
        <f>Table1[[#This Row],[enrollment_SY1819]]-Table1[[#This Row],[count_any_SY1819]]</f>
        <v>98</v>
      </c>
      <c r="R13">
        <f>Table1[[#This Row],[count_0_SY1819]]/Table1[[#This Row],[enrollment_SY1819]]</f>
        <v>0.32236842105263158</v>
      </c>
      <c r="S13">
        <v>123</v>
      </c>
      <c r="T13">
        <f>Table1[[#This Row],[count_1-5_SY1819]]/Table1[[#This Row],[enrollment_SY1819]]</f>
        <v>0.40460526315789475</v>
      </c>
      <c r="U13">
        <v>48</v>
      </c>
      <c r="V13">
        <f>Table1[[#This Row],[count_6-10_SY1819]]/Table1[[#This Row],[enrollment_SY1819]]</f>
        <v>0.15789473684210525</v>
      </c>
      <c r="W13">
        <v>30</v>
      </c>
      <c r="X13">
        <f>Table1[[#This Row],[count_11-20_SY1819]]/Table1[[#This Row],[enrollment_SY1819]]</f>
        <v>9.8684210526315791E-2</v>
      </c>
      <c r="Y13">
        <v>5</v>
      </c>
      <c r="Z13">
        <f>Table1[[#This Row],[count_20+_SY1819]]/Table1[[#This Row],[enrollment_SY1819]]</f>
        <v>1.6447368421052631E-2</v>
      </c>
      <c r="AA13">
        <f>Table1[[#This Row],[count_1-5_SY1718]]+Table1[[#This Row],[count_6-10_SY1718]]+Table1[[#This Row],[count_11-20_SY1718]]+Table1[[#This Row],[count_20+_SY1718]]</f>
        <v>206</v>
      </c>
      <c r="AB13">
        <f>Table1[[#This Row],[enrollment_SY1718]]-Table1[[#This Row],[count_any_SY1718]]</f>
        <v>111</v>
      </c>
      <c r="AC13">
        <f>Table1[[#This Row],[count_0_SY1718]]/Table1[[#This Row],[enrollment_SY1718]]</f>
        <v>0.35015772870662459</v>
      </c>
      <c r="AD13">
        <v>148</v>
      </c>
      <c r="AE13">
        <f>Table1[[#This Row],[count_1-5_SY1718]]/Table1[[#This Row],[enrollment_SY1718]]</f>
        <v>0.46687697160883279</v>
      </c>
      <c r="AF13">
        <v>39</v>
      </c>
      <c r="AG13">
        <f>Table1[[#This Row],[count_6-10_SY1718]]/Table1[[#This Row],[enrollment_SY1718]]</f>
        <v>0.12302839116719243</v>
      </c>
      <c r="AH13">
        <v>14</v>
      </c>
      <c r="AI13">
        <f>Table1[[#This Row],[count_11-20_SY1718]]/Table1[[#This Row],[enrollment_SY1718]]</f>
        <v>4.4164037854889593E-2</v>
      </c>
      <c r="AJ13">
        <v>5</v>
      </c>
      <c r="AK13">
        <f>Table1[[#This Row],[count_20+_SY1718]]/Table1[[#This Row],[enrollment_SY1718]]</f>
        <v>1.5772870662460567E-2</v>
      </c>
      <c r="AL13">
        <v>7495484.3530000001</v>
      </c>
      <c r="AM13">
        <v>3170</v>
      </c>
      <c r="AN13">
        <v>4012949</v>
      </c>
      <c r="AO13">
        <v>2879049</v>
      </c>
    </row>
    <row r="14" spans="1:41" x14ac:dyDescent="0.2">
      <c r="A14">
        <v>227</v>
      </c>
      <c r="B14" t="s">
        <v>35</v>
      </c>
      <c r="C14" t="s">
        <v>1</v>
      </c>
      <c r="D14">
        <v>404</v>
      </c>
      <c r="E14">
        <v>387</v>
      </c>
      <c r="F14">
        <v>71.400000000000006</v>
      </c>
      <c r="G14">
        <v>52.53</v>
      </c>
      <c r="H14">
        <v>4</v>
      </c>
      <c r="I14">
        <v>3</v>
      </c>
      <c r="J14">
        <v>441</v>
      </c>
      <c r="K14">
        <v>441</v>
      </c>
      <c r="L14">
        <v>38.923943090000002</v>
      </c>
      <c r="M14">
        <v>-77.038810580000003</v>
      </c>
      <c r="N14">
        <v>1</v>
      </c>
      <c r="O14">
        <v>1</v>
      </c>
      <c r="P14">
        <f>Table1[[#This Row],[count_1-5_SY1819]]+Table1[[#This Row],[count_6-10_SY1819]]+Table1[[#This Row],[count_11-20_SY1819]]+Table1[[#This Row],[count_20+_SY1819]]</f>
        <v>282</v>
      </c>
      <c r="Q14">
        <f>Table1[[#This Row],[enrollment_SY1819]]-Table1[[#This Row],[count_any_SY1819]]</f>
        <v>105</v>
      </c>
      <c r="R14">
        <f>Table1[[#This Row],[count_0_SY1819]]/Table1[[#This Row],[enrollment_SY1819]]</f>
        <v>0.27131782945736432</v>
      </c>
      <c r="S14">
        <v>162</v>
      </c>
      <c r="T14">
        <f>Table1[[#This Row],[count_1-5_SY1819]]/Table1[[#This Row],[enrollment_SY1819]]</f>
        <v>0.41860465116279072</v>
      </c>
      <c r="U14">
        <v>67</v>
      </c>
      <c r="V14">
        <f>Table1[[#This Row],[count_6-10_SY1819]]/Table1[[#This Row],[enrollment_SY1819]]</f>
        <v>0.1731266149870801</v>
      </c>
      <c r="W14">
        <v>53</v>
      </c>
      <c r="X14">
        <f>Table1[[#This Row],[count_11-20_SY1819]]/Table1[[#This Row],[enrollment_SY1819]]</f>
        <v>0.13695090439276486</v>
      </c>
      <c r="Z14">
        <f>Table1[[#This Row],[count_20+_SY1819]]/Table1[[#This Row],[enrollment_SY1819]]</f>
        <v>0</v>
      </c>
      <c r="AA14">
        <f>Table1[[#This Row],[count_1-5_SY1718]]+Table1[[#This Row],[count_6-10_SY1718]]+Table1[[#This Row],[count_11-20_SY1718]]+Table1[[#This Row],[count_20+_SY1718]]</f>
        <v>293</v>
      </c>
      <c r="AB14">
        <f>Table1[[#This Row],[enrollment_SY1718]]-Table1[[#This Row],[count_any_SY1718]]</f>
        <v>111</v>
      </c>
      <c r="AC14">
        <f>Table1[[#This Row],[count_0_SY1718]]/Table1[[#This Row],[enrollment_SY1718]]</f>
        <v>0.27475247524752477</v>
      </c>
      <c r="AD14">
        <v>163</v>
      </c>
      <c r="AE14">
        <f>Table1[[#This Row],[count_1-5_SY1718]]/Table1[[#This Row],[enrollment_SY1718]]</f>
        <v>0.40346534653465349</v>
      </c>
      <c r="AF14">
        <v>64</v>
      </c>
      <c r="AG14">
        <f>Table1[[#This Row],[count_6-10_SY1718]]/Table1[[#This Row],[enrollment_SY1718]]</f>
        <v>0.15841584158415842</v>
      </c>
      <c r="AH14">
        <v>47</v>
      </c>
      <c r="AI14">
        <f>Table1[[#This Row],[count_11-20_SY1718]]/Table1[[#This Row],[enrollment_SY1718]]</f>
        <v>0.11633663366336634</v>
      </c>
      <c r="AJ14">
        <v>19</v>
      </c>
      <c r="AK14">
        <f>Table1[[#This Row],[count_20+_SY1718]]/Table1[[#This Row],[enrollment_SY1718]]</f>
        <v>4.702970297029703E-2</v>
      </c>
      <c r="AL14">
        <v>11088895.9</v>
      </c>
      <c r="AM14">
        <v>3950</v>
      </c>
      <c r="AN14">
        <v>5632610</v>
      </c>
      <c r="AO14">
        <v>3578084</v>
      </c>
    </row>
    <row r="15" spans="1:41" x14ac:dyDescent="0.2">
      <c r="A15">
        <v>231</v>
      </c>
      <c r="B15" t="s">
        <v>27</v>
      </c>
      <c r="C15" t="s">
        <v>1</v>
      </c>
      <c r="D15">
        <v>272</v>
      </c>
      <c r="E15">
        <v>236</v>
      </c>
      <c r="F15">
        <v>30.73</v>
      </c>
      <c r="G15">
        <v>20.399999999999999</v>
      </c>
      <c r="H15">
        <v>2</v>
      </c>
      <c r="I15">
        <v>2</v>
      </c>
      <c r="J15">
        <v>362</v>
      </c>
      <c r="K15">
        <v>362</v>
      </c>
      <c r="L15">
        <v>38.895993969999999</v>
      </c>
      <c r="M15">
        <v>-76.919927009999995</v>
      </c>
      <c r="N15">
        <v>31</v>
      </c>
      <c r="O15">
        <v>7</v>
      </c>
      <c r="P15">
        <f>Table1[[#This Row],[count_1-5_SY1819]]+Table1[[#This Row],[count_6-10_SY1819]]+Table1[[#This Row],[count_11-20_SY1819]]+Table1[[#This Row],[count_20+_SY1819]]</f>
        <v>212</v>
      </c>
      <c r="Q15">
        <f>Table1[[#This Row],[enrollment_SY1819]]-Table1[[#This Row],[count_any_SY1819]]</f>
        <v>24</v>
      </c>
      <c r="R15">
        <f>Table1[[#This Row],[count_0_SY1819]]/Table1[[#This Row],[enrollment_SY1819]]</f>
        <v>0.10169491525423729</v>
      </c>
      <c r="S15">
        <v>95</v>
      </c>
      <c r="T15">
        <f>Table1[[#This Row],[count_1-5_SY1819]]/Table1[[#This Row],[enrollment_SY1819]]</f>
        <v>0.40254237288135591</v>
      </c>
      <c r="U15">
        <v>59</v>
      </c>
      <c r="V15">
        <f>Table1[[#This Row],[count_6-10_SY1819]]/Table1[[#This Row],[enrollment_SY1819]]</f>
        <v>0.25</v>
      </c>
      <c r="W15">
        <v>38</v>
      </c>
      <c r="X15">
        <f>Table1[[#This Row],[count_11-20_SY1819]]/Table1[[#This Row],[enrollment_SY1819]]</f>
        <v>0.16101694915254236</v>
      </c>
      <c r="Y15">
        <v>20</v>
      </c>
      <c r="Z15">
        <f>Table1[[#This Row],[count_20+_SY1819]]/Table1[[#This Row],[enrollment_SY1819]]</f>
        <v>8.4745762711864403E-2</v>
      </c>
      <c r="AA15">
        <f>Table1[[#This Row],[count_1-5_SY1718]]+Table1[[#This Row],[count_6-10_SY1718]]+Table1[[#This Row],[count_11-20_SY1718]]+Table1[[#This Row],[count_20+_SY1718]]</f>
        <v>245</v>
      </c>
      <c r="AB15">
        <f>Table1[[#This Row],[enrollment_SY1718]]-Table1[[#This Row],[count_any_SY1718]]</f>
        <v>27</v>
      </c>
      <c r="AC15">
        <f>Table1[[#This Row],[count_0_SY1718]]/Table1[[#This Row],[enrollment_SY1718]]</f>
        <v>9.9264705882352935E-2</v>
      </c>
      <c r="AD15">
        <v>90</v>
      </c>
      <c r="AE15">
        <f>Table1[[#This Row],[count_1-5_SY1718]]/Table1[[#This Row],[enrollment_SY1718]]</f>
        <v>0.33088235294117646</v>
      </c>
      <c r="AF15">
        <v>94</v>
      </c>
      <c r="AG15">
        <f>Table1[[#This Row],[count_6-10_SY1718]]/Table1[[#This Row],[enrollment_SY1718]]</f>
        <v>0.34558823529411764</v>
      </c>
      <c r="AH15">
        <v>47</v>
      </c>
      <c r="AI15">
        <f>Table1[[#This Row],[count_11-20_SY1718]]/Table1[[#This Row],[enrollment_SY1718]]</f>
        <v>0.17279411764705882</v>
      </c>
      <c r="AJ15">
        <v>14</v>
      </c>
      <c r="AK15">
        <f>Table1[[#This Row],[count_20+_SY1718]]/Table1[[#This Row],[enrollment_SY1718]]</f>
        <v>5.1470588235294115E-2</v>
      </c>
      <c r="AL15">
        <v>6514431.6059999997</v>
      </c>
      <c r="AM15">
        <v>2200</v>
      </c>
      <c r="AN15">
        <v>3521707</v>
      </c>
      <c r="AO15">
        <v>2350996</v>
      </c>
    </row>
    <row r="16" spans="1:41" x14ac:dyDescent="0.2">
      <c r="A16">
        <v>232</v>
      </c>
      <c r="B16" t="s">
        <v>30</v>
      </c>
      <c r="C16" t="s">
        <v>1</v>
      </c>
      <c r="D16">
        <v>476</v>
      </c>
      <c r="E16">
        <v>474</v>
      </c>
      <c r="F16">
        <v>88.24</v>
      </c>
      <c r="G16">
        <v>72.540000000000006</v>
      </c>
      <c r="H16">
        <v>5</v>
      </c>
      <c r="I16">
        <v>4</v>
      </c>
      <c r="J16">
        <v>451</v>
      </c>
      <c r="K16">
        <v>451</v>
      </c>
      <c r="L16">
        <v>38.932727069999999</v>
      </c>
      <c r="M16">
        <v>-77.065821139999997</v>
      </c>
      <c r="N16">
        <v>15</v>
      </c>
      <c r="O16">
        <v>3</v>
      </c>
      <c r="P16">
        <f>Table1[[#This Row],[count_1-5_SY1819]]+Table1[[#This Row],[count_6-10_SY1819]]+Table1[[#This Row],[count_11-20_SY1819]]+Table1[[#This Row],[count_20+_SY1819]]</f>
        <v>293</v>
      </c>
      <c r="Q16">
        <f>Table1[[#This Row],[enrollment_SY1819]]-Table1[[#This Row],[count_any_SY1819]]</f>
        <v>181</v>
      </c>
      <c r="R16">
        <f>Table1[[#This Row],[count_0_SY1819]]/Table1[[#This Row],[enrollment_SY1819]]</f>
        <v>0.38185654008438819</v>
      </c>
      <c r="S16">
        <v>260</v>
      </c>
      <c r="T16">
        <f>Table1[[#This Row],[count_1-5_SY1819]]/Table1[[#This Row],[enrollment_SY1819]]</f>
        <v>0.54852320675105481</v>
      </c>
      <c r="U16">
        <v>23</v>
      </c>
      <c r="V16">
        <f>Table1[[#This Row],[count_6-10_SY1819]]/Table1[[#This Row],[enrollment_SY1819]]</f>
        <v>4.852320675105485E-2</v>
      </c>
      <c r="W16">
        <v>5</v>
      </c>
      <c r="X16">
        <f>Table1[[#This Row],[count_11-20_SY1819]]/Table1[[#This Row],[enrollment_SY1819]]</f>
        <v>1.0548523206751054E-2</v>
      </c>
      <c r="Y16">
        <v>5</v>
      </c>
      <c r="Z16">
        <f>Table1[[#This Row],[count_20+_SY1819]]/Table1[[#This Row],[enrollment_SY1819]]</f>
        <v>1.0548523206751054E-2</v>
      </c>
      <c r="AA16">
        <f>Table1[[#This Row],[count_1-5_SY1718]]+Table1[[#This Row],[count_6-10_SY1718]]+Table1[[#This Row],[count_11-20_SY1718]]+Table1[[#This Row],[count_20+_SY1718]]</f>
        <v>261</v>
      </c>
      <c r="AB16">
        <f>Table1[[#This Row],[enrollment_SY1718]]-Table1[[#This Row],[count_any_SY1718]]</f>
        <v>215</v>
      </c>
      <c r="AC16">
        <f>Table1[[#This Row],[count_0_SY1718]]/Table1[[#This Row],[enrollment_SY1718]]</f>
        <v>0.45168067226890757</v>
      </c>
      <c r="AD16">
        <v>256</v>
      </c>
      <c r="AE16">
        <f>Table1[[#This Row],[count_1-5_SY1718]]/Table1[[#This Row],[enrollment_SY1718]]</f>
        <v>0.53781512605042014</v>
      </c>
      <c r="AF16">
        <v>5</v>
      </c>
      <c r="AG16">
        <f>Table1[[#This Row],[count_6-10_SY1718]]/Table1[[#This Row],[enrollment_SY1718]]</f>
        <v>1.050420168067227E-2</v>
      </c>
      <c r="AH16">
        <v>0</v>
      </c>
      <c r="AI16">
        <f>Table1[[#This Row],[count_11-20_SY1718]]/Table1[[#This Row],[enrollment_SY1718]]</f>
        <v>0</v>
      </c>
      <c r="AJ16">
        <v>0</v>
      </c>
      <c r="AK16">
        <f>Table1[[#This Row],[count_20+_SY1718]]/Table1[[#This Row],[enrollment_SY1718]]</f>
        <v>0</v>
      </c>
      <c r="AL16">
        <v>8591750</v>
      </c>
      <c r="AM16">
        <v>4770</v>
      </c>
      <c r="AN16">
        <v>4295001</v>
      </c>
      <c r="AO16">
        <v>3602054</v>
      </c>
    </row>
    <row r="17" spans="1:41" x14ac:dyDescent="0.2">
      <c r="A17">
        <v>238</v>
      </c>
      <c r="B17" t="s">
        <v>33</v>
      </c>
      <c r="C17" t="s">
        <v>1</v>
      </c>
      <c r="D17">
        <v>301</v>
      </c>
      <c r="E17">
        <v>291</v>
      </c>
      <c r="F17">
        <v>32.1</v>
      </c>
      <c r="G17">
        <v>21.94</v>
      </c>
      <c r="H17">
        <v>2</v>
      </c>
      <c r="I17">
        <v>2</v>
      </c>
      <c r="J17">
        <v>381</v>
      </c>
      <c r="K17">
        <v>381</v>
      </c>
      <c r="L17">
        <v>38.851733379999999</v>
      </c>
      <c r="M17">
        <v>-76.970804779999995</v>
      </c>
      <c r="N17">
        <v>36</v>
      </c>
      <c r="O17">
        <v>8</v>
      </c>
      <c r="P17">
        <f>Table1[[#This Row],[count_1-5_SY1819]]+Table1[[#This Row],[count_6-10_SY1819]]+Table1[[#This Row],[count_11-20_SY1819]]+Table1[[#This Row],[count_20+_SY1819]]</f>
        <v>258</v>
      </c>
      <c r="Q17">
        <f>Table1[[#This Row],[enrollment_SY1819]]-Table1[[#This Row],[count_any_SY1819]]</f>
        <v>33</v>
      </c>
      <c r="R17">
        <f>Table1[[#This Row],[count_0_SY1819]]/Table1[[#This Row],[enrollment_SY1819]]</f>
        <v>0.1134020618556701</v>
      </c>
      <c r="S17">
        <v>112</v>
      </c>
      <c r="T17">
        <f>Table1[[#This Row],[count_1-5_SY1819]]/Table1[[#This Row],[enrollment_SY1819]]</f>
        <v>0.38487972508591067</v>
      </c>
      <c r="U17">
        <v>99</v>
      </c>
      <c r="V17">
        <f>Table1[[#This Row],[count_6-10_SY1819]]/Table1[[#This Row],[enrollment_SY1819]]</f>
        <v>0.34020618556701032</v>
      </c>
      <c r="W17">
        <v>22</v>
      </c>
      <c r="X17">
        <f>Table1[[#This Row],[count_11-20_SY1819]]/Table1[[#This Row],[enrollment_SY1819]]</f>
        <v>7.560137457044673E-2</v>
      </c>
      <c r="Y17">
        <v>25</v>
      </c>
      <c r="Z17">
        <f>Table1[[#This Row],[count_20+_SY1819]]/Table1[[#This Row],[enrollment_SY1819]]</f>
        <v>8.5910652920962199E-2</v>
      </c>
      <c r="AA17">
        <f>Table1[[#This Row],[count_1-5_SY1718]]+Table1[[#This Row],[count_6-10_SY1718]]+Table1[[#This Row],[count_11-20_SY1718]]+Table1[[#This Row],[count_20+_SY1718]]</f>
        <v>256</v>
      </c>
      <c r="AB17">
        <f>Table1[[#This Row],[enrollment_SY1718]]-Table1[[#This Row],[count_any_SY1718]]</f>
        <v>45</v>
      </c>
      <c r="AC17">
        <f>Table1[[#This Row],[count_0_SY1718]]/Table1[[#This Row],[enrollment_SY1718]]</f>
        <v>0.14950166112956811</v>
      </c>
      <c r="AD17">
        <v>127</v>
      </c>
      <c r="AE17">
        <f>Table1[[#This Row],[count_1-5_SY1718]]/Table1[[#This Row],[enrollment_SY1718]]</f>
        <v>0.42192691029900331</v>
      </c>
      <c r="AF17">
        <v>103</v>
      </c>
      <c r="AG17">
        <f>Table1[[#This Row],[count_6-10_SY1718]]/Table1[[#This Row],[enrollment_SY1718]]</f>
        <v>0.34219269102990035</v>
      </c>
      <c r="AH17">
        <v>21</v>
      </c>
      <c r="AI17">
        <f>Table1[[#This Row],[count_11-20_SY1718]]/Table1[[#This Row],[enrollment_SY1718]]</f>
        <v>6.9767441860465115E-2</v>
      </c>
      <c r="AJ17">
        <v>5</v>
      </c>
      <c r="AK17">
        <f>Table1[[#This Row],[count_20+_SY1718]]/Table1[[#This Row],[enrollment_SY1718]]</f>
        <v>1.6611295681063124E-2</v>
      </c>
      <c r="AL17">
        <v>7432684.9040000001</v>
      </c>
      <c r="AM17">
        <v>2970</v>
      </c>
      <c r="AN17">
        <v>4272427</v>
      </c>
      <c r="AO17">
        <v>2770000</v>
      </c>
    </row>
    <row r="18" spans="1:41" x14ac:dyDescent="0.2">
      <c r="A18">
        <v>239</v>
      </c>
      <c r="B18" t="s">
        <v>34</v>
      </c>
      <c r="C18" t="s">
        <v>1</v>
      </c>
      <c r="D18">
        <v>250</v>
      </c>
      <c r="E18">
        <v>277</v>
      </c>
      <c r="F18">
        <v>57.94</v>
      </c>
      <c r="G18">
        <v>78.16</v>
      </c>
      <c r="H18">
        <v>3</v>
      </c>
      <c r="I18">
        <v>4</v>
      </c>
      <c r="J18">
        <v>356</v>
      </c>
      <c r="K18">
        <v>356</v>
      </c>
      <c r="L18">
        <v>38.913901289999998</v>
      </c>
      <c r="M18">
        <v>-77.028612559999999</v>
      </c>
      <c r="N18">
        <v>7</v>
      </c>
      <c r="O18">
        <v>2</v>
      </c>
      <c r="P18">
        <f>Table1[[#This Row],[count_1-5_SY1819]]+Table1[[#This Row],[count_6-10_SY1819]]+Table1[[#This Row],[count_11-20_SY1819]]+Table1[[#This Row],[count_20+_SY1819]]</f>
        <v>168</v>
      </c>
      <c r="Q18">
        <f>Table1[[#This Row],[enrollment_SY1819]]-Table1[[#This Row],[count_any_SY1819]]</f>
        <v>109</v>
      </c>
      <c r="R18">
        <f>Table1[[#This Row],[count_0_SY1819]]/Table1[[#This Row],[enrollment_SY1819]]</f>
        <v>0.39350180505415161</v>
      </c>
      <c r="S18">
        <v>113</v>
      </c>
      <c r="T18">
        <f>Table1[[#This Row],[count_1-5_SY1819]]/Table1[[#This Row],[enrollment_SY1819]]</f>
        <v>0.40794223826714804</v>
      </c>
      <c r="U18">
        <v>32</v>
      </c>
      <c r="V18">
        <f>Table1[[#This Row],[count_6-10_SY1819]]/Table1[[#This Row],[enrollment_SY1819]]</f>
        <v>0.11552346570397112</v>
      </c>
      <c r="W18">
        <v>18</v>
      </c>
      <c r="X18">
        <f>Table1[[#This Row],[count_11-20_SY1819]]/Table1[[#This Row],[enrollment_SY1819]]</f>
        <v>6.4981949458483748E-2</v>
      </c>
      <c r="Y18">
        <v>5</v>
      </c>
      <c r="Z18">
        <f>Table1[[#This Row],[count_20+_SY1819]]/Table1[[#This Row],[enrollment_SY1819]]</f>
        <v>1.8050541516245487E-2</v>
      </c>
      <c r="AA18">
        <f>Table1[[#This Row],[count_1-5_SY1718]]+Table1[[#This Row],[count_6-10_SY1718]]+Table1[[#This Row],[count_11-20_SY1718]]+Table1[[#This Row],[count_20+_SY1718]]</f>
        <v>170</v>
      </c>
      <c r="AB18">
        <f>Table1[[#This Row],[enrollment_SY1718]]-Table1[[#This Row],[count_any_SY1718]]</f>
        <v>80</v>
      </c>
      <c r="AC18">
        <f>Table1[[#This Row],[count_0_SY1718]]/Table1[[#This Row],[enrollment_SY1718]]</f>
        <v>0.32</v>
      </c>
      <c r="AD18">
        <v>130</v>
      </c>
      <c r="AE18">
        <f>Table1[[#This Row],[count_1-5_SY1718]]/Table1[[#This Row],[enrollment_SY1718]]</f>
        <v>0.52</v>
      </c>
      <c r="AF18">
        <v>30</v>
      </c>
      <c r="AG18">
        <f>Table1[[#This Row],[count_6-10_SY1718]]/Table1[[#This Row],[enrollment_SY1718]]</f>
        <v>0.12</v>
      </c>
      <c r="AH18">
        <v>5</v>
      </c>
      <c r="AI18">
        <f>Table1[[#This Row],[count_11-20_SY1718]]/Table1[[#This Row],[enrollment_SY1718]]</f>
        <v>0.02</v>
      </c>
      <c r="AJ18">
        <v>5</v>
      </c>
      <c r="AK18">
        <f>Table1[[#This Row],[count_20+_SY1718]]/Table1[[#This Row],[enrollment_SY1718]]</f>
        <v>0.02</v>
      </c>
      <c r="AL18">
        <v>8010140.2369999997</v>
      </c>
      <c r="AM18">
        <v>2600</v>
      </c>
      <c r="AN18">
        <v>4031624</v>
      </c>
      <c r="AO18">
        <v>2377449</v>
      </c>
    </row>
    <row r="19" spans="1:41" x14ac:dyDescent="0.2">
      <c r="A19">
        <v>246</v>
      </c>
      <c r="B19" t="s">
        <v>36</v>
      </c>
      <c r="C19" t="s">
        <v>13</v>
      </c>
      <c r="D19">
        <v>392</v>
      </c>
      <c r="E19">
        <v>451</v>
      </c>
      <c r="F19">
        <v>82.74</v>
      </c>
      <c r="G19">
        <v>90.44</v>
      </c>
      <c r="H19">
        <v>5</v>
      </c>
      <c r="I19">
        <v>5</v>
      </c>
      <c r="J19">
        <v>485</v>
      </c>
      <c r="K19">
        <v>485</v>
      </c>
      <c r="L19">
        <v>38.915509030000003</v>
      </c>
      <c r="M19">
        <v>-77.068613900000003</v>
      </c>
      <c r="N19">
        <v>4</v>
      </c>
      <c r="O19">
        <v>2</v>
      </c>
      <c r="P19">
        <f>Table1[[#This Row],[count_1-5_SY1819]]+Table1[[#This Row],[count_6-10_SY1819]]+Table1[[#This Row],[count_11-20_SY1819]]+Table1[[#This Row],[count_20+_SY1819]]</f>
        <v>370</v>
      </c>
      <c r="Q19">
        <f>Table1[[#This Row],[enrollment_SY1819]]-Table1[[#This Row],[count_any_SY1819]]</f>
        <v>81</v>
      </c>
      <c r="R19">
        <f>Table1[[#This Row],[count_0_SY1819]]/Table1[[#This Row],[enrollment_SY1819]]</f>
        <v>0.17960088691796008</v>
      </c>
      <c r="S19">
        <v>301</v>
      </c>
      <c r="T19">
        <f>Table1[[#This Row],[count_1-5_SY1819]]/Table1[[#This Row],[enrollment_SY1819]]</f>
        <v>0.66740576496674053</v>
      </c>
      <c r="U19">
        <v>42</v>
      </c>
      <c r="V19">
        <f>Table1[[#This Row],[count_6-10_SY1819]]/Table1[[#This Row],[enrollment_SY1819]]</f>
        <v>9.3126385809312637E-2</v>
      </c>
      <c r="W19">
        <v>10</v>
      </c>
      <c r="X19">
        <f>Table1[[#This Row],[count_11-20_SY1819]]/Table1[[#This Row],[enrollment_SY1819]]</f>
        <v>2.2172949002217297E-2</v>
      </c>
      <c r="Y19">
        <v>17</v>
      </c>
      <c r="Z19">
        <f>Table1[[#This Row],[count_20+_SY1819]]/Table1[[#This Row],[enrollment_SY1819]]</f>
        <v>3.7694013303769404E-2</v>
      </c>
      <c r="AA19">
        <f>Table1[[#This Row],[count_1-5_SY1718]]+Table1[[#This Row],[count_6-10_SY1718]]+Table1[[#This Row],[count_11-20_SY1718]]+Table1[[#This Row],[count_20+_SY1718]]</f>
        <v>308</v>
      </c>
      <c r="AB19">
        <f>Table1[[#This Row],[enrollment_SY1718]]-Table1[[#This Row],[count_any_SY1718]]</f>
        <v>84</v>
      </c>
      <c r="AC19">
        <f>Table1[[#This Row],[count_0_SY1718]]/Table1[[#This Row],[enrollment_SY1718]]</f>
        <v>0.21428571428571427</v>
      </c>
      <c r="AD19">
        <v>282</v>
      </c>
      <c r="AE19">
        <f>Table1[[#This Row],[count_1-5_SY1718]]/Table1[[#This Row],[enrollment_SY1718]]</f>
        <v>0.71938775510204078</v>
      </c>
      <c r="AF19">
        <v>16</v>
      </c>
      <c r="AG19">
        <f>Table1[[#This Row],[count_6-10_SY1718]]/Table1[[#This Row],[enrollment_SY1718]]</f>
        <v>4.0816326530612242E-2</v>
      </c>
      <c r="AH19">
        <v>5</v>
      </c>
      <c r="AI19">
        <f>Table1[[#This Row],[count_11-20_SY1718]]/Table1[[#This Row],[enrollment_SY1718]]</f>
        <v>1.2755102040816327E-2</v>
      </c>
      <c r="AJ19">
        <v>5</v>
      </c>
      <c r="AK19">
        <f>Table1[[#This Row],[count_20+_SY1718]]/Table1[[#This Row],[enrollment_SY1718]]</f>
        <v>1.2755102040816327E-2</v>
      </c>
      <c r="AL19">
        <v>8879999.9989999998</v>
      </c>
      <c r="AM19">
        <v>3800</v>
      </c>
      <c r="AN19">
        <v>4464986</v>
      </c>
      <c r="AO19">
        <v>3313663</v>
      </c>
    </row>
    <row r="20" spans="1:41" x14ac:dyDescent="0.2">
      <c r="A20">
        <v>247</v>
      </c>
      <c r="B20" t="s">
        <v>19</v>
      </c>
      <c r="C20" t="s">
        <v>1</v>
      </c>
      <c r="D20">
        <v>278</v>
      </c>
      <c r="E20">
        <v>232</v>
      </c>
      <c r="F20">
        <v>18.59</v>
      </c>
      <c r="G20">
        <v>22.08</v>
      </c>
      <c r="H20">
        <v>1</v>
      </c>
      <c r="I20">
        <v>2</v>
      </c>
      <c r="J20">
        <v>339</v>
      </c>
      <c r="K20">
        <v>339</v>
      </c>
      <c r="L20">
        <v>38.883598829999997</v>
      </c>
      <c r="M20">
        <v>-76.926115499999995</v>
      </c>
      <c r="N20">
        <v>33</v>
      </c>
      <c r="O20">
        <v>7</v>
      </c>
      <c r="P20">
        <f>Table1[[#This Row],[count_1-5_SY1819]]+Table1[[#This Row],[count_6-10_SY1819]]+Table1[[#This Row],[count_11-20_SY1819]]+Table1[[#This Row],[count_20+_SY1819]]</f>
        <v>195</v>
      </c>
      <c r="Q20">
        <f>Table1[[#This Row],[enrollment_SY1819]]-Table1[[#This Row],[count_any_SY1819]]</f>
        <v>37</v>
      </c>
      <c r="R20">
        <f>Table1[[#This Row],[count_0_SY1819]]/Table1[[#This Row],[enrollment_SY1819]]</f>
        <v>0.15948275862068967</v>
      </c>
      <c r="S20">
        <v>76</v>
      </c>
      <c r="T20">
        <f>Table1[[#This Row],[count_1-5_SY1819]]/Table1[[#This Row],[enrollment_SY1819]]</f>
        <v>0.32758620689655171</v>
      </c>
      <c r="U20">
        <v>58</v>
      </c>
      <c r="V20">
        <f>Table1[[#This Row],[count_6-10_SY1819]]/Table1[[#This Row],[enrollment_SY1819]]</f>
        <v>0.25</v>
      </c>
      <c r="W20">
        <v>44</v>
      </c>
      <c r="X20">
        <f>Table1[[#This Row],[count_11-20_SY1819]]/Table1[[#This Row],[enrollment_SY1819]]</f>
        <v>0.18965517241379309</v>
      </c>
      <c r="Y20">
        <v>17</v>
      </c>
      <c r="Z20">
        <f>Table1[[#This Row],[count_20+_SY1819]]/Table1[[#This Row],[enrollment_SY1819]]</f>
        <v>7.3275862068965511E-2</v>
      </c>
      <c r="AA20">
        <f>Table1[[#This Row],[count_1-5_SY1718]]+Table1[[#This Row],[count_6-10_SY1718]]+Table1[[#This Row],[count_11-20_SY1718]]+Table1[[#This Row],[count_20+_SY1718]]</f>
        <v>242</v>
      </c>
      <c r="AB20">
        <f>Table1[[#This Row],[enrollment_SY1718]]-Table1[[#This Row],[count_any_SY1718]]</f>
        <v>36</v>
      </c>
      <c r="AC20">
        <f>Table1[[#This Row],[count_0_SY1718]]/Table1[[#This Row],[enrollment_SY1718]]</f>
        <v>0.12949640287769784</v>
      </c>
      <c r="AD20">
        <v>118</v>
      </c>
      <c r="AE20">
        <f>Table1[[#This Row],[count_1-5_SY1718]]/Table1[[#This Row],[enrollment_SY1718]]</f>
        <v>0.42446043165467628</v>
      </c>
      <c r="AF20">
        <v>73</v>
      </c>
      <c r="AG20">
        <f>Table1[[#This Row],[count_6-10_SY1718]]/Table1[[#This Row],[enrollment_SY1718]]</f>
        <v>0.26258992805755393</v>
      </c>
      <c r="AH20">
        <v>37</v>
      </c>
      <c r="AI20">
        <f>Table1[[#This Row],[count_11-20_SY1718]]/Table1[[#This Row],[enrollment_SY1718]]</f>
        <v>0.13309352517985612</v>
      </c>
      <c r="AJ20">
        <v>14</v>
      </c>
      <c r="AK20">
        <f>Table1[[#This Row],[count_20+_SY1718]]/Table1[[#This Row],[enrollment_SY1718]]</f>
        <v>5.0359712230215826E-2</v>
      </c>
      <c r="AL20">
        <v>8655997.7819999997</v>
      </c>
      <c r="AM20">
        <v>3090</v>
      </c>
      <c r="AN20">
        <v>4268503</v>
      </c>
      <c r="AO20">
        <v>2546152</v>
      </c>
    </row>
    <row r="21" spans="1:41" x14ac:dyDescent="0.2">
      <c r="A21">
        <v>249</v>
      </c>
      <c r="B21" t="s">
        <v>39</v>
      </c>
      <c r="C21" t="s">
        <v>1</v>
      </c>
      <c r="D21">
        <v>379</v>
      </c>
      <c r="E21">
        <v>366</v>
      </c>
      <c r="F21">
        <v>27.46</v>
      </c>
      <c r="G21">
        <v>35.840000000000003</v>
      </c>
      <c r="H21">
        <v>2</v>
      </c>
      <c r="I21">
        <v>2</v>
      </c>
      <c r="J21">
        <v>479</v>
      </c>
      <c r="K21">
        <v>479</v>
      </c>
      <c r="L21">
        <v>38.82898591</v>
      </c>
      <c r="M21">
        <v>-76.999184850000006</v>
      </c>
      <c r="N21">
        <v>39</v>
      </c>
      <c r="O21">
        <v>8</v>
      </c>
      <c r="P21">
        <f>Table1[[#This Row],[count_1-5_SY1819]]+Table1[[#This Row],[count_6-10_SY1819]]+Table1[[#This Row],[count_11-20_SY1819]]+Table1[[#This Row],[count_20+_SY1819]]</f>
        <v>340</v>
      </c>
      <c r="Q21">
        <f>Table1[[#This Row],[enrollment_SY1819]]-Table1[[#This Row],[count_any_SY1819]]</f>
        <v>26</v>
      </c>
      <c r="R21">
        <f>Table1[[#This Row],[count_0_SY1819]]/Table1[[#This Row],[enrollment_SY1819]]</f>
        <v>7.1038251366120214E-2</v>
      </c>
      <c r="S21">
        <v>84</v>
      </c>
      <c r="T21">
        <f>Table1[[#This Row],[count_1-5_SY1819]]/Table1[[#This Row],[enrollment_SY1819]]</f>
        <v>0.22950819672131148</v>
      </c>
      <c r="U21">
        <v>121</v>
      </c>
      <c r="V21">
        <f>Table1[[#This Row],[count_6-10_SY1819]]/Table1[[#This Row],[enrollment_SY1819]]</f>
        <v>0.33060109289617484</v>
      </c>
      <c r="W21">
        <v>104</v>
      </c>
      <c r="X21">
        <f>Table1[[#This Row],[count_11-20_SY1819]]/Table1[[#This Row],[enrollment_SY1819]]</f>
        <v>0.28415300546448086</v>
      </c>
      <c r="Y21">
        <v>31</v>
      </c>
      <c r="Z21">
        <f>Table1[[#This Row],[count_20+_SY1819]]/Table1[[#This Row],[enrollment_SY1819]]</f>
        <v>8.4699453551912565E-2</v>
      </c>
      <c r="AA21">
        <f>Table1[[#This Row],[count_1-5_SY1718]]+Table1[[#This Row],[count_6-10_SY1718]]+Table1[[#This Row],[count_11-20_SY1718]]+Table1[[#This Row],[count_20+_SY1718]]</f>
        <v>380</v>
      </c>
      <c r="AB21">
        <f>Table1[[#This Row],[enrollment_SY1718]]-Table1[[#This Row],[count_any_SY1718]]</f>
        <v>-1</v>
      </c>
      <c r="AC21">
        <f>Table1[[#This Row],[count_0_SY1718]]/Table1[[#This Row],[enrollment_SY1718]]</f>
        <v>-2.6385224274406332E-3</v>
      </c>
      <c r="AD21">
        <v>82</v>
      </c>
      <c r="AE21">
        <f>Table1[[#This Row],[count_1-5_SY1718]]/Table1[[#This Row],[enrollment_SY1718]]</f>
        <v>0.21635883905013192</v>
      </c>
      <c r="AF21">
        <v>108</v>
      </c>
      <c r="AG21">
        <f>Table1[[#This Row],[count_6-10_SY1718]]/Table1[[#This Row],[enrollment_SY1718]]</f>
        <v>0.28496042216358841</v>
      </c>
      <c r="AH21">
        <v>115</v>
      </c>
      <c r="AI21">
        <f>Table1[[#This Row],[count_11-20_SY1718]]/Table1[[#This Row],[enrollment_SY1718]]</f>
        <v>0.30343007915567283</v>
      </c>
      <c r="AJ21">
        <v>75</v>
      </c>
      <c r="AK21">
        <f>Table1[[#This Row],[count_20+_SY1718]]/Table1[[#This Row],[enrollment_SY1718]]</f>
        <v>0.19788918205804748</v>
      </c>
      <c r="AL21">
        <v>11042737.18</v>
      </c>
      <c r="AM21">
        <v>5100</v>
      </c>
      <c r="AN21">
        <v>5644737</v>
      </c>
      <c r="AO21">
        <v>3831414</v>
      </c>
    </row>
    <row r="22" spans="1:41" x14ac:dyDescent="0.2">
      <c r="A22">
        <v>251</v>
      </c>
      <c r="B22" t="s">
        <v>40</v>
      </c>
      <c r="C22" t="s">
        <v>1</v>
      </c>
      <c r="D22">
        <v>269</v>
      </c>
      <c r="E22">
        <v>277</v>
      </c>
      <c r="F22">
        <v>30</v>
      </c>
      <c r="G22">
        <v>26.18</v>
      </c>
      <c r="H22">
        <v>2</v>
      </c>
      <c r="I22">
        <v>2</v>
      </c>
      <c r="J22">
        <v>419</v>
      </c>
      <c r="K22">
        <v>419</v>
      </c>
      <c r="L22">
        <v>38.905415320000003</v>
      </c>
      <c r="M22">
        <v>-76.929947650000003</v>
      </c>
      <c r="N22">
        <v>31</v>
      </c>
      <c r="O22">
        <v>7</v>
      </c>
      <c r="P22">
        <f>Table1[[#This Row],[count_1-5_SY1819]]+Table1[[#This Row],[count_6-10_SY1819]]+Table1[[#This Row],[count_11-20_SY1819]]+Table1[[#This Row],[count_20+_SY1819]]</f>
        <v>200</v>
      </c>
      <c r="Q22">
        <f>Table1[[#This Row],[enrollment_SY1819]]-Table1[[#This Row],[count_any_SY1819]]</f>
        <v>77</v>
      </c>
      <c r="R22">
        <f>Table1[[#This Row],[count_0_SY1819]]/Table1[[#This Row],[enrollment_SY1819]]</f>
        <v>0.27797833935018051</v>
      </c>
      <c r="S22">
        <v>100</v>
      </c>
      <c r="T22">
        <f>Table1[[#This Row],[count_1-5_SY1819]]/Table1[[#This Row],[enrollment_SY1819]]</f>
        <v>0.36101083032490977</v>
      </c>
      <c r="U22">
        <v>57</v>
      </c>
      <c r="V22">
        <f>Table1[[#This Row],[count_6-10_SY1819]]/Table1[[#This Row],[enrollment_SY1819]]</f>
        <v>0.20577617328519857</v>
      </c>
      <c r="W22">
        <v>38</v>
      </c>
      <c r="X22">
        <f>Table1[[#This Row],[count_11-20_SY1819]]/Table1[[#This Row],[enrollment_SY1819]]</f>
        <v>0.13718411552346571</v>
      </c>
      <c r="Y22">
        <v>5</v>
      </c>
      <c r="Z22">
        <f>Table1[[#This Row],[count_20+_SY1819]]/Table1[[#This Row],[enrollment_SY1819]]</f>
        <v>1.8050541516245487E-2</v>
      </c>
      <c r="AA22">
        <f>Table1[[#This Row],[count_1-5_SY1718]]+Table1[[#This Row],[count_6-10_SY1718]]+Table1[[#This Row],[count_11-20_SY1718]]+Table1[[#This Row],[count_20+_SY1718]]</f>
        <v>223</v>
      </c>
      <c r="AB22">
        <f>Table1[[#This Row],[enrollment_SY1718]]-Table1[[#This Row],[count_any_SY1718]]</f>
        <v>46</v>
      </c>
      <c r="AC22">
        <f>Table1[[#This Row],[count_0_SY1718]]/Table1[[#This Row],[enrollment_SY1718]]</f>
        <v>0.17100371747211895</v>
      </c>
      <c r="AD22">
        <v>92</v>
      </c>
      <c r="AE22">
        <f>Table1[[#This Row],[count_1-5_SY1718]]/Table1[[#This Row],[enrollment_SY1718]]</f>
        <v>0.34200743494423791</v>
      </c>
      <c r="AF22">
        <v>64</v>
      </c>
      <c r="AG22">
        <f>Table1[[#This Row],[count_6-10_SY1718]]/Table1[[#This Row],[enrollment_SY1718]]</f>
        <v>0.23791821561338289</v>
      </c>
      <c r="AH22">
        <v>47</v>
      </c>
      <c r="AI22">
        <f>Table1[[#This Row],[count_11-20_SY1718]]/Table1[[#This Row],[enrollment_SY1718]]</f>
        <v>0.17472118959107807</v>
      </c>
      <c r="AJ22">
        <v>20</v>
      </c>
      <c r="AK22">
        <f>Table1[[#This Row],[count_20+_SY1718]]/Table1[[#This Row],[enrollment_SY1718]]</f>
        <v>7.434944237918216E-2</v>
      </c>
      <c r="AL22">
        <v>7296074.6859999998</v>
      </c>
      <c r="AM22">
        <v>2910</v>
      </c>
      <c r="AN22">
        <v>3809965</v>
      </c>
      <c r="AO22">
        <v>2275149</v>
      </c>
    </row>
    <row r="23" spans="1:41" x14ac:dyDescent="0.2">
      <c r="A23">
        <v>252</v>
      </c>
      <c r="B23" t="s">
        <v>41</v>
      </c>
      <c r="C23" t="s">
        <v>1</v>
      </c>
      <c r="D23">
        <v>320</v>
      </c>
      <c r="E23">
        <v>352</v>
      </c>
      <c r="F23">
        <v>87.57</v>
      </c>
      <c r="G23">
        <v>60.69</v>
      </c>
      <c r="H23">
        <v>5</v>
      </c>
      <c r="I23">
        <v>4</v>
      </c>
      <c r="J23">
        <v>320</v>
      </c>
      <c r="K23">
        <v>320</v>
      </c>
      <c r="L23">
        <v>38.922826229999998</v>
      </c>
      <c r="M23">
        <v>-77.026592519999994</v>
      </c>
      <c r="N23">
        <v>2</v>
      </c>
      <c r="O23">
        <v>1</v>
      </c>
      <c r="P23">
        <f>Table1[[#This Row],[count_1-5_SY1819]]+Table1[[#This Row],[count_6-10_SY1819]]+Table1[[#This Row],[count_11-20_SY1819]]+Table1[[#This Row],[count_20+_SY1819]]</f>
        <v>228</v>
      </c>
      <c r="Q23">
        <f>Table1[[#This Row],[enrollment_SY1819]]-Table1[[#This Row],[count_any_SY1819]]</f>
        <v>124</v>
      </c>
      <c r="R23">
        <f>Table1[[#This Row],[count_0_SY1819]]/Table1[[#This Row],[enrollment_SY1819]]</f>
        <v>0.35227272727272729</v>
      </c>
      <c r="S23">
        <v>167</v>
      </c>
      <c r="T23">
        <f>Table1[[#This Row],[count_1-5_SY1819]]/Table1[[#This Row],[enrollment_SY1819]]</f>
        <v>0.47443181818181818</v>
      </c>
      <c r="U23">
        <v>38</v>
      </c>
      <c r="V23">
        <f>Table1[[#This Row],[count_6-10_SY1819]]/Table1[[#This Row],[enrollment_SY1819]]</f>
        <v>0.10795454545454546</v>
      </c>
      <c r="W23">
        <v>5</v>
      </c>
      <c r="X23">
        <f>Table1[[#This Row],[count_11-20_SY1819]]/Table1[[#This Row],[enrollment_SY1819]]</f>
        <v>1.4204545454545454E-2</v>
      </c>
      <c r="Y23">
        <v>18</v>
      </c>
      <c r="Z23">
        <f>Table1[[#This Row],[count_20+_SY1819]]/Table1[[#This Row],[enrollment_SY1819]]</f>
        <v>5.113636363636364E-2</v>
      </c>
      <c r="AA23">
        <f>Table1[[#This Row],[count_1-5_SY1718]]+Table1[[#This Row],[count_6-10_SY1718]]+Table1[[#This Row],[count_11-20_SY1718]]+Table1[[#This Row],[count_20+_SY1718]]</f>
        <v>220</v>
      </c>
      <c r="AB23">
        <f>Table1[[#This Row],[enrollment_SY1718]]-Table1[[#This Row],[count_any_SY1718]]</f>
        <v>100</v>
      </c>
      <c r="AC23">
        <f>Table1[[#This Row],[count_0_SY1718]]/Table1[[#This Row],[enrollment_SY1718]]</f>
        <v>0.3125</v>
      </c>
      <c r="AD23">
        <v>172</v>
      </c>
      <c r="AE23">
        <f>Table1[[#This Row],[count_1-5_SY1718]]/Table1[[#This Row],[enrollment_SY1718]]</f>
        <v>0.53749999999999998</v>
      </c>
      <c r="AF23">
        <v>43</v>
      </c>
      <c r="AG23">
        <f>Table1[[#This Row],[count_6-10_SY1718]]/Table1[[#This Row],[enrollment_SY1718]]</f>
        <v>0.13437499999999999</v>
      </c>
      <c r="AH23">
        <v>5</v>
      </c>
      <c r="AI23">
        <f>Table1[[#This Row],[count_11-20_SY1718]]/Table1[[#This Row],[enrollment_SY1718]]</f>
        <v>1.5625E-2</v>
      </c>
      <c r="AJ23">
        <v>0</v>
      </c>
      <c r="AK23">
        <f>Table1[[#This Row],[count_20+_SY1718]]/Table1[[#This Row],[enrollment_SY1718]]</f>
        <v>0</v>
      </c>
      <c r="AL23">
        <v>6897653.4349999996</v>
      </c>
      <c r="AM23">
        <v>3220</v>
      </c>
      <c r="AN23">
        <v>3331477</v>
      </c>
      <c r="AO23">
        <v>2867084</v>
      </c>
    </row>
    <row r="24" spans="1:41" x14ac:dyDescent="0.2">
      <c r="A24">
        <v>254</v>
      </c>
      <c r="B24" t="s">
        <v>42</v>
      </c>
      <c r="C24" t="s">
        <v>1</v>
      </c>
      <c r="D24">
        <v>737</v>
      </c>
      <c r="E24">
        <v>739</v>
      </c>
      <c r="F24">
        <v>88.2</v>
      </c>
      <c r="G24">
        <v>83.03</v>
      </c>
      <c r="H24">
        <v>5</v>
      </c>
      <c r="I24">
        <v>5</v>
      </c>
      <c r="J24">
        <v>722</v>
      </c>
      <c r="K24">
        <v>722</v>
      </c>
      <c r="L24">
        <v>38.947550419999999</v>
      </c>
      <c r="M24">
        <v>-77.080994829999995</v>
      </c>
      <c r="N24">
        <v>11</v>
      </c>
      <c r="O24">
        <v>3</v>
      </c>
      <c r="P24">
        <f>Table1[[#This Row],[count_1-5_SY1819]]+Table1[[#This Row],[count_6-10_SY1819]]+Table1[[#This Row],[count_11-20_SY1819]]+Table1[[#This Row],[count_20+_SY1819]]</f>
        <v>461</v>
      </c>
      <c r="Q24">
        <f>Table1[[#This Row],[enrollment_SY1819]]-Table1[[#This Row],[count_any_SY1819]]</f>
        <v>278</v>
      </c>
      <c r="R24">
        <f>Table1[[#This Row],[count_0_SY1819]]/Table1[[#This Row],[enrollment_SY1819]]</f>
        <v>0.37618403247631937</v>
      </c>
      <c r="S24">
        <v>427</v>
      </c>
      <c r="T24">
        <f>Table1[[#This Row],[count_1-5_SY1819]]/Table1[[#This Row],[enrollment_SY1819]]</f>
        <v>0.57780784844384303</v>
      </c>
      <c r="U24">
        <v>24</v>
      </c>
      <c r="V24">
        <f>Table1[[#This Row],[count_6-10_SY1819]]/Table1[[#This Row],[enrollment_SY1819]]</f>
        <v>3.2476319350473612E-2</v>
      </c>
      <c r="W24">
        <v>5</v>
      </c>
      <c r="X24">
        <f>Table1[[#This Row],[count_11-20_SY1819]]/Table1[[#This Row],[enrollment_SY1819]]</f>
        <v>6.7658998646820028E-3</v>
      </c>
      <c r="Y24">
        <v>5</v>
      </c>
      <c r="Z24">
        <f>Table1[[#This Row],[count_20+_SY1819]]/Table1[[#This Row],[enrollment_SY1819]]</f>
        <v>6.7658998646820028E-3</v>
      </c>
      <c r="AA24">
        <f>Table1[[#This Row],[count_1-5_SY1718]]+Table1[[#This Row],[count_6-10_SY1718]]+Table1[[#This Row],[count_11-20_SY1718]]+Table1[[#This Row],[count_20+_SY1718]]</f>
        <v>535</v>
      </c>
      <c r="AB24">
        <f>Table1[[#This Row],[enrollment_SY1718]]-Table1[[#This Row],[count_any_SY1718]]</f>
        <v>202</v>
      </c>
      <c r="AC24">
        <f>Table1[[#This Row],[count_0_SY1718]]/Table1[[#This Row],[enrollment_SY1718]]</f>
        <v>0.27408412483039346</v>
      </c>
      <c r="AD24">
        <v>506</v>
      </c>
      <c r="AE24">
        <f>Table1[[#This Row],[count_1-5_SY1718]]/Table1[[#This Row],[enrollment_SY1718]]</f>
        <v>0.68656716417910446</v>
      </c>
      <c r="AF24">
        <v>24</v>
      </c>
      <c r="AG24">
        <f>Table1[[#This Row],[count_6-10_SY1718]]/Table1[[#This Row],[enrollment_SY1718]]</f>
        <v>3.2564450474898234E-2</v>
      </c>
      <c r="AH24">
        <v>5</v>
      </c>
      <c r="AI24">
        <f>Table1[[#This Row],[count_11-20_SY1718]]/Table1[[#This Row],[enrollment_SY1718]]</f>
        <v>6.7842605156037995E-3</v>
      </c>
      <c r="AJ24">
        <v>0</v>
      </c>
      <c r="AK24">
        <f>Table1[[#This Row],[count_20+_SY1718]]/Table1[[#This Row],[enrollment_SY1718]]</f>
        <v>0</v>
      </c>
      <c r="AL24">
        <v>13141750</v>
      </c>
      <c r="AM24">
        <v>7300</v>
      </c>
      <c r="AN24">
        <v>6602473</v>
      </c>
      <c r="AO24">
        <v>5039961</v>
      </c>
    </row>
    <row r="25" spans="1:41" x14ac:dyDescent="0.2">
      <c r="A25">
        <v>257</v>
      </c>
      <c r="B25" t="s">
        <v>45</v>
      </c>
      <c r="C25" t="s">
        <v>1</v>
      </c>
      <c r="D25">
        <v>310</v>
      </c>
      <c r="E25">
        <v>300</v>
      </c>
      <c r="F25">
        <v>49</v>
      </c>
      <c r="G25">
        <v>42.18</v>
      </c>
      <c r="H25">
        <v>3</v>
      </c>
      <c r="I25">
        <v>3</v>
      </c>
      <c r="J25">
        <v>325</v>
      </c>
      <c r="K25">
        <v>325</v>
      </c>
      <c r="L25">
        <v>38.86604269</v>
      </c>
      <c r="M25">
        <v>-76.983621159999998</v>
      </c>
      <c r="N25">
        <v>28</v>
      </c>
      <c r="O25">
        <v>8</v>
      </c>
      <c r="P25">
        <f>Table1[[#This Row],[count_1-5_SY1819]]+Table1[[#This Row],[count_6-10_SY1819]]+Table1[[#This Row],[count_11-20_SY1819]]+Table1[[#This Row],[count_20+_SY1819]]</f>
        <v>282</v>
      </c>
      <c r="Q25">
        <f>Table1[[#This Row],[enrollment_SY1819]]-Table1[[#This Row],[count_any_SY1819]]</f>
        <v>18</v>
      </c>
      <c r="R25">
        <f>Table1[[#This Row],[count_0_SY1819]]/Table1[[#This Row],[enrollment_SY1819]]</f>
        <v>0.06</v>
      </c>
      <c r="S25">
        <v>57</v>
      </c>
      <c r="T25">
        <f>Table1[[#This Row],[count_1-5_SY1819]]/Table1[[#This Row],[enrollment_SY1819]]</f>
        <v>0.19</v>
      </c>
      <c r="U25">
        <v>67</v>
      </c>
      <c r="V25">
        <f>Table1[[#This Row],[count_6-10_SY1819]]/Table1[[#This Row],[enrollment_SY1819]]</f>
        <v>0.22333333333333333</v>
      </c>
      <c r="W25">
        <v>69</v>
      </c>
      <c r="X25">
        <f>Table1[[#This Row],[count_11-20_SY1819]]/Table1[[#This Row],[enrollment_SY1819]]</f>
        <v>0.23</v>
      </c>
      <c r="Y25">
        <v>89</v>
      </c>
      <c r="Z25">
        <f>Table1[[#This Row],[count_20+_SY1819]]/Table1[[#This Row],[enrollment_SY1819]]</f>
        <v>0.29666666666666669</v>
      </c>
      <c r="AA25">
        <f>Table1[[#This Row],[count_1-5_SY1718]]+Table1[[#This Row],[count_6-10_SY1718]]+Table1[[#This Row],[count_11-20_SY1718]]+Table1[[#This Row],[count_20+_SY1718]]</f>
        <v>265</v>
      </c>
      <c r="AB25">
        <f>Table1[[#This Row],[enrollment_SY1718]]-Table1[[#This Row],[count_any_SY1718]]</f>
        <v>45</v>
      </c>
      <c r="AC25">
        <f>Table1[[#This Row],[count_0_SY1718]]/Table1[[#This Row],[enrollment_SY1718]]</f>
        <v>0.14516129032258066</v>
      </c>
      <c r="AD25">
        <v>67</v>
      </c>
      <c r="AE25">
        <f>Table1[[#This Row],[count_1-5_SY1718]]/Table1[[#This Row],[enrollment_SY1718]]</f>
        <v>0.21612903225806451</v>
      </c>
      <c r="AF25">
        <v>88</v>
      </c>
      <c r="AG25">
        <f>Table1[[#This Row],[count_6-10_SY1718]]/Table1[[#This Row],[enrollment_SY1718]]</f>
        <v>0.28387096774193549</v>
      </c>
      <c r="AH25">
        <v>90</v>
      </c>
      <c r="AI25">
        <f>Table1[[#This Row],[count_11-20_SY1718]]/Table1[[#This Row],[enrollment_SY1718]]</f>
        <v>0.29032258064516131</v>
      </c>
      <c r="AJ25">
        <v>20</v>
      </c>
      <c r="AK25">
        <f>Table1[[#This Row],[count_20+_SY1718]]/Table1[[#This Row],[enrollment_SY1718]]</f>
        <v>6.4516129032258063E-2</v>
      </c>
      <c r="AL25">
        <v>7445356.125</v>
      </c>
      <c r="AM25">
        <v>3200</v>
      </c>
      <c r="AN25">
        <v>3911474</v>
      </c>
      <c r="AO25">
        <v>2687586</v>
      </c>
    </row>
    <row r="26" spans="1:41" x14ac:dyDescent="0.2">
      <c r="A26">
        <v>258</v>
      </c>
      <c r="B26" t="s">
        <v>38</v>
      </c>
      <c r="C26" t="s">
        <v>1</v>
      </c>
      <c r="D26">
        <v>312</v>
      </c>
      <c r="E26">
        <v>331</v>
      </c>
      <c r="F26">
        <v>75.17</v>
      </c>
      <c r="G26">
        <v>66.61</v>
      </c>
      <c r="H26">
        <v>4</v>
      </c>
      <c r="I26">
        <v>4</v>
      </c>
      <c r="J26">
        <v>344</v>
      </c>
      <c r="K26">
        <v>344</v>
      </c>
      <c r="L26">
        <v>38.940722649999998</v>
      </c>
      <c r="M26">
        <v>-77.071955220000007</v>
      </c>
      <c r="N26">
        <v>15</v>
      </c>
      <c r="O26">
        <v>3</v>
      </c>
      <c r="P26">
        <f>Table1[[#This Row],[count_1-5_SY1819]]+Table1[[#This Row],[count_6-10_SY1819]]+Table1[[#This Row],[count_11-20_SY1819]]+Table1[[#This Row],[count_20+_SY1819]]</f>
        <v>201</v>
      </c>
      <c r="Q26">
        <f>Table1[[#This Row],[enrollment_SY1819]]-Table1[[#This Row],[count_any_SY1819]]</f>
        <v>130</v>
      </c>
      <c r="R26">
        <f>Table1[[#This Row],[count_0_SY1819]]/Table1[[#This Row],[enrollment_SY1819]]</f>
        <v>0.39274924471299094</v>
      </c>
      <c r="S26">
        <v>172</v>
      </c>
      <c r="T26">
        <f>Table1[[#This Row],[count_1-5_SY1819]]/Table1[[#This Row],[enrollment_SY1819]]</f>
        <v>0.51963746223564955</v>
      </c>
      <c r="U26">
        <v>24</v>
      </c>
      <c r="V26">
        <f>Table1[[#This Row],[count_6-10_SY1819]]/Table1[[#This Row],[enrollment_SY1819]]</f>
        <v>7.2507552870090641E-2</v>
      </c>
      <c r="W26">
        <v>5</v>
      </c>
      <c r="X26">
        <f>Table1[[#This Row],[count_11-20_SY1819]]/Table1[[#This Row],[enrollment_SY1819]]</f>
        <v>1.5105740181268883E-2</v>
      </c>
      <c r="Y26">
        <v>0</v>
      </c>
      <c r="Z26">
        <f>Table1[[#This Row],[count_20+_SY1819]]/Table1[[#This Row],[enrollment_SY1819]]</f>
        <v>0</v>
      </c>
      <c r="AA26">
        <f>Table1[[#This Row],[count_1-5_SY1718]]+Table1[[#This Row],[count_6-10_SY1718]]+Table1[[#This Row],[count_11-20_SY1718]]+Table1[[#This Row],[count_20+_SY1718]]</f>
        <v>212</v>
      </c>
      <c r="AB26">
        <f>Table1[[#This Row],[enrollment_SY1718]]-Table1[[#This Row],[count_any_SY1718]]</f>
        <v>100</v>
      </c>
      <c r="AC26">
        <f>Table1[[#This Row],[count_0_SY1718]]/Table1[[#This Row],[enrollment_SY1718]]</f>
        <v>0.32051282051282054</v>
      </c>
      <c r="AD26">
        <v>183</v>
      </c>
      <c r="AE26">
        <f>Table1[[#This Row],[count_1-5_SY1718]]/Table1[[#This Row],[enrollment_SY1718]]</f>
        <v>0.58653846153846156</v>
      </c>
      <c r="AF26">
        <v>24</v>
      </c>
      <c r="AG26">
        <f>Table1[[#This Row],[count_6-10_SY1718]]/Table1[[#This Row],[enrollment_SY1718]]</f>
        <v>7.6923076923076927E-2</v>
      </c>
      <c r="AH26">
        <v>5</v>
      </c>
      <c r="AI26">
        <f>Table1[[#This Row],[count_11-20_SY1718]]/Table1[[#This Row],[enrollment_SY1718]]</f>
        <v>1.6025641025641024E-2</v>
      </c>
      <c r="AJ26">
        <v>0</v>
      </c>
      <c r="AK26">
        <f>Table1[[#This Row],[count_20+_SY1718]]/Table1[[#This Row],[enrollment_SY1718]]</f>
        <v>0</v>
      </c>
      <c r="AL26">
        <v>7331423.9689999996</v>
      </c>
      <c r="AM26">
        <v>3000</v>
      </c>
      <c r="AN26">
        <v>3675236</v>
      </c>
      <c r="AO26">
        <v>2703376</v>
      </c>
    </row>
    <row r="27" spans="1:41" x14ac:dyDescent="0.2">
      <c r="A27">
        <v>259</v>
      </c>
      <c r="B27" t="s">
        <v>47</v>
      </c>
      <c r="C27" t="s">
        <v>1</v>
      </c>
      <c r="D27">
        <v>325</v>
      </c>
      <c r="E27">
        <v>343</v>
      </c>
      <c r="F27">
        <v>27.81</v>
      </c>
      <c r="G27">
        <v>60.14</v>
      </c>
      <c r="H27">
        <v>2</v>
      </c>
      <c r="I27">
        <v>4</v>
      </c>
      <c r="J27">
        <v>398</v>
      </c>
      <c r="K27">
        <v>398</v>
      </c>
      <c r="L27">
        <v>38.879068279999998</v>
      </c>
      <c r="M27">
        <v>-76.937616309999996</v>
      </c>
      <c r="N27">
        <v>33</v>
      </c>
      <c r="O27">
        <v>7</v>
      </c>
      <c r="P27">
        <f>Table1[[#This Row],[count_1-5_SY1819]]+Table1[[#This Row],[count_6-10_SY1819]]+Table1[[#This Row],[count_11-20_SY1819]]+Table1[[#This Row],[count_20+_SY1819]]</f>
        <v>337</v>
      </c>
      <c r="Q27">
        <f>Table1[[#This Row],[enrollment_SY1819]]-Table1[[#This Row],[count_any_SY1819]]</f>
        <v>6</v>
      </c>
      <c r="R27">
        <f>Table1[[#This Row],[count_0_SY1819]]/Table1[[#This Row],[enrollment_SY1819]]</f>
        <v>1.7492711370262391E-2</v>
      </c>
      <c r="S27">
        <v>185</v>
      </c>
      <c r="T27">
        <f>Table1[[#This Row],[count_1-5_SY1819]]/Table1[[#This Row],[enrollment_SY1819]]</f>
        <v>0.53935860058309038</v>
      </c>
      <c r="U27">
        <v>88</v>
      </c>
      <c r="V27">
        <f>Table1[[#This Row],[count_6-10_SY1819]]/Table1[[#This Row],[enrollment_SY1819]]</f>
        <v>0.2565597667638484</v>
      </c>
      <c r="W27">
        <v>20</v>
      </c>
      <c r="X27">
        <f>Table1[[#This Row],[count_11-20_SY1819]]/Table1[[#This Row],[enrollment_SY1819]]</f>
        <v>5.8309037900874633E-2</v>
      </c>
      <c r="Y27">
        <v>44</v>
      </c>
      <c r="Z27">
        <f>Table1[[#This Row],[count_20+_SY1819]]/Table1[[#This Row],[enrollment_SY1819]]</f>
        <v>0.1282798833819242</v>
      </c>
      <c r="AA27">
        <f>Table1[[#This Row],[count_1-5_SY1718]]+Table1[[#This Row],[count_6-10_SY1718]]+Table1[[#This Row],[count_11-20_SY1718]]+Table1[[#This Row],[count_20+_SY1718]]</f>
        <v>291</v>
      </c>
      <c r="AB27">
        <f>Table1[[#This Row],[enrollment_SY1718]]-Table1[[#This Row],[count_any_SY1718]]</f>
        <v>34</v>
      </c>
      <c r="AC27">
        <f>Table1[[#This Row],[count_0_SY1718]]/Table1[[#This Row],[enrollment_SY1718]]</f>
        <v>0.10461538461538461</v>
      </c>
      <c r="AD27">
        <v>180</v>
      </c>
      <c r="AE27">
        <f>Table1[[#This Row],[count_1-5_SY1718]]/Table1[[#This Row],[enrollment_SY1718]]</f>
        <v>0.55384615384615388</v>
      </c>
      <c r="AF27">
        <v>91</v>
      </c>
      <c r="AG27">
        <f>Table1[[#This Row],[count_6-10_SY1718]]/Table1[[#This Row],[enrollment_SY1718]]</f>
        <v>0.28000000000000003</v>
      </c>
      <c r="AH27">
        <v>15</v>
      </c>
      <c r="AI27">
        <f>Table1[[#This Row],[count_11-20_SY1718]]/Table1[[#This Row],[enrollment_SY1718]]</f>
        <v>4.6153846153846156E-2</v>
      </c>
      <c r="AJ27">
        <v>5</v>
      </c>
      <c r="AK27">
        <f>Table1[[#This Row],[count_20+_SY1718]]/Table1[[#This Row],[enrollment_SY1718]]</f>
        <v>1.5384615384615385E-2</v>
      </c>
      <c r="AL27">
        <v>8034221.7060000002</v>
      </c>
      <c r="AM27">
        <v>3520</v>
      </c>
      <c r="AN27">
        <v>4136103</v>
      </c>
      <c r="AO27">
        <v>3049204</v>
      </c>
    </row>
    <row r="28" spans="1:41" x14ac:dyDescent="0.2">
      <c r="A28">
        <v>261</v>
      </c>
      <c r="B28" t="s">
        <v>50</v>
      </c>
      <c r="C28" t="s">
        <v>1</v>
      </c>
      <c r="D28">
        <v>816</v>
      </c>
      <c r="E28">
        <v>887</v>
      </c>
      <c r="F28">
        <v>73.92</v>
      </c>
      <c r="G28">
        <v>81.510000000000005</v>
      </c>
      <c r="H28">
        <v>4</v>
      </c>
      <c r="I28">
        <v>5</v>
      </c>
      <c r="J28">
        <v>805</v>
      </c>
      <c r="K28">
        <v>805</v>
      </c>
      <c r="L28">
        <v>38.966627549999998</v>
      </c>
      <c r="M28">
        <v>-77.06803712</v>
      </c>
      <c r="N28">
        <v>10</v>
      </c>
      <c r="O28">
        <v>4</v>
      </c>
      <c r="P28">
        <f>Table1[[#This Row],[count_1-5_SY1819]]+Table1[[#This Row],[count_6-10_SY1819]]+Table1[[#This Row],[count_11-20_SY1819]]+Table1[[#This Row],[count_20+_SY1819]]</f>
        <v>524</v>
      </c>
      <c r="Q28">
        <f>Table1[[#This Row],[enrollment_SY1819]]-Table1[[#This Row],[count_any_SY1819]]</f>
        <v>363</v>
      </c>
      <c r="R28">
        <f>Table1[[#This Row],[count_0_SY1819]]/Table1[[#This Row],[enrollment_SY1819]]</f>
        <v>0.40924464487034951</v>
      </c>
      <c r="S28">
        <v>438</v>
      </c>
      <c r="T28">
        <f>Table1[[#This Row],[count_1-5_SY1819]]/Table1[[#This Row],[enrollment_SY1819]]</f>
        <v>0.49379932356257045</v>
      </c>
      <c r="U28">
        <v>11</v>
      </c>
      <c r="V28">
        <f>Table1[[#This Row],[count_6-10_SY1819]]/Table1[[#This Row],[enrollment_SY1819]]</f>
        <v>1.2401352874859075E-2</v>
      </c>
      <c r="W28">
        <v>5</v>
      </c>
      <c r="X28">
        <f>Table1[[#This Row],[count_11-20_SY1819]]/Table1[[#This Row],[enrollment_SY1819]]</f>
        <v>5.6369785794813977E-3</v>
      </c>
      <c r="Y28">
        <v>70</v>
      </c>
      <c r="Z28">
        <f>Table1[[#This Row],[count_20+_SY1819]]/Table1[[#This Row],[enrollment_SY1819]]</f>
        <v>7.8917700112739575E-2</v>
      </c>
      <c r="AA28">
        <f>Table1[[#This Row],[count_1-5_SY1718]]+Table1[[#This Row],[count_6-10_SY1718]]+Table1[[#This Row],[count_11-20_SY1718]]+Table1[[#This Row],[count_20+_SY1718]]</f>
        <v>412</v>
      </c>
      <c r="AB28">
        <f>Table1[[#This Row],[enrollment_SY1718]]-Table1[[#This Row],[count_any_SY1718]]</f>
        <v>404</v>
      </c>
      <c r="AC28">
        <f>Table1[[#This Row],[count_0_SY1718]]/Table1[[#This Row],[enrollment_SY1718]]</f>
        <v>0.49509803921568629</v>
      </c>
      <c r="AD28">
        <v>402</v>
      </c>
      <c r="AE28">
        <f>Table1[[#This Row],[count_1-5_SY1718]]/Table1[[#This Row],[enrollment_SY1718]]</f>
        <v>0.49264705882352944</v>
      </c>
      <c r="AF28">
        <v>5</v>
      </c>
      <c r="AG28">
        <f>Table1[[#This Row],[count_6-10_SY1718]]/Table1[[#This Row],[enrollment_SY1718]]</f>
        <v>6.1274509803921568E-3</v>
      </c>
      <c r="AH28">
        <v>5</v>
      </c>
      <c r="AI28">
        <f>Table1[[#This Row],[count_11-20_SY1718]]/Table1[[#This Row],[enrollment_SY1718]]</f>
        <v>6.1274509803921568E-3</v>
      </c>
      <c r="AJ28">
        <v>0</v>
      </c>
      <c r="AK28">
        <f>Table1[[#This Row],[count_20+_SY1718]]/Table1[[#This Row],[enrollment_SY1718]]</f>
        <v>0</v>
      </c>
      <c r="AL28">
        <v>12665080</v>
      </c>
      <c r="AM28">
        <v>6930</v>
      </c>
      <c r="AN28">
        <v>6366155</v>
      </c>
      <c r="AO28">
        <v>5371216</v>
      </c>
    </row>
    <row r="29" spans="1:41" x14ac:dyDescent="0.2">
      <c r="A29">
        <v>262</v>
      </c>
      <c r="B29" t="s">
        <v>51</v>
      </c>
      <c r="C29" t="s">
        <v>1</v>
      </c>
      <c r="D29">
        <v>324</v>
      </c>
      <c r="E29">
        <v>353</v>
      </c>
      <c r="F29">
        <v>72.650000000000006</v>
      </c>
      <c r="G29">
        <v>65.73</v>
      </c>
      <c r="H29">
        <v>4</v>
      </c>
      <c r="I29">
        <v>4</v>
      </c>
      <c r="J29">
        <v>500</v>
      </c>
      <c r="K29">
        <v>500</v>
      </c>
      <c r="L29">
        <v>38.924704159999997</v>
      </c>
      <c r="M29">
        <v>-76.977081850000005</v>
      </c>
      <c r="N29">
        <v>22</v>
      </c>
      <c r="O29">
        <v>5</v>
      </c>
      <c r="P29">
        <f>Table1[[#This Row],[count_1-5_SY1819]]+Table1[[#This Row],[count_6-10_SY1819]]+Table1[[#This Row],[count_11-20_SY1819]]+Table1[[#This Row],[count_20+_SY1819]]</f>
        <v>443</v>
      </c>
      <c r="Q29">
        <f>Table1[[#This Row],[enrollment_SY1819]]-Table1[[#This Row],[count_any_SY1819]]</f>
        <v>-90</v>
      </c>
      <c r="R29">
        <f>Table1[[#This Row],[count_0_SY1819]]/Table1[[#This Row],[enrollment_SY1819]]</f>
        <v>-0.25495750708215298</v>
      </c>
      <c r="S29">
        <v>158</v>
      </c>
      <c r="T29">
        <f>Table1[[#This Row],[count_1-5_SY1819]]/Table1[[#This Row],[enrollment_SY1819]]</f>
        <v>0.44759206798866857</v>
      </c>
      <c r="U29">
        <v>91</v>
      </c>
      <c r="V29">
        <f>Table1[[#This Row],[count_6-10_SY1819]]/Table1[[#This Row],[enrollment_SY1819]]</f>
        <v>0.25779036827195467</v>
      </c>
      <c r="W29">
        <v>48</v>
      </c>
      <c r="X29">
        <f>Table1[[#This Row],[count_11-20_SY1819]]/Table1[[#This Row],[enrollment_SY1819]]</f>
        <v>0.1359773371104816</v>
      </c>
      <c r="Y29">
        <v>146</v>
      </c>
      <c r="Z29">
        <f>Table1[[#This Row],[count_20+_SY1819]]/Table1[[#This Row],[enrollment_SY1819]]</f>
        <v>0.41359773371104813</v>
      </c>
      <c r="AA29">
        <f>Table1[[#This Row],[count_1-5_SY1718]]+Table1[[#This Row],[count_6-10_SY1718]]+Table1[[#This Row],[count_11-20_SY1718]]+Table1[[#This Row],[count_20+_SY1718]]</f>
        <v>261</v>
      </c>
      <c r="AB29">
        <f>Table1[[#This Row],[enrollment_SY1718]]-Table1[[#This Row],[count_any_SY1718]]</f>
        <v>63</v>
      </c>
      <c r="AC29">
        <f>Table1[[#This Row],[count_0_SY1718]]/Table1[[#This Row],[enrollment_SY1718]]</f>
        <v>0.19444444444444445</v>
      </c>
      <c r="AD29">
        <v>138</v>
      </c>
      <c r="AE29">
        <f>Table1[[#This Row],[count_1-5_SY1718]]/Table1[[#This Row],[enrollment_SY1718]]</f>
        <v>0.42592592592592593</v>
      </c>
      <c r="AF29">
        <v>70</v>
      </c>
      <c r="AG29">
        <f>Table1[[#This Row],[count_6-10_SY1718]]/Table1[[#This Row],[enrollment_SY1718]]</f>
        <v>0.21604938271604937</v>
      </c>
      <c r="AH29">
        <v>39</v>
      </c>
      <c r="AI29">
        <f>Table1[[#This Row],[count_11-20_SY1718]]/Table1[[#This Row],[enrollment_SY1718]]</f>
        <v>0.12037037037037036</v>
      </c>
      <c r="AJ29">
        <v>14</v>
      </c>
      <c r="AK29">
        <f>Table1[[#This Row],[count_20+_SY1718]]/Table1[[#This Row],[enrollment_SY1718]]</f>
        <v>4.3209876543209874E-2</v>
      </c>
      <c r="AL29">
        <v>6921951.5039999997</v>
      </c>
      <c r="AM29">
        <v>2610</v>
      </c>
      <c r="AN29">
        <v>3895729</v>
      </c>
      <c r="AO29">
        <v>2804787</v>
      </c>
    </row>
    <row r="30" spans="1:41" x14ac:dyDescent="0.2">
      <c r="A30">
        <v>264</v>
      </c>
      <c r="B30" t="s">
        <v>53</v>
      </c>
      <c r="C30" s="1" t="s">
        <v>111</v>
      </c>
      <c r="D30">
        <v>363</v>
      </c>
      <c r="E30">
        <v>382</v>
      </c>
      <c r="F30">
        <v>55.23</v>
      </c>
      <c r="G30">
        <v>64.099999999999994</v>
      </c>
      <c r="H30">
        <v>3</v>
      </c>
      <c r="I30">
        <v>4</v>
      </c>
      <c r="J30">
        <v>400</v>
      </c>
      <c r="K30">
        <v>400</v>
      </c>
      <c r="L30">
        <v>38.959972139999998</v>
      </c>
      <c r="M30">
        <v>-76.999882540000002</v>
      </c>
      <c r="N30">
        <v>19</v>
      </c>
      <c r="O30">
        <v>4</v>
      </c>
      <c r="P30">
        <f>Table1[[#This Row],[count_1-5_SY1819]]+Table1[[#This Row],[count_6-10_SY1819]]+Table1[[#This Row],[count_11-20_SY1819]]+Table1[[#This Row],[count_20+_SY1819]]</f>
        <v>338</v>
      </c>
      <c r="Q30">
        <f>Table1[[#This Row],[enrollment_SY1819]]-Table1[[#This Row],[count_any_SY1819]]</f>
        <v>44</v>
      </c>
      <c r="R30">
        <f>Table1[[#This Row],[count_0_SY1819]]/Table1[[#This Row],[enrollment_SY1819]]</f>
        <v>0.11518324607329843</v>
      </c>
      <c r="S30">
        <v>183</v>
      </c>
      <c r="T30">
        <f>Table1[[#This Row],[count_1-5_SY1819]]/Table1[[#This Row],[enrollment_SY1819]]</f>
        <v>0.47905759162303663</v>
      </c>
      <c r="U30">
        <v>84</v>
      </c>
      <c r="V30">
        <f>Table1[[#This Row],[count_6-10_SY1819]]/Table1[[#This Row],[enrollment_SY1819]]</f>
        <v>0.21989528795811519</v>
      </c>
      <c r="W30">
        <v>48</v>
      </c>
      <c r="X30">
        <f>Table1[[#This Row],[count_11-20_SY1819]]/Table1[[#This Row],[enrollment_SY1819]]</f>
        <v>0.1256544502617801</v>
      </c>
      <c r="Y30">
        <v>23</v>
      </c>
      <c r="Z30">
        <f>Table1[[#This Row],[count_20+_SY1819]]/Table1[[#This Row],[enrollment_SY1819]]</f>
        <v>6.0209424083769635E-2</v>
      </c>
      <c r="AA30">
        <f>Table1[[#This Row],[count_1-5_SY1718]]+Table1[[#This Row],[count_6-10_SY1718]]+Table1[[#This Row],[count_11-20_SY1718]]+Table1[[#This Row],[count_20+_SY1718]]</f>
        <v>316</v>
      </c>
      <c r="AB30">
        <f>Table1[[#This Row],[enrollment_SY1718]]-Table1[[#This Row],[count_any_SY1718]]</f>
        <v>47</v>
      </c>
      <c r="AC30">
        <f>Table1[[#This Row],[count_0_SY1718]]/Table1[[#This Row],[enrollment_SY1718]]</f>
        <v>0.12947658402203857</v>
      </c>
      <c r="AD30">
        <v>175</v>
      </c>
      <c r="AE30">
        <f>Table1[[#This Row],[count_1-5_SY1718]]/Table1[[#This Row],[enrollment_SY1718]]</f>
        <v>0.48209366391184572</v>
      </c>
      <c r="AF30">
        <v>76</v>
      </c>
      <c r="AG30">
        <f>Table1[[#This Row],[count_6-10_SY1718]]/Table1[[#This Row],[enrollment_SY1718]]</f>
        <v>0.20936639118457301</v>
      </c>
      <c r="AH30">
        <v>40</v>
      </c>
      <c r="AI30">
        <f>Table1[[#This Row],[count_11-20_SY1718]]/Table1[[#This Row],[enrollment_SY1718]]</f>
        <v>0.11019283746556474</v>
      </c>
      <c r="AJ30">
        <v>25</v>
      </c>
      <c r="AK30">
        <f>Table1[[#This Row],[count_20+_SY1718]]/Table1[[#This Row],[enrollment_SY1718]]</f>
        <v>6.8870523415977963E-2</v>
      </c>
      <c r="AL30">
        <v>11204438</v>
      </c>
      <c r="AM30">
        <v>3520</v>
      </c>
      <c r="AN30">
        <v>5534604</v>
      </c>
      <c r="AO30">
        <v>3244381</v>
      </c>
    </row>
    <row r="31" spans="1:41" x14ac:dyDescent="0.2">
      <c r="A31">
        <v>266</v>
      </c>
      <c r="B31" t="s">
        <v>54</v>
      </c>
      <c r="C31" s="1" t="s">
        <v>111</v>
      </c>
      <c r="D31">
        <v>558</v>
      </c>
      <c r="E31">
        <v>529</v>
      </c>
      <c r="F31">
        <v>33.85</v>
      </c>
      <c r="G31">
        <v>32.15</v>
      </c>
      <c r="H31">
        <v>2</v>
      </c>
      <c r="I31">
        <v>2</v>
      </c>
      <c r="J31">
        <v>580</v>
      </c>
      <c r="K31">
        <v>580</v>
      </c>
      <c r="L31">
        <v>38.828196779999999</v>
      </c>
      <c r="M31">
        <v>-77.012891909999993</v>
      </c>
      <c r="N31">
        <v>39</v>
      </c>
      <c r="O31">
        <v>8</v>
      </c>
      <c r="P31">
        <f>Table1[[#This Row],[count_1-5_SY1819]]+Table1[[#This Row],[count_6-10_SY1819]]+Table1[[#This Row],[count_11-20_SY1819]]+Table1[[#This Row],[count_20+_SY1819]]</f>
        <v>417</v>
      </c>
      <c r="Q31">
        <f>Table1[[#This Row],[enrollment_SY1819]]-Table1[[#This Row],[count_any_SY1819]]</f>
        <v>112</v>
      </c>
      <c r="R31">
        <f>Table1[[#This Row],[count_0_SY1819]]/Table1[[#This Row],[enrollment_SY1819]]</f>
        <v>0.21172022684310018</v>
      </c>
      <c r="S31">
        <v>176</v>
      </c>
      <c r="T31">
        <f>Table1[[#This Row],[count_1-5_SY1819]]/Table1[[#This Row],[enrollment_SY1819]]</f>
        <v>0.33270321361058602</v>
      </c>
      <c r="U31">
        <v>127</v>
      </c>
      <c r="V31">
        <f>Table1[[#This Row],[count_6-10_SY1819]]/Table1[[#This Row],[enrollment_SY1819]]</f>
        <v>0.24007561436672967</v>
      </c>
      <c r="W31">
        <v>114</v>
      </c>
      <c r="X31">
        <f>Table1[[#This Row],[count_11-20_SY1819]]/Table1[[#This Row],[enrollment_SY1819]]</f>
        <v>0.21550094517958412</v>
      </c>
      <c r="Y31">
        <v>0</v>
      </c>
      <c r="Z31">
        <f>Table1[[#This Row],[count_20+_SY1819]]/Table1[[#This Row],[enrollment_SY1819]]</f>
        <v>0</v>
      </c>
      <c r="AA31">
        <f>Table1[[#This Row],[count_1-5_SY1718]]+Table1[[#This Row],[count_6-10_SY1718]]+Table1[[#This Row],[count_11-20_SY1718]]+Table1[[#This Row],[count_20+_SY1718]]</f>
        <v>470</v>
      </c>
      <c r="AB31">
        <f>Table1[[#This Row],[enrollment_SY1718]]-Table1[[#This Row],[count_any_SY1718]]</f>
        <v>88</v>
      </c>
      <c r="AC31">
        <f>Table1[[#This Row],[count_0_SY1718]]/Table1[[#This Row],[enrollment_SY1718]]</f>
        <v>0.15770609318996415</v>
      </c>
      <c r="AD31">
        <v>197</v>
      </c>
      <c r="AE31">
        <f>Table1[[#This Row],[count_1-5_SY1718]]/Table1[[#This Row],[enrollment_SY1718]]</f>
        <v>0.35304659498207885</v>
      </c>
      <c r="AF31">
        <v>154</v>
      </c>
      <c r="AG31">
        <f>Table1[[#This Row],[count_6-10_SY1718]]/Table1[[#This Row],[enrollment_SY1718]]</f>
        <v>0.27598566308243727</v>
      </c>
      <c r="AH31">
        <v>102</v>
      </c>
      <c r="AI31">
        <f>Table1[[#This Row],[count_11-20_SY1718]]/Table1[[#This Row],[enrollment_SY1718]]</f>
        <v>0.18279569892473119</v>
      </c>
      <c r="AJ31">
        <v>17</v>
      </c>
      <c r="AK31">
        <f>Table1[[#This Row],[count_20+_SY1718]]/Table1[[#This Row],[enrollment_SY1718]]</f>
        <v>3.046594982078853E-2</v>
      </c>
      <c r="AL31">
        <v>10202107.779999999</v>
      </c>
      <c r="AM31">
        <v>4740</v>
      </c>
      <c r="AN31">
        <v>5409962</v>
      </c>
      <c r="AO31">
        <v>4062673</v>
      </c>
    </row>
    <row r="32" spans="1:41" x14ac:dyDescent="0.2">
      <c r="A32">
        <v>271</v>
      </c>
      <c r="B32" t="s">
        <v>55</v>
      </c>
      <c r="C32" t="s">
        <v>1</v>
      </c>
      <c r="D32">
        <v>414</v>
      </c>
      <c r="E32">
        <v>439</v>
      </c>
      <c r="F32">
        <v>77.61</v>
      </c>
      <c r="G32">
        <v>51.87</v>
      </c>
      <c r="H32">
        <v>4</v>
      </c>
      <c r="I32">
        <v>3</v>
      </c>
      <c r="J32">
        <v>493</v>
      </c>
      <c r="K32">
        <v>493</v>
      </c>
      <c r="L32">
        <v>38.898744139999998</v>
      </c>
      <c r="M32">
        <v>-76.996492489999994</v>
      </c>
      <c r="N32">
        <v>25</v>
      </c>
      <c r="O32">
        <v>6</v>
      </c>
      <c r="P32">
        <f>Table1[[#This Row],[count_1-5_SY1819]]+Table1[[#This Row],[count_6-10_SY1819]]+Table1[[#This Row],[count_11-20_SY1819]]+Table1[[#This Row],[count_20+_SY1819]]</f>
        <v>293</v>
      </c>
      <c r="Q32">
        <f>Table1[[#This Row],[enrollment_SY1819]]-Table1[[#This Row],[count_any_SY1819]]</f>
        <v>146</v>
      </c>
      <c r="R32">
        <f>Table1[[#This Row],[count_0_SY1819]]/Table1[[#This Row],[enrollment_SY1819]]</f>
        <v>0.33257403189066059</v>
      </c>
      <c r="S32">
        <v>222</v>
      </c>
      <c r="T32">
        <f>Table1[[#This Row],[count_1-5_SY1819]]/Table1[[#This Row],[enrollment_SY1819]]</f>
        <v>0.50569476082004561</v>
      </c>
      <c r="U32">
        <v>32</v>
      </c>
      <c r="V32">
        <f>Table1[[#This Row],[count_6-10_SY1819]]/Table1[[#This Row],[enrollment_SY1819]]</f>
        <v>7.289293849658314E-2</v>
      </c>
      <c r="W32">
        <v>5</v>
      </c>
      <c r="X32">
        <f>Table1[[#This Row],[count_11-20_SY1819]]/Table1[[#This Row],[enrollment_SY1819]]</f>
        <v>1.1389521640091117E-2</v>
      </c>
      <c r="Y32">
        <v>34</v>
      </c>
      <c r="Z32">
        <f>Table1[[#This Row],[count_20+_SY1819]]/Table1[[#This Row],[enrollment_SY1819]]</f>
        <v>7.7448747152619596E-2</v>
      </c>
      <c r="AA32">
        <f>Table1[[#This Row],[count_1-5_SY1718]]+Table1[[#This Row],[count_6-10_SY1718]]+Table1[[#This Row],[count_11-20_SY1718]]+Table1[[#This Row],[count_20+_SY1718]]</f>
        <v>260</v>
      </c>
      <c r="AB32">
        <f>Table1[[#This Row],[enrollment_SY1718]]-Table1[[#This Row],[count_any_SY1718]]</f>
        <v>154</v>
      </c>
      <c r="AC32">
        <f>Table1[[#This Row],[count_0_SY1718]]/Table1[[#This Row],[enrollment_SY1718]]</f>
        <v>0.3719806763285024</v>
      </c>
      <c r="AD32">
        <v>184</v>
      </c>
      <c r="AE32">
        <f>Table1[[#This Row],[count_1-5_SY1718]]/Table1[[#This Row],[enrollment_SY1718]]</f>
        <v>0.44444444444444442</v>
      </c>
      <c r="AF32">
        <v>53</v>
      </c>
      <c r="AG32">
        <f>Table1[[#This Row],[count_6-10_SY1718]]/Table1[[#This Row],[enrollment_SY1718]]</f>
        <v>0.1280193236714976</v>
      </c>
      <c r="AH32">
        <v>18</v>
      </c>
      <c r="AI32">
        <f>Table1[[#This Row],[count_11-20_SY1718]]/Table1[[#This Row],[enrollment_SY1718]]</f>
        <v>4.3478260869565216E-2</v>
      </c>
      <c r="AJ32">
        <v>5</v>
      </c>
      <c r="AK32">
        <f>Table1[[#This Row],[count_20+_SY1718]]/Table1[[#This Row],[enrollment_SY1718]]</f>
        <v>1.2077294685990338E-2</v>
      </c>
      <c r="AL32">
        <v>8931684.2550000008</v>
      </c>
      <c r="AM32">
        <v>3510</v>
      </c>
      <c r="AN32">
        <v>4973431</v>
      </c>
      <c r="AO32">
        <v>3440238</v>
      </c>
    </row>
    <row r="33" spans="1:41" x14ac:dyDescent="0.2">
      <c r="A33">
        <v>272</v>
      </c>
      <c r="B33" t="s">
        <v>46</v>
      </c>
      <c r="C33" t="s">
        <v>1</v>
      </c>
      <c r="D33">
        <v>417</v>
      </c>
      <c r="E33">
        <v>399</v>
      </c>
      <c r="F33">
        <v>76.61</v>
      </c>
      <c r="G33">
        <v>76.58</v>
      </c>
      <c r="H33">
        <v>4</v>
      </c>
      <c r="I33">
        <v>4</v>
      </c>
      <c r="J33">
        <v>432</v>
      </c>
      <c r="K33">
        <v>532</v>
      </c>
      <c r="L33">
        <v>38.926801840000003</v>
      </c>
      <c r="M33">
        <v>-77.100527319999998</v>
      </c>
      <c r="N33">
        <v>13</v>
      </c>
      <c r="O33">
        <v>3</v>
      </c>
      <c r="P33">
        <f>Table1[[#This Row],[count_1-5_SY1819]]+Table1[[#This Row],[count_6-10_SY1819]]+Table1[[#This Row],[count_11-20_SY1819]]+Table1[[#This Row],[count_20+_SY1819]]</f>
        <v>403</v>
      </c>
      <c r="Q33">
        <f>Table1[[#This Row],[enrollment_SY1819]]-Table1[[#This Row],[count_any_SY1819]]</f>
        <v>-4</v>
      </c>
      <c r="R33">
        <f>Table1[[#This Row],[count_0_SY1819]]/Table1[[#This Row],[enrollment_SY1819]]</f>
        <v>-1.0025062656641603E-2</v>
      </c>
      <c r="S33">
        <v>203</v>
      </c>
      <c r="T33">
        <f>Table1[[#This Row],[count_1-5_SY1819]]/Table1[[#This Row],[enrollment_SY1819]]</f>
        <v>0.50877192982456143</v>
      </c>
      <c r="U33">
        <v>24</v>
      </c>
      <c r="V33">
        <f>Table1[[#This Row],[count_6-10_SY1819]]/Table1[[#This Row],[enrollment_SY1819]]</f>
        <v>6.0150375939849621E-2</v>
      </c>
      <c r="W33">
        <v>5</v>
      </c>
      <c r="X33">
        <f>Table1[[#This Row],[count_11-20_SY1819]]/Table1[[#This Row],[enrollment_SY1819]]</f>
        <v>1.2531328320802004E-2</v>
      </c>
      <c r="Y33">
        <v>171</v>
      </c>
      <c r="Z33">
        <f>Table1[[#This Row],[count_20+_SY1819]]/Table1[[#This Row],[enrollment_SY1819]]</f>
        <v>0.42857142857142855</v>
      </c>
      <c r="AA33">
        <f>Table1[[#This Row],[count_1-5_SY1718]]+Table1[[#This Row],[count_6-10_SY1718]]+Table1[[#This Row],[count_11-20_SY1718]]+Table1[[#This Row],[count_20+_SY1718]]</f>
        <v>296</v>
      </c>
      <c r="AB33">
        <f>Table1[[#This Row],[enrollment_SY1718]]-Table1[[#This Row],[count_any_SY1718]]</f>
        <v>121</v>
      </c>
      <c r="AC33">
        <f>Table1[[#This Row],[count_0_SY1718]]/Table1[[#This Row],[enrollment_SY1718]]</f>
        <v>0.29016786570743403</v>
      </c>
      <c r="AD33">
        <v>259</v>
      </c>
      <c r="AE33">
        <f>Table1[[#This Row],[count_1-5_SY1718]]/Table1[[#This Row],[enrollment_SY1718]]</f>
        <v>0.62110311750599523</v>
      </c>
      <c r="AF33">
        <v>32</v>
      </c>
      <c r="AG33">
        <f>Table1[[#This Row],[count_6-10_SY1718]]/Table1[[#This Row],[enrollment_SY1718]]</f>
        <v>7.6738609112709827E-2</v>
      </c>
      <c r="AH33">
        <v>5</v>
      </c>
      <c r="AI33">
        <f>Table1[[#This Row],[count_11-20_SY1718]]/Table1[[#This Row],[enrollment_SY1718]]</f>
        <v>1.1990407673860911E-2</v>
      </c>
      <c r="AJ33">
        <v>0</v>
      </c>
      <c r="AK33">
        <f>Table1[[#This Row],[count_20+_SY1718]]/Table1[[#This Row],[enrollment_SY1718]]</f>
        <v>0</v>
      </c>
      <c r="AL33">
        <v>7272976.5250000004</v>
      </c>
      <c r="AM33">
        <v>3950</v>
      </c>
      <c r="AN33">
        <v>3793751</v>
      </c>
      <c r="AO33">
        <v>3247182</v>
      </c>
    </row>
    <row r="34" spans="1:41" x14ac:dyDescent="0.2">
      <c r="A34">
        <v>273</v>
      </c>
      <c r="B34" t="s">
        <v>59</v>
      </c>
      <c r="C34" t="s">
        <v>1</v>
      </c>
      <c r="D34">
        <v>400</v>
      </c>
      <c r="E34">
        <v>397</v>
      </c>
      <c r="F34">
        <v>87.12</v>
      </c>
      <c r="G34">
        <v>85.65</v>
      </c>
      <c r="H34">
        <v>5</v>
      </c>
      <c r="I34">
        <v>5</v>
      </c>
      <c r="J34">
        <v>428</v>
      </c>
      <c r="K34">
        <v>428</v>
      </c>
      <c r="L34">
        <v>38.934292309999996</v>
      </c>
      <c r="M34">
        <v>-77.087826190000001</v>
      </c>
      <c r="N34">
        <v>13</v>
      </c>
      <c r="O34">
        <v>3</v>
      </c>
      <c r="P34">
        <f>Table1[[#This Row],[count_1-5_SY1819]]+Table1[[#This Row],[count_6-10_SY1819]]+Table1[[#This Row],[count_11-20_SY1819]]+Table1[[#This Row],[count_20+_SY1819]]</f>
        <v>262</v>
      </c>
      <c r="Q34">
        <f>Table1[[#This Row],[enrollment_SY1819]]-Table1[[#This Row],[count_any_SY1819]]</f>
        <v>135</v>
      </c>
      <c r="R34">
        <f>Table1[[#This Row],[count_0_SY1819]]/Table1[[#This Row],[enrollment_SY1819]]</f>
        <v>0.34005037783375314</v>
      </c>
      <c r="S34">
        <v>235</v>
      </c>
      <c r="T34">
        <f>Table1[[#This Row],[count_1-5_SY1819]]/Table1[[#This Row],[enrollment_SY1819]]</f>
        <v>0.59193954659949621</v>
      </c>
      <c r="U34">
        <v>17</v>
      </c>
      <c r="V34">
        <f>Table1[[#This Row],[count_6-10_SY1819]]/Table1[[#This Row],[enrollment_SY1819]]</f>
        <v>4.2821158690176324E-2</v>
      </c>
      <c r="W34">
        <v>5</v>
      </c>
      <c r="X34">
        <f>Table1[[#This Row],[count_11-20_SY1819]]/Table1[[#This Row],[enrollment_SY1819]]</f>
        <v>1.2594458438287154E-2</v>
      </c>
      <c r="Y34">
        <v>5</v>
      </c>
      <c r="Z34">
        <f>Table1[[#This Row],[count_20+_SY1819]]/Table1[[#This Row],[enrollment_SY1819]]</f>
        <v>1.2594458438287154E-2</v>
      </c>
      <c r="AA34">
        <f>Table1[[#This Row],[count_1-5_SY1718]]+Table1[[#This Row],[count_6-10_SY1718]]+Table1[[#This Row],[count_11-20_SY1718]]+Table1[[#This Row],[count_20+_SY1718]]</f>
        <v>214</v>
      </c>
      <c r="AB34">
        <f>Table1[[#This Row],[enrollment_SY1718]]-Table1[[#This Row],[count_any_SY1718]]</f>
        <v>186</v>
      </c>
      <c r="AC34">
        <f>Table1[[#This Row],[count_0_SY1718]]/Table1[[#This Row],[enrollment_SY1718]]</f>
        <v>0.46500000000000002</v>
      </c>
      <c r="AD34">
        <v>204</v>
      </c>
      <c r="AE34">
        <f>Table1[[#This Row],[count_1-5_SY1718]]/Table1[[#This Row],[enrollment_SY1718]]</f>
        <v>0.51</v>
      </c>
      <c r="AF34">
        <v>5</v>
      </c>
      <c r="AG34">
        <f>Table1[[#This Row],[count_6-10_SY1718]]/Table1[[#This Row],[enrollment_SY1718]]</f>
        <v>1.2500000000000001E-2</v>
      </c>
      <c r="AH34">
        <v>5</v>
      </c>
      <c r="AI34">
        <f>Table1[[#This Row],[count_11-20_SY1718]]/Table1[[#This Row],[enrollment_SY1718]]</f>
        <v>1.2500000000000001E-2</v>
      </c>
      <c r="AJ34">
        <v>0</v>
      </c>
      <c r="AK34">
        <f>Table1[[#This Row],[count_20+_SY1718]]/Table1[[#This Row],[enrollment_SY1718]]</f>
        <v>0</v>
      </c>
      <c r="AL34">
        <v>6945972.0020000003</v>
      </c>
      <c r="AM34">
        <v>3350</v>
      </c>
      <c r="AN34">
        <v>3721473</v>
      </c>
      <c r="AO34">
        <v>3138698</v>
      </c>
    </row>
    <row r="35" spans="1:41" x14ac:dyDescent="0.2">
      <c r="A35">
        <v>274</v>
      </c>
      <c r="B35" t="s">
        <v>61</v>
      </c>
      <c r="C35" t="s">
        <v>1</v>
      </c>
      <c r="D35">
        <v>407</v>
      </c>
      <c r="E35">
        <v>407</v>
      </c>
      <c r="F35">
        <v>94.38</v>
      </c>
      <c r="G35">
        <v>83.15</v>
      </c>
      <c r="H35">
        <v>5</v>
      </c>
      <c r="I35">
        <v>5</v>
      </c>
      <c r="J35">
        <v>388</v>
      </c>
      <c r="K35">
        <v>388</v>
      </c>
      <c r="L35">
        <v>38.892437119999997</v>
      </c>
      <c r="M35">
        <v>-76.978565020000005</v>
      </c>
      <c r="N35">
        <v>25</v>
      </c>
      <c r="O35">
        <v>6</v>
      </c>
      <c r="P35">
        <f>Table1[[#This Row],[count_1-5_SY1819]]+Table1[[#This Row],[count_6-10_SY1819]]+Table1[[#This Row],[count_11-20_SY1819]]+Table1[[#This Row],[count_20+_SY1819]]</f>
        <v>234</v>
      </c>
      <c r="Q35">
        <f>Table1[[#This Row],[enrollment_SY1819]]-Table1[[#This Row],[count_any_SY1819]]</f>
        <v>173</v>
      </c>
      <c r="R35">
        <f>Table1[[#This Row],[count_0_SY1819]]/Table1[[#This Row],[enrollment_SY1819]]</f>
        <v>0.42506142506142508</v>
      </c>
      <c r="S35">
        <v>196</v>
      </c>
      <c r="T35">
        <f>Table1[[#This Row],[count_1-5_SY1819]]/Table1[[#This Row],[enrollment_SY1819]]</f>
        <v>0.48157248157248156</v>
      </c>
      <c r="U35">
        <v>21</v>
      </c>
      <c r="V35">
        <f>Table1[[#This Row],[count_6-10_SY1819]]/Table1[[#This Row],[enrollment_SY1819]]</f>
        <v>5.1597051597051594E-2</v>
      </c>
      <c r="W35">
        <v>12</v>
      </c>
      <c r="X35">
        <f>Table1[[#This Row],[count_11-20_SY1819]]/Table1[[#This Row],[enrollment_SY1819]]</f>
        <v>2.9484029484029485E-2</v>
      </c>
      <c r="Y35">
        <v>5</v>
      </c>
      <c r="Z35">
        <f>Table1[[#This Row],[count_20+_SY1819]]/Table1[[#This Row],[enrollment_SY1819]]</f>
        <v>1.2285012285012284E-2</v>
      </c>
      <c r="AA35">
        <f>Table1[[#This Row],[count_1-5_SY1718]]+Table1[[#This Row],[count_6-10_SY1718]]+Table1[[#This Row],[count_11-20_SY1718]]+Table1[[#This Row],[count_20+_SY1718]]</f>
        <v>257</v>
      </c>
      <c r="AB35">
        <f>Table1[[#This Row],[enrollment_SY1718]]-Table1[[#This Row],[count_any_SY1718]]</f>
        <v>150</v>
      </c>
      <c r="AC35">
        <f>Table1[[#This Row],[count_0_SY1718]]/Table1[[#This Row],[enrollment_SY1718]]</f>
        <v>0.36855036855036855</v>
      </c>
      <c r="AD35">
        <v>204</v>
      </c>
      <c r="AE35">
        <f>Table1[[#This Row],[count_1-5_SY1718]]/Table1[[#This Row],[enrollment_SY1718]]</f>
        <v>0.50122850122850127</v>
      </c>
      <c r="AF35">
        <v>48</v>
      </c>
      <c r="AG35">
        <f>Table1[[#This Row],[count_6-10_SY1718]]/Table1[[#This Row],[enrollment_SY1718]]</f>
        <v>0.11793611793611794</v>
      </c>
      <c r="AH35">
        <v>5</v>
      </c>
      <c r="AI35">
        <f>Table1[[#This Row],[count_11-20_SY1718]]/Table1[[#This Row],[enrollment_SY1718]]</f>
        <v>1.2285012285012284E-2</v>
      </c>
      <c r="AJ35">
        <v>0</v>
      </c>
      <c r="AK35">
        <f>Table1[[#This Row],[count_20+_SY1718]]/Table1[[#This Row],[enrollment_SY1718]]</f>
        <v>0</v>
      </c>
      <c r="AL35">
        <v>7265554.3109999998</v>
      </c>
      <c r="AM35">
        <v>3780</v>
      </c>
      <c r="AN35">
        <v>3846236</v>
      </c>
      <c r="AO35">
        <v>3337536</v>
      </c>
    </row>
    <row r="36" spans="1:41" x14ac:dyDescent="0.2">
      <c r="A36">
        <v>280</v>
      </c>
      <c r="B36" t="s">
        <v>64</v>
      </c>
      <c r="C36" t="s">
        <v>1</v>
      </c>
      <c r="D36">
        <v>345</v>
      </c>
      <c r="E36">
        <v>361</v>
      </c>
      <c r="F36">
        <v>45.31</v>
      </c>
      <c r="G36">
        <v>24.53</v>
      </c>
      <c r="H36">
        <v>3</v>
      </c>
      <c r="I36">
        <v>2</v>
      </c>
      <c r="J36">
        <v>550</v>
      </c>
      <c r="K36">
        <v>550</v>
      </c>
      <c r="L36">
        <v>38.897376020000003</v>
      </c>
      <c r="M36">
        <v>-76.982904320000003</v>
      </c>
      <c r="N36">
        <v>25</v>
      </c>
      <c r="O36">
        <v>6</v>
      </c>
      <c r="P36">
        <f>Table1[[#This Row],[count_1-5_SY1819]]+Table1[[#This Row],[count_6-10_SY1819]]+Table1[[#This Row],[count_11-20_SY1819]]+Table1[[#This Row],[count_20+_SY1819]]</f>
        <v>263</v>
      </c>
      <c r="Q36">
        <f>Table1[[#This Row],[enrollment_SY1819]]-Table1[[#This Row],[count_any_SY1819]]</f>
        <v>98</v>
      </c>
      <c r="R36">
        <f>Table1[[#This Row],[count_0_SY1819]]/Table1[[#This Row],[enrollment_SY1819]]</f>
        <v>0.27146814404432135</v>
      </c>
      <c r="S36">
        <v>126</v>
      </c>
      <c r="T36">
        <f>Table1[[#This Row],[count_1-5_SY1819]]/Table1[[#This Row],[enrollment_SY1819]]</f>
        <v>0.34903047091412742</v>
      </c>
      <c r="U36">
        <v>64</v>
      </c>
      <c r="V36">
        <f>Table1[[#This Row],[count_6-10_SY1819]]/Table1[[#This Row],[enrollment_SY1819]]</f>
        <v>0.17728531855955679</v>
      </c>
      <c r="W36">
        <v>48</v>
      </c>
      <c r="X36">
        <f>Table1[[#This Row],[count_11-20_SY1819]]/Table1[[#This Row],[enrollment_SY1819]]</f>
        <v>0.1329639889196676</v>
      </c>
      <c r="Y36">
        <v>25</v>
      </c>
      <c r="Z36">
        <f>Table1[[#This Row],[count_20+_SY1819]]/Table1[[#This Row],[enrollment_SY1819]]</f>
        <v>6.9252077562326875E-2</v>
      </c>
      <c r="AA36">
        <f>Table1[[#This Row],[count_1-5_SY1718]]+Table1[[#This Row],[count_6-10_SY1718]]+Table1[[#This Row],[count_11-20_SY1718]]+Table1[[#This Row],[count_20+_SY1718]]</f>
        <v>236</v>
      </c>
      <c r="AB36">
        <f>Table1[[#This Row],[enrollment_SY1718]]-Table1[[#This Row],[count_any_SY1718]]</f>
        <v>109</v>
      </c>
      <c r="AC36">
        <f>Table1[[#This Row],[count_0_SY1718]]/Table1[[#This Row],[enrollment_SY1718]]</f>
        <v>0.31594202898550727</v>
      </c>
      <c r="AD36">
        <v>178</v>
      </c>
      <c r="AE36">
        <f>Table1[[#This Row],[count_1-5_SY1718]]/Table1[[#This Row],[enrollment_SY1718]]</f>
        <v>0.51594202898550723</v>
      </c>
      <c r="AF36">
        <v>42</v>
      </c>
      <c r="AG36">
        <f>Table1[[#This Row],[count_6-10_SY1718]]/Table1[[#This Row],[enrollment_SY1718]]</f>
        <v>0.12173913043478261</v>
      </c>
      <c r="AH36">
        <v>11</v>
      </c>
      <c r="AI36">
        <f>Table1[[#This Row],[count_11-20_SY1718]]/Table1[[#This Row],[enrollment_SY1718]]</f>
        <v>3.1884057971014491E-2</v>
      </c>
      <c r="AJ36">
        <v>5</v>
      </c>
      <c r="AK36">
        <f>Table1[[#This Row],[count_20+_SY1718]]/Table1[[#This Row],[enrollment_SY1718]]</f>
        <v>1.4492753623188406E-2</v>
      </c>
      <c r="AL36">
        <v>10202898.82</v>
      </c>
      <c r="AM36">
        <v>4050</v>
      </c>
      <c r="AN36">
        <v>5091971</v>
      </c>
      <c r="AO36">
        <v>3519622</v>
      </c>
    </row>
    <row r="37" spans="1:41" x14ac:dyDescent="0.2">
      <c r="A37">
        <v>284</v>
      </c>
      <c r="B37" t="s">
        <v>60</v>
      </c>
      <c r="C37" t="s">
        <v>1</v>
      </c>
      <c r="D37">
        <v>427</v>
      </c>
      <c r="E37">
        <v>437</v>
      </c>
      <c r="F37">
        <v>83.7</v>
      </c>
      <c r="G37">
        <v>67.930000000000007</v>
      </c>
      <c r="H37">
        <v>5</v>
      </c>
      <c r="I37">
        <v>4</v>
      </c>
      <c r="J37">
        <v>486</v>
      </c>
      <c r="K37">
        <v>486</v>
      </c>
      <c r="L37">
        <v>38.919112140000003</v>
      </c>
      <c r="M37">
        <v>-77.040822239999997</v>
      </c>
      <c r="N37">
        <v>1</v>
      </c>
      <c r="O37">
        <v>1</v>
      </c>
      <c r="P37">
        <f>Table1[[#This Row],[count_1-5_SY1819]]+Table1[[#This Row],[count_6-10_SY1819]]+Table1[[#This Row],[count_11-20_SY1819]]+Table1[[#This Row],[count_20+_SY1819]]</f>
        <v>283</v>
      </c>
      <c r="Q37">
        <f>Table1[[#This Row],[enrollment_SY1819]]-Table1[[#This Row],[count_any_SY1819]]</f>
        <v>154</v>
      </c>
      <c r="R37">
        <f>Table1[[#This Row],[count_0_SY1819]]/Table1[[#This Row],[enrollment_SY1819]]</f>
        <v>0.35240274599542332</v>
      </c>
      <c r="S37">
        <v>196</v>
      </c>
      <c r="T37">
        <f>Table1[[#This Row],[count_1-5_SY1819]]/Table1[[#This Row],[enrollment_SY1819]]</f>
        <v>0.44851258581235698</v>
      </c>
      <c r="U37">
        <v>58</v>
      </c>
      <c r="V37">
        <f>Table1[[#This Row],[count_6-10_SY1819]]/Table1[[#This Row],[enrollment_SY1819]]</f>
        <v>0.13272311212814644</v>
      </c>
      <c r="W37">
        <v>24</v>
      </c>
      <c r="X37">
        <f>Table1[[#This Row],[count_11-20_SY1819]]/Table1[[#This Row],[enrollment_SY1819]]</f>
        <v>5.4919908466819219E-2</v>
      </c>
      <c r="Y37">
        <v>5</v>
      </c>
      <c r="Z37">
        <f>Table1[[#This Row],[count_20+_SY1819]]/Table1[[#This Row],[enrollment_SY1819]]</f>
        <v>1.1441647597254004E-2</v>
      </c>
      <c r="AA37">
        <f>Table1[[#This Row],[count_1-5_SY1718]]+Table1[[#This Row],[count_6-10_SY1718]]+Table1[[#This Row],[count_11-20_SY1718]]+Table1[[#This Row],[count_20+_SY1718]]</f>
        <v>279</v>
      </c>
      <c r="AB37">
        <f>Table1[[#This Row],[enrollment_SY1718]]-Table1[[#This Row],[count_any_SY1718]]</f>
        <v>148</v>
      </c>
      <c r="AC37">
        <f>Table1[[#This Row],[count_0_SY1718]]/Table1[[#This Row],[enrollment_SY1718]]</f>
        <v>0.34660421545667447</v>
      </c>
      <c r="AD37">
        <v>182</v>
      </c>
      <c r="AE37">
        <f>Table1[[#This Row],[count_1-5_SY1718]]/Table1[[#This Row],[enrollment_SY1718]]</f>
        <v>0.42622950819672129</v>
      </c>
      <c r="AF37">
        <v>62</v>
      </c>
      <c r="AG37">
        <f>Table1[[#This Row],[count_6-10_SY1718]]/Table1[[#This Row],[enrollment_SY1718]]</f>
        <v>0.14519906323185011</v>
      </c>
      <c r="AH37">
        <v>30</v>
      </c>
      <c r="AI37">
        <f>Table1[[#This Row],[count_11-20_SY1718]]/Table1[[#This Row],[enrollment_SY1718]]</f>
        <v>7.0257611241217793E-2</v>
      </c>
      <c r="AJ37">
        <v>5</v>
      </c>
      <c r="AK37">
        <f>Table1[[#This Row],[count_20+_SY1718]]/Table1[[#This Row],[enrollment_SY1718]]</f>
        <v>1.1709601873536301E-2</v>
      </c>
      <c r="AL37">
        <v>10435364.130000001</v>
      </c>
      <c r="AM37">
        <v>3940</v>
      </c>
      <c r="AN37">
        <v>5364019</v>
      </c>
      <c r="AO37">
        <v>3545238</v>
      </c>
    </row>
    <row r="38" spans="1:41" x14ac:dyDescent="0.2">
      <c r="A38">
        <v>285</v>
      </c>
      <c r="B38" t="s">
        <v>65</v>
      </c>
      <c r="C38" t="s">
        <v>1</v>
      </c>
      <c r="D38">
        <v>401</v>
      </c>
      <c r="E38">
        <v>323</v>
      </c>
      <c r="F38">
        <v>13.63</v>
      </c>
      <c r="G38">
        <v>19.87</v>
      </c>
      <c r="H38">
        <v>1</v>
      </c>
      <c r="I38">
        <v>1</v>
      </c>
      <c r="J38">
        <v>480</v>
      </c>
      <c r="K38">
        <v>480</v>
      </c>
      <c r="L38">
        <v>38.856656000000001</v>
      </c>
      <c r="M38">
        <v>-76.982943680000005</v>
      </c>
      <c r="N38">
        <v>37</v>
      </c>
      <c r="O38">
        <v>8</v>
      </c>
      <c r="P38">
        <f>Table1[[#This Row],[count_1-5_SY1819]]+Table1[[#This Row],[count_6-10_SY1819]]+Table1[[#This Row],[count_11-20_SY1819]]+Table1[[#This Row],[count_20+_SY1819]]</f>
        <v>309</v>
      </c>
      <c r="Q38">
        <f>Table1[[#This Row],[enrollment_SY1819]]-Table1[[#This Row],[count_any_SY1819]]</f>
        <v>14</v>
      </c>
      <c r="R38">
        <f>Table1[[#This Row],[count_0_SY1819]]/Table1[[#This Row],[enrollment_SY1819]]</f>
        <v>4.3343653250773995E-2</v>
      </c>
      <c r="S38">
        <v>84</v>
      </c>
      <c r="T38">
        <f>Table1[[#This Row],[count_1-5_SY1819]]/Table1[[#This Row],[enrollment_SY1819]]</f>
        <v>0.26006191950464397</v>
      </c>
      <c r="U38">
        <v>80</v>
      </c>
      <c r="V38">
        <f>Table1[[#This Row],[count_6-10_SY1819]]/Table1[[#This Row],[enrollment_SY1819]]</f>
        <v>0.24767801857585139</v>
      </c>
      <c r="W38">
        <v>94</v>
      </c>
      <c r="X38">
        <f>Table1[[#This Row],[count_11-20_SY1819]]/Table1[[#This Row],[enrollment_SY1819]]</f>
        <v>0.29102167182662536</v>
      </c>
      <c r="Y38">
        <v>51</v>
      </c>
      <c r="Z38">
        <f>Table1[[#This Row],[count_20+_SY1819]]/Table1[[#This Row],[enrollment_SY1819]]</f>
        <v>0.15789473684210525</v>
      </c>
      <c r="AA38">
        <f>Table1[[#This Row],[count_1-5_SY1718]]+Table1[[#This Row],[count_6-10_SY1718]]+Table1[[#This Row],[count_11-20_SY1718]]+Table1[[#This Row],[count_20+_SY1718]]</f>
        <v>351</v>
      </c>
      <c r="AB38">
        <f>Table1[[#This Row],[enrollment_SY1718]]-Table1[[#This Row],[count_any_SY1718]]</f>
        <v>50</v>
      </c>
      <c r="AC38">
        <f>Table1[[#This Row],[count_0_SY1718]]/Table1[[#This Row],[enrollment_SY1718]]</f>
        <v>0.12468827930174564</v>
      </c>
      <c r="AD38">
        <v>57</v>
      </c>
      <c r="AE38">
        <f>Table1[[#This Row],[count_1-5_SY1718]]/Table1[[#This Row],[enrollment_SY1718]]</f>
        <v>0.14214463840399003</v>
      </c>
      <c r="AF38">
        <v>90</v>
      </c>
      <c r="AG38">
        <f>Table1[[#This Row],[count_6-10_SY1718]]/Table1[[#This Row],[enrollment_SY1718]]</f>
        <v>0.22443890274314215</v>
      </c>
      <c r="AH38">
        <v>107</v>
      </c>
      <c r="AI38">
        <f>Table1[[#This Row],[count_11-20_SY1718]]/Table1[[#This Row],[enrollment_SY1718]]</f>
        <v>0.26683291770573564</v>
      </c>
      <c r="AJ38">
        <v>97</v>
      </c>
      <c r="AK38">
        <f>Table1[[#This Row],[count_20+_SY1718]]/Table1[[#This Row],[enrollment_SY1718]]</f>
        <v>0.24189526184538654</v>
      </c>
      <c r="AL38">
        <v>9921336.5350000001</v>
      </c>
      <c r="AM38">
        <v>4270</v>
      </c>
      <c r="AN38">
        <v>4914177</v>
      </c>
      <c r="AO38">
        <v>3430796</v>
      </c>
    </row>
    <row r="39" spans="1:41" x14ac:dyDescent="0.2">
      <c r="A39">
        <v>287</v>
      </c>
      <c r="B39" t="s">
        <v>66</v>
      </c>
      <c r="C39" t="s">
        <v>1</v>
      </c>
      <c r="D39">
        <v>573</v>
      </c>
      <c r="E39">
        <v>601</v>
      </c>
      <c r="F39">
        <v>79.069999999999993</v>
      </c>
      <c r="G39">
        <v>92.3</v>
      </c>
      <c r="H39">
        <v>4</v>
      </c>
      <c r="I39">
        <v>5</v>
      </c>
      <c r="J39">
        <v>730</v>
      </c>
      <c r="K39">
        <v>730</v>
      </c>
      <c r="L39">
        <v>38.952933520000002</v>
      </c>
      <c r="M39">
        <v>-77.070079210000003</v>
      </c>
      <c r="N39">
        <v>12</v>
      </c>
      <c r="O39">
        <v>3</v>
      </c>
      <c r="P39">
        <f>Table1[[#This Row],[count_1-5_SY1819]]+Table1[[#This Row],[count_6-10_SY1819]]+Table1[[#This Row],[count_11-20_SY1819]]+Table1[[#This Row],[count_20+_SY1819]]</f>
        <v>396</v>
      </c>
      <c r="Q39">
        <f>Table1[[#This Row],[enrollment_SY1819]]-Table1[[#This Row],[count_any_SY1819]]</f>
        <v>205</v>
      </c>
      <c r="R39">
        <f>Table1[[#This Row],[count_0_SY1819]]/Table1[[#This Row],[enrollment_SY1819]]</f>
        <v>0.34109816971713808</v>
      </c>
      <c r="S39">
        <v>348</v>
      </c>
      <c r="T39">
        <f>Table1[[#This Row],[count_1-5_SY1819]]/Table1[[#This Row],[enrollment_SY1819]]</f>
        <v>0.57903494176372716</v>
      </c>
      <c r="U39">
        <v>38</v>
      </c>
      <c r="V39">
        <f>Table1[[#This Row],[count_6-10_SY1819]]/Table1[[#This Row],[enrollment_SY1819]]</f>
        <v>6.3227953410981697E-2</v>
      </c>
      <c r="W39">
        <v>5</v>
      </c>
      <c r="X39">
        <f>Table1[[#This Row],[count_11-20_SY1819]]/Table1[[#This Row],[enrollment_SY1819]]</f>
        <v>8.3194675540765387E-3</v>
      </c>
      <c r="Y39">
        <v>5</v>
      </c>
      <c r="Z39">
        <f>Table1[[#This Row],[count_20+_SY1819]]/Table1[[#This Row],[enrollment_SY1819]]</f>
        <v>8.3194675540765387E-3</v>
      </c>
      <c r="AA39">
        <f>Table1[[#This Row],[count_1-5_SY1718]]+Table1[[#This Row],[count_6-10_SY1718]]+Table1[[#This Row],[count_11-20_SY1718]]+Table1[[#This Row],[count_20+_SY1718]]</f>
        <v>427</v>
      </c>
      <c r="AB39">
        <f>Table1[[#This Row],[enrollment_SY1718]]-Table1[[#This Row],[count_any_SY1718]]</f>
        <v>146</v>
      </c>
      <c r="AC39">
        <f>Table1[[#This Row],[count_0_SY1718]]/Table1[[#This Row],[enrollment_SY1718]]</f>
        <v>0.25479930191972078</v>
      </c>
      <c r="AD39">
        <v>364</v>
      </c>
      <c r="AE39">
        <f>Table1[[#This Row],[count_1-5_SY1718]]/Table1[[#This Row],[enrollment_SY1718]]</f>
        <v>0.63525305410122168</v>
      </c>
      <c r="AF39">
        <v>53</v>
      </c>
      <c r="AG39">
        <f>Table1[[#This Row],[count_6-10_SY1718]]/Table1[[#This Row],[enrollment_SY1718]]</f>
        <v>9.2495636998254804E-2</v>
      </c>
      <c r="AH39">
        <v>10</v>
      </c>
      <c r="AI39">
        <f>Table1[[#This Row],[count_11-20_SY1718]]/Table1[[#This Row],[enrollment_SY1718]]</f>
        <v>1.7452006980802792E-2</v>
      </c>
      <c r="AJ39">
        <v>0</v>
      </c>
      <c r="AK39">
        <f>Table1[[#This Row],[count_20+_SY1718]]/Table1[[#This Row],[enrollment_SY1718]]</f>
        <v>0</v>
      </c>
      <c r="AL39">
        <v>11984592</v>
      </c>
      <c r="AM39">
        <v>6340</v>
      </c>
      <c r="AN39">
        <v>5692681</v>
      </c>
      <c r="AO39">
        <v>4513199</v>
      </c>
    </row>
    <row r="40" spans="1:41" x14ac:dyDescent="0.2">
      <c r="A40">
        <v>288</v>
      </c>
      <c r="B40" t="s">
        <v>67</v>
      </c>
      <c r="C40" t="s">
        <v>1</v>
      </c>
      <c r="D40">
        <v>387</v>
      </c>
      <c r="E40">
        <v>370</v>
      </c>
      <c r="F40">
        <v>44.78</v>
      </c>
      <c r="G40">
        <v>54.86</v>
      </c>
      <c r="H40">
        <v>3</v>
      </c>
      <c r="I40">
        <v>3</v>
      </c>
      <c r="J40">
        <v>400</v>
      </c>
      <c r="K40">
        <v>400</v>
      </c>
      <c r="L40">
        <v>38.885954419999997</v>
      </c>
      <c r="M40">
        <v>-76.930796509999993</v>
      </c>
      <c r="N40">
        <v>33</v>
      </c>
      <c r="O40">
        <v>7</v>
      </c>
      <c r="P40">
        <f>Table1[[#This Row],[count_1-5_SY1819]]+Table1[[#This Row],[count_6-10_SY1819]]+Table1[[#This Row],[count_11-20_SY1819]]+Table1[[#This Row],[count_20+_SY1819]]</f>
        <v>280</v>
      </c>
      <c r="Q40">
        <f>Table1[[#This Row],[enrollment_SY1819]]-Table1[[#This Row],[count_any_SY1819]]</f>
        <v>90</v>
      </c>
      <c r="R40">
        <f>Table1[[#This Row],[count_0_SY1819]]/Table1[[#This Row],[enrollment_SY1819]]</f>
        <v>0.24324324324324326</v>
      </c>
      <c r="S40">
        <v>184</v>
      </c>
      <c r="T40">
        <f>Table1[[#This Row],[count_1-5_SY1819]]/Table1[[#This Row],[enrollment_SY1819]]</f>
        <v>0.49729729729729732</v>
      </c>
      <c r="U40">
        <v>55</v>
      </c>
      <c r="V40">
        <f>Table1[[#This Row],[count_6-10_SY1819]]/Table1[[#This Row],[enrollment_SY1819]]</f>
        <v>0.14864864864864866</v>
      </c>
      <c r="W40">
        <v>30</v>
      </c>
      <c r="X40">
        <f>Table1[[#This Row],[count_11-20_SY1819]]/Table1[[#This Row],[enrollment_SY1819]]</f>
        <v>8.1081081081081086E-2</v>
      </c>
      <c r="Y40">
        <v>11</v>
      </c>
      <c r="Z40">
        <f>Table1[[#This Row],[count_20+_SY1819]]/Table1[[#This Row],[enrollment_SY1819]]</f>
        <v>2.9729729729729731E-2</v>
      </c>
      <c r="AA40">
        <f>Table1[[#This Row],[count_1-5_SY1718]]+Table1[[#This Row],[count_6-10_SY1718]]+Table1[[#This Row],[count_11-20_SY1718]]+Table1[[#This Row],[count_20+_SY1718]]</f>
        <v>304</v>
      </c>
      <c r="AB40">
        <f>Table1[[#This Row],[enrollment_SY1718]]-Table1[[#This Row],[count_any_SY1718]]</f>
        <v>83</v>
      </c>
      <c r="AC40">
        <f>Table1[[#This Row],[count_0_SY1718]]/Table1[[#This Row],[enrollment_SY1718]]</f>
        <v>0.2144702842377261</v>
      </c>
      <c r="AD40">
        <v>181</v>
      </c>
      <c r="AE40">
        <f>Table1[[#This Row],[count_1-5_SY1718]]/Table1[[#This Row],[enrollment_SY1718]]</f>
        <v>0.46770025839793283</v>
      </c>
      <c r="AF40">
        <v>105</v>
      </c>
      <c r="AG40">
        <f>Table1[[#This Row],[count_6-10_SY1718]]/Table1[[#This Row],[enrollment_SY1718]]</f>
        <v>0.27131782945736432</v>
      </c>
      <c r="AH40">
        <v>13</v>
      </c>
      <c r="AI40">
        <f>Table1[[#This Row],[count_11-20_SY1718]]/Table1[[#This Row],[enrollment_SY1718]]</f>
        <v>3.3591731266149873E-2</v>
      </c>
      <c r="AJ40">
        <v>5</v>
      </c>
      <c r="AK40">
        <f>Table1[[#This Row],[count_20+_SY1718]]/Table1[[#This Row],[enrollment_SY1718]]</f>
        <v>1.2919896640826873E-2</v>
      </c>
      <c r="AL40">
        <v>9386882.0050000008</v>
      </c>
      <c r="AM40">
        <v>3890</v>
      </c>
      <c r="AN40">
        <v>4589598</v>
      </c>
      <c r="AO40">
        <v>3373621</v>
      </c>
    </row>
    <row r="41" spans="1:41" x14ac:dyDescent="0.2">
      <c r="A41">
        <v>290</v>
      </c>
      <c r="B41" t="s">
        <v>68</v>
      </c>
      <c r="C41" t="s">
        <v>1</v>
      </c>
      <c r="D41">
        <v>195</v>
      </c>
      <c r="E41">
        <v>224</v>
      </c>
      <c r="F41">
        <v>25.08</v>
      </c>
      <c r="G41">
        <v>29.81</v>
      </c>
      <c r="H41">
        <v>2</v>
      </c>
      <c r="I41">
        <v>2</v>
      </c>
      <c r="J41">
        <v>379</v>
      </c>
      <c r="K41">
        <v>379</v>
      </c>
      <c r="L41">
        <v>38.925177980000001</v>
      </c>
      <c r="M41">
        <v>-76.991842879999993</v>
      </c>
      <c r="N41">
        <v>22</v>
      </c>
      <c r="O41">
        <v>5</v>
      </c>
      <c r="P41">
        <f>Table1[[#This Row],[count_1-5_SY1819]]+Table1[[#This Row],[count_6-10_SY1819]]+Table1[[#This Row],[count_11-20_SY1819]]+Table1[[#This Row],[count_20+_SY1819]]</f>
        <v>186</v>
      </c>
      <c r="Q41">
        <f>Table1[[#This Row],[enrollment_SY1819]]-Table1[[#This Row],[count_any_SY1819]]</f>
        <v>38</v>
      </c>
      <c r="R41">
        <f>Table1[[#This Row],[count_0_SY1819]]/Table1[[#This Row],[enrollment_SY1819]]</f>
        <v>0.16964285714285715</v>
      </c>
      <c r="S41">
        <v>132</v>
      </c>
      <c r="T41">
        <f>Table1[[#This Row],[count_1-5_SY1819]]/Table1[[#This Row],[enrollment_SY1819]]</f>
        <v>0.5892857142857143</v>
      </c>
      <c r="U41">
        <v>38</v>
      </c>
      <c r="V41">
        <f>Table1[[#This Row],[count_6-10_SY1819]]/Table1[[#This Row],[enrollment_SY1819]]</f>
        <v>0.16964285714285715</v>
      </c>
      <c r="W41">
        <v>11</v>
      </c>
      <c r="X41">
        <f>Table1[[#This Row],[count_11-20_SY1819]]/Table1[[#This Row],[enrollment_SY1819]]</f>
        <v>4.9107142857142856E-2</v>
      </c>
      <c r="Y41">
        <v>5</v>
      </c>
      <c r="Z41">
        <f>Table1[[#This Row],[count_20+_SY1819]]/Table1[[#This Row],[enrollment_SY1819]]</f>
        <v>2.2321428571428572E-2</v>
      </c>
      <c r="AA41">
        <f>Table1[[#This Row],[count_1-5_SY1718]]+Table1[[#This Row],[count_6-10_SY1718]]+Table1[[#This Row],[count_11-20_SY1718]]+Table1[[#This Row],[count_20+_SY1718]]</f>
        <v>153</v>
      </c>
      <c r="AB41">
        <f>Table1[[#This Row],[enrollment_SY1718]]-Table1[[#This Row],[count_any_SY1718]]</f>
        <v>42</v>
      </c>
      <c r="AC41">
        <f>Table1[[#This Row],[count_0_SY1718]]/Table1[[#This Row],[enrollment_SY1718]]</f>
        <v>0.2153846153846154</v>
      </c>
      <c r="AD41">
        <v>100</v>
      </c>
      <c r="AE41">
        <f>Table1[[#This Row],[count_1-5_SY1718]]/Table1[[#This Row],[enrollment_SY1718]]</f>
        <v>0.51282051282051277</v>
      </c>
      <c r="AF41">
        <v>37</v>
      </c>
      <c r="AG41">
        <f>Table1[[#This Row],[count_6-10_SY1718]]/Table1[[#This Row],[enrollment_SY1718]]</f>
        <v>0.18974358974358974</v>
      </c>
      <c r="AH41">
        <v>11</v>
      </c>
      <c r="AI41">
        <f>Table1[[#This Row],[count_11-20_SY1718]]/Table1[[#This Row],[enrollment_SY1718]]</f>
        <v>5.6410256410256411E-2</v>
      </c>
      <c r="AJ41">
        <v>5</v>
      </c>
      <c r="AK41">
        <f>Table1[[#This Row],[count_20+_SY1718]]/Table1[[#This Row],[enrollment_SY1718]]</f>
        <v>2.564102564102564E-2</v>
      </c>
      <c r="AL41">
        <v>6842275.2400000002</v>
      </c>
      <c r="AM41">
        <v>2140</v>
      </c>
      <c r="AN41">
        <v>3301360</v>
      </c>
      <c r="AO41">
        <v>1978631</v>
      </c>
    </row>
    <row r="42" spans="1:41" x14ac:dyDescent="0.2">
      <c r="A42">
        <v>291</v>
      </c>
      <c r="B42" t="s">
        <v>9</v>
      </c>
      <c r="C42" t="s">
        <v>1</v>
      </c>
      <c r="D42">
        <v>404</v>
      </c>
      <c r="E42">
        <v>430</v>
      </c>
      <c r="F42">
        <v>30.82</v>
      </c>
      <c r="G42">
        <v>47.46</v>
      </c>
      <c r="H42">
        <v>2</v>
      </c>
      <c r="I42">
        <v>3</v>
      </c>
      <c r="J42">
        <v>392</v>
      </c>
      <c r="K42">
        <v>492</v>
      </c>
      <c r="L42">
        <v>38.87179716</v>
      </c>
      <c r="M42">
        <v>-76.974484020000006</v>
      </c>
      <c r="N42">
        <v>34</v>
      </c>
      <c r="O42">
        <v>8</v>
      </c>
      <c r="P42">
        <f>Table1[[#This Row],[count_1-5_SY1819]]+Table1[[#This Row],[count_6-10_SY1819]]+Table1[[#This Row],[count_11-20_SY1819]]+Table1[[#This Row],[count_20+_SY1819]]</f>
        <v>324</v>
      </c>
      <c r="Q42">
        <f>Table1[[#This Row],[enrollment_SY1819]]-Table1[[#This Row],[count_any_SY1819]]</f>
        <v>106</v>
      </c>
      <c r="R42">
        <f>Table1[[#This Row],[count_0_SY1819]]/Table1[[#This Row],[enrollment_SY1819]]</f>
        <v>0.24651162790697675</v>
      </c>
      <c r="S42">
        <v>137</v>
      </c>
      <c r="T42">
        <f>Table1[[#This Row],[count_1-5_SY1819]]/Table1[[#This Row],[enrollment_SY1819]]</f>
        <v>0.31860465116279069</v>
      </c>
      <c r="U42">
        <v>94</v>
      </c>
      <c r="V42">
        <f>Table1[[#This Row],[count_6-10_SY1819]]/Table1[[#This Row],[enrollment_SY1819]]</f>
        <v>0.21860465116279071</v>
      </c>
      <c r="W42">
        <v>69</v>
      </c>
      <c r="X42">
        <f>Table1[[#This Row],[count_11-20_SY1819]]/Table1[[#This Row],[enrollment_SY1819]]</f>
        <v>0.16046511627906976</v>
      </c>
      <c r="Y42">
        <v>24</v>
      </c>
      <c r="Z42">
        <f>Table1[[#This Row],[count_20+_SY1819]]/Table1[[#This Row],[enrollment_SY1819]]</f>
        <v>5.5813953488372092E-2</v>
      </c>
      <c r="AA42">
        <f>Table1[[#This Row],[count_1-5_SY1718]]+Table1[[#This Row],[count_6-10_SY1718]]+Table1[[#This Row],[count_11-20_SY1718]]+Table1[[#This Row],[count_20+_SY1718]]</f>
        <v>314</v>
      </c>
      <c r="AB42">
        <f>Table1[[#This Row],[enrollment_SY1718]]-Table1[[#This Row],[count_any_SY1718]]</f>
        <v>90</v>
      </c>
      <c r="AC42">
        <f>Table1[[#This Row],[count_0_SY1718]]/Table1[[#This Row],[enrollment_SY1718]]</f>
        <v>0.22277227722772278</v>
      </c>
      <c r="AD42">
        <v>142</v>
      </c>
      <c r="AE42">
        <f>Table1[[#This Row],[count_1-5_SY1718]]/Table1[[#This Row],[enrollment_SY1718]]</f>
        <v>0.35148514851485146</v>
      </c>
      <c r="AF42">
        <v>92</v>
      </c>
      <c r="AG42">
        <f>Table1[[#This Row],[count_6-10_SY1718]]/Table1[[#This Row],[enrollment_SY1718]]</f>
        <v>0.22772277227722773</v>
      </c>
      <c r="AH42">
        <v>52</v>
      </c>
      <c r="AI42">
        <f>Table1[[#This Row],[count_11-20_SY1718]]/Table1[[#This Row],[enrollment_SY1718]]</f>
        <v>0.12871287128712872</v>
      </c>
      <c r="AJ42">
        <v>28</v>
      </c>
      <c r="AK42">
        <f>Table1[[#This Row],[count_20+_SY1718]]/Table1[[#This Row],[enrollment_SY1718]]</f>
        <v>6.9306930693069313E-2</v>
      </c>
      <c r="AL42">
        <v>9026511.9710000008</v>
      </c>
      <c r="AM42">
        <v>3990</v>
      </c>
      <c r="AN42">
        <v>4941263</v>
      </c>
      <c r="AO42">
        <v>3649872</v>
      </c>
    </row>
    <row r="43" spans="1:41" x14ac:dyDescent="0.2">
      <c r="A43">
        <v>292</v>
      </c>
      <c r="B43" t="s">
        <v>70</v>
      </c>
      <c r="C43" t="s">
        <v>1</v>
      </c>
      <c r="D43">
        <v>330</v>
      </c>
      <c r="E43">
        <v>363</v>
      </c>
      <c r="F43">
        <v>80.14</v>
      </c>
      <c r="G43">
        <v>77.53</v>
      </c>
      <c r="H43">
        <v>5</v>
      </c>
      <c r="I43">
        <v>4</v>
      </c>
      <c r="J43">
        <v>375</v>
      </c>
      <c r="K43">
        <v>375</v>
      </c>
      <c r="L43">
        <v>38.923595829999996</v>
      </c>
      <c r="M43">
        <v>-77.057203369999996</v>
      </c>
      <c r="N43">
        <v>15</v>
      </c>
      <c r="O43">
        <v>3</v>
      </c>
      <c r="P43">
        <f>Table1[[#This Row],[count_1-5_SY1819]]+Table1[[#This Row],[count_6-10_SY1819]]+Table1[[#This Row],[count_11-20_SY1819]]+Table1[[#This Row],[count_20+_SY1819]]</f>
        <v>508</v>
      </c>
      <c r="Q43">
        <f>Table1[[#This Row],[enrollment_SY1819]]-Table1[[#This Row],[count_any_SY1819]]</f>
        <v>-145</v>
      </c>
      <c r="R43">
        <f>Table1[[#This Row],[count_0_SY1819]]/Table1[[#This Row],[enrollment_SY1819]]</f>
        <v>-0.39944903581267216</v>
      </c>
      <c r="S43">
        <v>422</v>
      </c>
      <c r="T43">
        <f>Table1[[#This Row],[count_1-5_SY1819]]/Table1[[#This Row],[enrollment_SY1819]]</f>
        <v>1.162534435261708</v>
      </c>
      <c r="U43">
        <v>76</v>
      </c>
      <c r="V43">
        <f>Table1[[#This Row],[count_6-10_SY1819]]/Table1[[#This Row],[enrollment_SY1819]]</f>
        <v>0.20936639118457301</v>
      </c>
      <c r="W43">
        <v>5</v>
      </c>
      <c r="X43">
        <f>Table1[[#This Row],[count_11-20_SY1819]]/Table1[[#This Row],[enrollment_SY1819]]</f>
        <v>1.3774104683195593E-2</v>
      </c>
      <c r="Y43">
        <v>5</v>
      </c>
      <c r="Z43">
        <f>Table1[[#This Row],[count_20+_SY1819]]/Table1[[#This Row],[enrollment_SY1819]]</f>
        <v>1.3774104683195593E-2</v>
      </c>
      <c r="AA43">
        <f>Table1[[#This Row],[count_1-5_SY1718]]+Table1[[#This Row],[count_6-10_SY1718]]+Table1[[#This Row],[count_11-20_SY1718]]+Table1[[#This Row],[count_20+_SY1718]]</f>
        <v>479</v>
      </c>
      <c r="AB43">
        <f>Table1[[#This Row],[enrollment_SY1718]]-Table1[[#This Row],[count_any_SY1718]]</f>
        <v>-149</v>
      </c>
      <c r="AC43">
        <f>Table1[[#This Row],[count_0_SY1718]]/Table1[[#This Row],[enrollment_SY1718]]</f>
        <v>-0.45151515151515154</v>
      </c>
      <c r="AD43">
        <v>398</v>
      </c>
      <c r="AE43">
        <f>Table1[[#This Row],[count_1-5_SY1718]]/Table1[[#This Row],[enrollment_SY1718]]</f>
        <v>1.2060606060606061</v>
      </c>
      <c r="AF43">
        <v>71</v>
      </c>
      <c r="AG43">
        <f>Table1[[#This Row],[count_6-10_SY1718]]/Table1[[#This Row],[enrollment_SY1718]]</f>
        <v>0.21515151515151515</v>
      </c>
      <c r="AH43">
        <v>5</v>
      </c>
      <c r="AI43">
        <f>Table1[[#This Row],[count_11-20_SY1718]]/Table1[[#This Row],[enrollment_SY1718]]</f>
        <v>1.5151515151515152E-2</v>
      </c>
      <c r="AJ43">
        <v>5</v>
      </c>
      <c r="AK43">
        <f>Table1[[#This Row],[count_20+_SY1718]]/Table1[[#This Row],[enrollment_SY1718]]</f>
        <v>1.5151515151515152E-2</v>
      </c>
      <c r="AL43">
        <v>16505914</v>
      </c>
      <c r="AM43">
        <v>6430</v>
      </c>
      <c r="AN43">
        <v>8171881</v>
      </c>
      <c r="AO43">
        <v>6032467</v>
      </c>
    </row>
    <row r="44" spans="1:41" x14ac:dyDescent="0.2">
      <c r="A44">
        <v>294</v>
      </c>
      <c r="B44" t="s">
        <v>71</v>
      </c>
      <c r="C44" t="s">
        <v>1</v>
      </c>
      <c r="D44">
        <v>374</v>
      </c>
      <c r="E44">
        <v>386</v>
      </c>
      <c r="F44">
        <v>17.739999999999998</v>
      </c>
      <c r="G44">
        <v>16.940000000000001</v>
      </c>
      <c r="H44">
        <v>1</v>
      </c>
      <c r="I44">
        <v>1</v>
      </c>
      <c r="J44">
        <v>498</v>
      </c>
      <c r="K44">
        <v>498</v>
      </c>
      <c r="L44">
        <v>38.82696636</v>
      </c>
      <c r="M44">
        <v>-77.008484710000005</v>
      </c>
      <c r="N44">
        <v>39</v>
      </c>
      <c r="O44">
        <v>8</v>
      </c>
      <c r="P44">
        <f>Table1[[#This Row],[count_1-5_SY1819]]+Table1[[#This Row],[count_6-10_SY1819]]+Table1[[#This Row],[count_11-20_SY1819]]+Table1[[#This Row],[count_20+_SY1819]]</f>
        <v>348</v>
      </c>
      <c r="Q44">
        <f>Table1[[#This Row],[enrollment_SY1819]]-Table1[[#This Row],[count_any_SY1819]]</f>
        <v>38</v>
      </c>
      <c r="R44">
        <f>Table1[[#This Row],[count_0_SY1819]]/Table1[[#This Row],[enrollment_SY1819]]</f>
        <v>9.8445595854922283E-2</v>
      </c>
      <c r="S44">
        <v>89</v>
      </c>
      <c r="T44">
        <f>Table1[[#This Row],[count_1-5_SY1819]]/Table1[[#This Row],[enrollment_SY1819]]</f>
        <v>0.23056994818652848</v>
      </c>
      <c r="U44">
        <v>113</v>
      </c>
      <c r="V44">
        <f>Table1[[#This Row],[count_6-10_SY1819]]/Table1[[#This Row],[enrollment_SY1819]]</f>
        <v>0.29274611398963729</v>
      </c>
      <c r="W44">
        <v>76</v>
      </c>
      <c r="X44">
        <f>Table1[[#This Row],[count_11-20_SY1819]]/Table1[[#This Row],[enrollment_SY1819]]</f>
        <v>0.19689119170984457</v>
      </c>
      <c r="Y44">
        <v>70</v>
      </c>
      <c r="Z44">
        <f>Table1[[#This Row],[count_20+_SY1819]]/Table1[[#This Row],[enrollment_SY1819]]</f>
        <v>0.18134715025906736</v>
      </c>
      <c r="AA44">
        <f>Table1[[#This Row],[count_1-5_SY1718]]+Table1[[#This Row],[count_6-10_SY1718]]+Table1[[#This Row],[count_11-20_SY1718]]+Table1[[#This Row],[count_20+_SY1718]]</f>
        <v>249</v>
      </c>
      <c r="AB44">
        <f>Table1[[#This Row],[enrollment_SY1718]]-Table1[[#This Row],[count_any_SY1718]]</f>
        <v>125</v>
      </c>
      <c r="AC44">
        <f>Table1[[#This Row],[count_0_SY1718]]/Table1[[#This Row],[enrollment_SY1718]]</f>
        <v>0.33422459893048129</v>
      </c>
      <c r="AD44">
        <v>195</v>
      </c>
      <c r="AE44">
        <f>Table1[[#This Row],[count_1-5_SY1718]]/Table1[[#This Row],[enrollment_SY1718]]</f>
        <v>0.52139037433155078</v>
      </c>
      <c r="AF44">
        <v>49</v>
      </c>
      <c r="AG44">
        <f>Table1[[#This Row],[count_6-10_SY1718]]/Table1[[#This Row],[enrollment_SY1718]]</f>
        <v>0.13101604278074866</v>
      </c>
      <c r="AH44">
        <v>5</v>
      </c>
      <c r="AI44">
        <f>Table1[[#This Row],[count_11-20_SY1718]]/Table1[[#This Row],[enrollment_SY1718]]</f>
        <v>1.3368983957219251E-2</v>
      </c>
      <c r="AJ44">
        <v>0</v>
      </c>
      <c r="AK44">
        <f>Table1[[#This Row],[count_20+_SY1718]]/Table1[[#This Row],[enrollment_SY1718]]</f>
        <v>0</v>
      </c>
      <c r="AL44">
        <v>10000778.550000001</v>
      </c>
      <c r="AM44">
        <v>4060</v>
      </c>
      <c r="AN44">
        <v>5470958</v>
      </c>
      <c r="AO44">
        <v>3406907</v>
      </c>
    </row>
    <row r="45" spans="1:41" x14ac:dyDescent="0.2">
      <c r="A45">
        <v>295</v>
      </c>
      <c r="B45" t="s">
        <v>72</v>
      </c>
      <c r="C45" t="s">
        <v>1</v>
      </c>
      <c r="D45">
        <v>315</v>
      </c>
      <c r="E45">
        <v>346</v>
      </c>
      <c r="F45">
        <v>40.08</v>
      </c>
      <c r="G45">
        <v>71.930000000000007</v>
      </c>
      <c r="H45">
        <v>3</v>
      </c>
      <c r="I45">
        <v>4</v>
      </c>
      <c r="J45">
        <v>348</v>
      </c>
      <c r="K45">
        <v>348</v>
      </c>
      <c r="L45">
        <v>38.885170680000002</v>
      </c>
      <c r="M45">
        <v>-76.984983729999996</v>
      </c>
      <c r="N45">
        <v>26</v>
      </c>
      <c r="O45">
        <v>6</v>
      </c>
      <c r="P45">
        <f>Table1[[#This Row],[count_1-5_SY1819]]+Table1[[#This Row],[count_6-10_SY1819]]+Table1[[#This Row],[count_11-20_SY1819]]+Table1[[#This Row],[count_20+_SY1819]]</f>
        <v>252</v>
      </c>
      <c r="Q45">
        <f>Table1[[#This Row],[enrollment_SY1819]]-Table1[[#This Row],[count_any_SY1819]]</f>
        <v>94</v>
      </c>
      <c r="R45">
        <f>Table1[[#This Row],[count_0_SY1819]]/Table1[[#This Row],[enrollment_SY1819]]</f>
        <v>0.27167630057803466</v>
      </c>
      <c r="S45">
        <v>109</v>
      </c>
      <c r="T45">
        <f>Table1[[#This Row],[count_1-5_SY1819]]/Table1[[#This Row],[enrollment_SY1819]]</f>
        <v>0.31502890173410403</v>
      </c>
      <c r="U45">
        <v>60</v>
      </c>
      <c r="V45">
        <f>Table1[[#This Row],[count_6-10_SY1819]]/Table1[[#This Row],[enrollment_SY1819]]</f>
        <v>0.17341040462427745</v>
      </c>
      <c r="W45">
        <v>45</v>
      </c>
      <c r="X45">
        <f>Table1[[#This Row],[count_11-20_SY1819]]/Table1[[#This Row],[enrollment_SY1819]]</f>
        <v>0.13005780346820808</v>
      </c>
      <c r="Y45">
        <v>38</v>
      </c>
      <c r="Z45">
        <f>Table1[[#This Row],[count_20+_SY1819]]/Table1[[#This Row],[enrollment_SY1819]]</f>
        <v>0.10982658959537572</v>
      </c>
      <c r="AA45">
        <f>Table1[[#This Row],[count_1-5_SY1718]]+Table1[[#This Row],[count_6-10_SY1718]]+Table1[[#This Row],[count_11-20_SY1718]]+Table1[[#This Row],[count_20+_SY1718]]</f>
        <v>270</v>
      </c>
      <c r="AB45">
        <f>Table1[[#This Row],[enrollment_SY1718]]-Table1[[#This Row],[count_any_SY1718]]</f>
        <v>45</v>
      </c>
      <c r="AC45">
        <f>Table1[[#This Row],[count_0_SY1718]]/Table1[[#This Row],[enrollment_SY1718]]</f>
        <v>0.14285714285714285</v>
      </c>
      <c r="AD45">
        <v>91</v>
      </c>
      <c r="AE45">
        <f>Table1[[#This Row],[count_1-5_SY1718]]/Table1[[#This Row],[enrollment_SY1718]]</f>
        <v>0.28888888888888886</v>
      </c>
      <c r="AF45">
        <v>90</v>
      </c>
      <c r="AG45">
        <f>Table1[[#This Row],[count_6-10_SY1718]]/Table1[[#This Row],[enrollment_SY1718]]</f>
        <v>0.2857142857142857</v>
      </c>
      <c r="AH45">
        <v>62</v>
      </c>
      <c r="AI45">
        <f>Table1[[#This Row],[count_11-20_SY1718]]/Table1[[#This Row],[enrollment_SY1718]]</f>
        <v>0.19682539682539682</v>
      </c>
      <c r="AJ45">
        <v>27</v>
      </c>
      <c r="AK45">
        <f>Table1[[#This Row],[count_20+_SY1718]]/Table1[[#This Row],[enrollment_SY1718]]</f>
        <v>8.5714285714285715E-2</v>
      </c>
      <c r="AL45">
        <v>8589652.7290000003</v>
      </c>
      <c r="AM45">
        <v>2890</v>
      </c>
      <c r="AN45">
        <v>4294371</v>
      </c>
      <c r="AO45">
        <v>2578206</v>
      </c>
    </row>
    <row r="46" spans="1:41" x14ac:dyDescent="0.2">
      <c r="A46">
        <v>296</v>
      </c>
      <c r="B46" t="s">
        <v>15</v>
      </c>
      <c r="C46" t="s">
        <v>1</v>
      </c>
      <c r="D46">
        <v>473</v>
      </c>
      <c r="E46">
        <v>451</v>
      </c>
      <c r="F46">
        <v>49.24</v>
      </c>
      <c r="G46">
        <v>69.099999999999994</v>
      </c>
      <c r="H46">
        <v>3</v>
      </c>
      <c r="I46">
        <v>4</v>
      </c>
      <c r="J46">
        <v>609</v>
      </c>
      <c r="K46">
        <v>609</v>
      </c>
      <c r="L46">
        <v>38.934414099999998</v>
      </c>
      <c r="M46">
        <v>-77.021185669999994</v>
      </c>
      <c r="N46">
        <v>2</v>
      </c>
      <c r="O46">
        <v>1</v>
      </c>
      <c r="P46">
        <f>Table1[[#This Row],[count_1-5_SY1819]]+Table1[[#This Row],[count_6-10_SY1819]]+Table1[[#This Row],[count_11-20_SY1819]]+Table1[[#This Row],[count_20+_SY1819]]</f>
        <v>290</v>
      </c>
      <c r="Q46">
        <f>Table1[[#This Row],[enrollment_SY1819]]-Table1[[#This Row],[count_any_SY1819]]</f>
        <v>161</v>
      </c>
      <c r="R46">
        <f>Table1[[#This Row],[count_0_SY1819]]/Table1[[#This Row],[enrollment_SY1819]]</f>
        <v>0.35698447893569846</v>
      </c>
      <c r="S46">
        <v>230</v>
      </c>
      <c r="T46">
        <f>Table1[[#This Row],[count_1-5_SY1819]]/Table1[[#This Row],[enrollment_SY1819]]</f>
        <v>0.50997782705099781</v>
      </c>
      <c r="U46">
        <v>38</v>
      </c>
      <c r="V46">
        <f>Table1[[#This Row],[count_6-10_SY1819]]/Table1[[#This Row],[enrollment_SY1819]]</f>
        <v>8.4257206208425722E-2</v>
      </c>
      <c r="W46">
        <v>17</v>
      </c>
      <c r="X46">
        <f>Table1[[#This Row],[count_11-20_SY1819]]/Table1[[#This Row],[enrollment_SY1819]]</f>
        <v>3.7694013303769404E-2</v>
      </c>
      <c r="Y46">
        <v>5</v>
      </c>
      <c r="Z46">
        <f>Table1[[#This Row],[count_20+_SY1819]]/Table1[[#This Row],[enrollment_SY1819]]</f>
        <v>1.1086474501108648E-2</v>
      </c>
      <c r="AA46">
        <f>Table1[[#This Row],[count_1-5_SY1718]]+Table1[[#This Row],[count_6-10_SY1718]]+Table1[[#This Row],[count_11-20_SY1718]]+Table1[[#This Row],[count_20+_SY1718]]</f>
        <v>324</v>
      </c>
      <c r="AB46">
        <f>Table1[[#This Row],[enrollment_SY1718]]-Table1[[#This Row],[count_any_SY1718]]</f>
        <v>149</v>
      </c>
      <c r="AC46">
        <f>Table1[[#This Row],[count_0_SY1718]]/Table1[[#This Row],[enrollment_SY1718]]</f>
        <v>0.31501057082452433</v>
      </c>
      <c r="AD46">
        <v>254</v>
      </c>
      <c r="AE46">
        <f>Table1[[#This Row],[count_1-5_SY1718]]/Table1[[#This Row],[enrollment_SY1718]]</f>
        <v>0.53699788583509511</v>
      </c>
      <c r="AF46">
        <v>46</v>
      </c>
      <c r="AG46">
        <f>Table1[[#This Row],[count_6-10_SY1718]]/Table1[[#This Row],[enrollment_SY1718]]</f>
        <v>9.7251585623678652E-2</v>
      </c>
      <c r="AH46">
        <v>14</v>
      </c>
      <c r="AI46">
        <f>Table1[[#This Row],[count_11-20_SY1718]]/Table1[[#This Row],[enrollment_SY1718]]</f>
        <v>2.9598308668076109E-2</v>
      </c>
      <c r="AJ46">
        <v>10</v>
      </c>
      <c r="AK46">
        <f>Table1[[#This Row],[count_20+_SY1718]]/Table1[[#This Row],[enrollment_SY1718]]</f>
        <v>2.1141649048625793E-2</v>
      </c>
      <c r="AL46">
        <v>13989297.550000001</v>
      </c>
      <c r="AM46">
        <v>4780</v>
      </c>
      <c r="AN46">
        <v>6756915</v>
      </c>
      <c r="AO46">
        <v>4091070</v>
      </c>
    </row>
    <row r="47" spans="1:41" x14ac:dyDescent="0.2">
      <c r="A47">
        <v>299</v>
      </c>
      <c r="B47" t="s">
        <v>75</v>
      </c>
      <c r="C47" t="s">
        <v>1</v>
      </c>
      <c r="D47">
        <v>375</v>
      </c>
      <c r="E47">
        <v>331</v>
      </c>
      <c r="F47">
        <v>45.35</v>
      </c>
      <c r="G47">
        <v>43.81</v>
      </c>
      <c r="H47">
        <v>3</v>
      </c>
      <c r="I47">
        <v>3</v>
      </c>
      <c r="J47">
        <v>448</v>
      </c>
      <c r="K47">
        <v>448</v>
      </c>
      <c r="L47">
        <v>38.887240200000001</v>
      </c>
      <c r="M47">
        <v>-76.939934679999993</v>
      </c>
      <c r="N47">
        <v>33</v>
      </c>
      <c r="O47">
        <v>7</v>
      </c>
      <c r="P47">
        <f>Table1[[#This Row],[count_1-5_SY1819]]+Table1[[#This Row],[count_6-10_SY1819]]+Table1[[#This Row],[count_11-20_SY1819]]+Table1[[#This Row],[count_20+_SY1819]]</f>
        <v>280</v>
      </c>
      <c r="Q47">
        <f>Table1[[#This Row],[enrollment_SY1819]]-Table1[[#This Row],[count_any_SY1819]]</f>
        <v>51</v>
      </c>
      <c r="R47">
        <f>Table1[[#This Row],[count_0_SY1819]]/Table1[[#This Row],[enrollment_SY1819]]</f>
        <v>0.15407854984894259</v>
      </c>
      <c r="S47">
        <v>92</v>
      </c>
      <c r="T47">
        <f>Table1[[#This Row],[count_1-5_SY1819]]/Table1[[#This Row],[enrollment_SY1819]]</f>
        <v>0.27794561933534745</v>
      </c>
      <c r="U47">
        <v>102</v>
      </c>
      <c r="V47">
        <f>Table1[[#This Row],[count_6-10_SY1819]]/Table1[[#This Row],[enrollment_SY1819]]</f>
        <v>0.30815709969788518</v>
      </c>
      <c r="W47">
        <v>59</v>
      </c>
      <c r="X47">
        <f>Table1[[#This Row],[count_11-20_SY1819]]/Table1[[#This Row],[enrollment_SY1819]]</f>
        <v>0.1782477341389728</v>
      </c>
      <c r="Y47">
        <v>27</v>
      </c>
      <c r="Z47">
        <f>Table1[[#This Row],[count_20+_SY1819]]/Table1[[#This Row],[enrollment_SY1819]]</f>
        <v>8.1570996978851965E-2</v>
      </c>
      <c r="AA47">
        <f>Table1[[#This Row],[count_1-5_SY1718]]+Table1[[#This Row],[count_6-10_SY1718]]+Table1[[#This Row],[count_11-20_SY1718]]+Table1[[#This Row],[count_20+_SY1718]]</f>
        <v>332</v>
      </c>
      <c r="AB47">
        <f>Table1[[#This Row],[enrollment_SY1718]]-Table1[[#This Row],[count_any_SY1718]]</f>
        <v>43</v>
      </c>
      <c r="AC47">
        <f>Table1[[#This Row],[count_0_SY1718]]/Table1[[#This Row],[enrollment_SY1718]]</f>
        <v>0.11466666666666667</v>
      </c>
      <c r="AD47">
        <v>113</v>
      </c>
      <c r="AE47">
        <f>Table1[[#This Row],[count_1-5_SY1718]]/Table1[[#This Row],[enrollment_SY1718]]</f>
        <v>0.30133333333333334</v>
      </c>
      <c r="AF47">
        <v>169</v>
      </c>
      <c r="AG47">
        <f>Table1[[#This Row],[count_6-10_SY1718]]/Table1[[#This Row],[enrollment_SY1718]]</f>
        <v>0.45066666666666666</v>
      </c>
      <c r="AH47">
        <v>33</v>
      </c>
      <c r="AI47">
        <f>Table1[[#This Row],[count_11-20_SY1718]]/Table1[[#This Row],[enrollment_SY1718]]</f>
        <v>8.7999999999999995E-2</v>
      </c>
      <c r="AJ47">
        <v>17</v>
      </c>
      <c r="AK47">
        <f>Table1[[#This Row],[count_20+_SY1718]]/Table1[[#This Row],[enrollment_SY1718]]</f>
        <v>4.5333333333333337E-2</v>
      </c>
      <c r="AL47">
        <v>10843364.869999999</v>
      </c>
      <c r="AM47">
        <v>4670</v>
      </c>
      <c r="AN47">
        <v>5156682</v>
      </c>
      <c r="AO47">
        <v>3468759</v>
      </c>
    </row>
    <row r="48" spans="1:41" x14ac:dyDescent="0.2">
      <c r="A48">
        <v>300</v>
      </c>
      <c r="B48" t="s">
        <v>76</v>
      </c>
      <c r="C48" t="s">
        <v>1</v>
      </c>
      <c r="D48">
        <v>548</v>
      </c>
      <c r="E48">
        <v>535</v>
      </c>
      <c r="F48">
        <v>59.92</v>
      </c>
      <c r="G48">
        <v>62.23</v>
      </c>
      <c r="H48">
        <v>3</v>
      </c>
      <c r="I48">
        <v>4</v>
      </c>
      <c r="J48">
        <v>480</v>
      </c>
      <c r="K48">
        <v>480</v>
      </c>
      <c r="L48">
        <v>38.94162369</v>
      </c>
      <c r="M48">
        <v>-77.031397830000003</v>
      </c>
      <c r="N48">
        <v>18</v>
      </c>
      <c r="O48">
        <v>4</v>
      </c>
      <c r="P48">
        <f>Table1[[#This Row],[count_1-5_SY1819]]+Table1[[#This Row],[count_6-10_SY1819]]+Table1[[#This Row],[count_11-20_SY1819]]+Table1[[#This Row],[count_20+_SY1819]]</f>
        <v>357</v>
      </c>
      <c r="Q48">
        <f>Table1[[#This Row],[enrollment_SY1819]]-Table1[[#This Row],[count_any_SY1819]]</f>
        <v>178</v>
      </c>
      <c r="R48">
        <f>Table1[[#This Row],[count_0_SY1819]]/Table1[[#This Row],[enrollment_SY1819]]</f>
        <v>0.33271028037383177</v>
      </c>
      <c r="S48">
        <v>294</v>
      </c>
      <c r="T48">
        <f>Table1[[#This Row],[count_1-5_SY1819]]/Table1[[#This Row],[enrollment_SY1819]]</f>
        <v>0.54953271028037387</v>
      </c>
      <c r="U48">
        <v>41</v>
      </c>
      <c r="V48">
        <f>Table1[[#This Row],[count_6-10_SY1819]]/Table1[[#This Row],[enrollment_SY1819]]</f>
        <v>7.6635514018691592E-2</v>
      </c>
      <c r="W48">
        <v>17</v>
      </c>
      <c r="X48">
        <f>Table1[[#This Row],[count_11-20_SY1819]]/Table1[[#This Row],[enrollment_SY1819]]</f>
        <v>3.1775700934579439E-2</v>
      </c>
      <c r="Y48">
        <v>5</v>
      </c>
      <c r="Z48">
        <f>Table1[[#This Row],[count_20+_SY1819]]/Table1[[#This Row],[enrollment_SY1819]]</f>
        <v>9.3457943925233638E-3</v>
      </c>
      <c r="AA48">
        <f>Table1[[#This Row],[count_1-5_SY1718]]+Table1[[#This Row],[count_6-10_SY1718]]+Table1[[#This Row],[count_11-20_SY1718]]+Table1[[#This Row],[count_20+_SY1718]]</f>
        <v>374</v>
      </c>
      <c r="AB48">
        <f>Table1[[#This Row],[enrollment_SY1718]]-Table1[[#This Row],[count_any_SY1718]]</f>
        <v>174</v>
      </c>
      <c r="AC48">
        <f>Table1[[#This Row],[count_0_SY1718]]/Table1[[#This Row],[enrollment_SY1718]]</f>
        <v>0.31751824817518248</v>
      </c>
      <c r="AD48">
        <v>286</v>
      </c>
      <c r="AE48">
        <f>Table1[[#This Row],[count_1-5_SY1718]]/Table1[[#This Row],[enrollment_SY1718]]</f>
        <v>0.52189781021897808</v>
      </c>
      <c r="AF48">
        <v>72</v>
      </c>
      <c r="AG48">
        <f>Table1[[#This Row],[count_6-10_SY1718]]/Table1[[#This Row],[enrollment_SY1718]]</f>
        <v>0.13138686131386862</v>
      </c>
      <c r="AH48">
        <v>5</v>
      </c>
      <c r="AI48">
        <f>Table1[[#This Row],[count_11-20_SY1718]]/Table1[[#This Row],[enrollment_SY1718]]</f>
        <v>9.1240875912408752E-3</v>
      </c>
      <c r="AJ48">
        <v>11</v>
      </c>
      <c r="AK48">
        <f>Table1[[#This Row],[count_20+_SY1718]]/Table1[[#This Row],[enrollment_SY1718]]</f>
        <v>2.0072992700729927E-2</v>
      </c>
      <c r="AL48">
        <v>13538942.59</v>
      </c>
      <c r="AM48">
        <v>4960</v>
      </c>
      <c r="AN48">
        <v>6798461</v>
      </c>
      <c r="AO48">
        <v>4149363</v>
      </c>
    </row>
    <row r="49" spans="1:41" x14ac:dyDescent="0.2">
      <c r="A49">
        <v>301</v>
      </c>
      <c r="B49" t="s">
        <v>73</v>
      </c>
      <c r="C49" t="s">
        <v>1</v>
      </c>
      <c r="D49">
        <v>227</v>
      </c>
      <c r="E49">
        <v>226</v>
      </c>
      <c r="F49">
        <v>-1</v>
      </c>
      <c r="G49">
        <v>-1</v>
      </c>
      <c r="H49">
        <v>-1</v>
      </c>
      <c r="I49">
        <v>-1</v>
      </c>
      <c r="J49">
        <v>240</v>
      </c>
      <c r="K49">
        <v>240</v>
      </c>
      <c r="L49">
        <v>38.892896319999998</v>
      </c>
      <c r="M49">
        <v>-76.999857989999995</v>
      </c>
      <c r="N49">
        <v>25</v>
      </c>
      <c r="O49">
        <v>6</v>
      </c>
      <c r="P49">
        <f>Table1[[#This Row],[count_1-5_SY1819]]+Table1[[#This Row],[count_6-10_SY1819]]+Table1[[#This Row],[count_11-20_SY1819]]+Table1[[#This Row],[count_20+_SY1819]]</f>
        <v>75</v>
      </c>
      <c r="Q49">
        <f>Table1[[#This Row],[enrollment_SY1819]]-Table1[[#This Row],[count_any_SY1819]]</f>
        <v>151</v>
      </c>
      <c r="R49">
        <f>Table1[[#This Row],[count_0_SY1819]]/Table1[[#This Row],[enrollment_SY1819]]</f>
        <v>0.66814159292035402</v>
      </c>
      <c r="S49">
        <v>60</v>
      </c>
      <c r="T49">
        <f>Table1[[#This Row],[count_1-5_SY1819]]/Table1[[#This Row],[enrollment_SY1819]]</f>
        <v>0.26548672566371684</v>
      </c>
      <c r="U49">
        <v>5</v>
      </c>
      <c r="V49">
        <f>Table1[[#This Row],[count_6-10_SY1819]]/Table1[[#This Row],[enrollment_SY1819]]</f>
        <v>2.2123893805309734E-2</v>
      </c>
      <c r="W49">
        <v>5</v>
      </c>
      <c r="X49">
        <f>Table1[[#This Row],[count_11-20_SY1819]]/Table1[[#This Row],[enrollment_SY1819]]</f>
        <v>2.2123893805309734E-2</v>
      </c>
      <c r="Y49">
        <v>5</v>
      </c>
      <c r="Z49">
        <f>Table1[[#This Row],[count_20+_SY1819]]/Table1[[#This Row],[enrollment_SY1819]]</f>
        <v>2.2123893805309734E-2</v>
      </c>
      <c r="AA49">
        <f>Table1[[#This Row],[count_1-5_SY1718]]+Table1[[#This Row],[count_6-10_SY1718]]+Table1[[#This Row],[count_11-20_SY1718]]+Table1[[#This Row],[count_20+_SY1718]]</f>
        <v>74</v>
      </c>
      <c r="AB49">
        <f>Table1[[#This Row],[enrollment_SY1718]]-Table1[[#This Row],[count_any_SY1718]]</f>
        <v>153</v>
      </c>
      <c r="AC49">
        <f>Table1[[#This Row],[count_0_SY1718]]/Table1[[#This Row],[enrollment_SY1718]]</f>
        <v>0.67400881057268724</v>
      </c>
      <c r="AD49">
        <v>64</v>
      </c>
      <c r="AE49">
        <f>Table1[[#This Row],[count_1-5_SY1718]]/Table1[[#This Row],[enrollment_SY1718]]</f>
        <v>0.28193832599118945</v>
      </c>
      <c r="AF49">
        <v>5</v>
      </c>
      <c r="AG49">
        <f>Table1[[#This Row],[count_6-10_SY1718]]/Table1[[#This Row],[enrollment_SY1718]]</f>
        <v>2.2026431718061675E-2</v>
      </c>
      <c r="AH49">
        <v>5</v>
      </c>
      <c r="AI49">
        <f>Table1[[#This Row],[count_11-20_SY1718]]/Table1[[#This Row],[enrollment_SY1718]]</f>
        <v>2.2026431718061675E-2</v>
      </c>
      <c r="AJ49">
        <v>0</v>
      </c>
      <c r="AK49">
        <f>Table1[[#This Row],[count_20+_SY1718]]/Table1[[#This Row],[enrollment_SY1718]]</f>
        <v>0</v>
      </c>
      <c r="AL49">
        <v>4900184.0729999999</v>
      </c>
      <c r="AM49">
        <v>2300</v>
      </c>
      <c r="AN49">
        <v>2499346</v>
      </c>
      <c r="AO49">
        <v>2305263</v>
      </c>
    </row>
    <row r="50" spans="1:41" x14ac:dyDescent="0.2">
      <c r="A50">
        <v>302</v>
      </c>
      <c r="B50" t="s">
        <v>78</v>
      </c>
      <c r="C50" s="1" t="s">
        <v>111</v>
      </c>
      <c r="D50">
        <v>589</v>
      </c>
      <c r="E50">
        <v>558</v>
      </c>
      <c r="F50">
        <v>59.12</v>
      </c>
      <c r="G50">
        <v>62.46</v>
      </c>
      <c r="H50">
        <v>3</v>
      </c>
      <c r="I50">
        <v>4</v>
      </c>
      <c r="J50">
        <v>649</v>
      </c>
      <c r="K50">
        <v>649</v>
      </c>
      <c r="L50">
        <v>38.935811209999997</v>
      </c>
      <c r="M50">
        <v>-77.026432659999998</v>
      </c>
      <c r="N50">
        <v>18</v>
      </c>
      <c r="O50">
        <v>4</v>
      </c>
      <c r="P50">
        <f>Table1[[#This Row],[count_1-5_SY1819]]+Table1[[#This Row],[count_6-10_SY1819]]+Table1[[#This Row],[count_11-20_SY1819]]+Table1[[#This Row],[count_20+_SY1819]]</f>
        <v>472</v>
      </c>
      <c r="Q50">
        <f>Table1[[#This Row],[enrollment_SY1819]]-Table1[[#This Row],[count_any_SY1819]]</f>
        <v>86</v>
      </c>
      <c r="R50">
        <f>Table1[[#This Row],[count_0_SY1819]]/Table1[[#This Row],[enrollment_SY1819]]</f>
        <v>0.15412186379928317</v>
      </c>
      <c r="S50">
        <v>285</v>
      </c>
      <c r="T50">
        <f>Table1[[#This Row],[count_1-5_SY1819]]/Table1[[#This Row],[enrollment_SY1819]]</f>
        <v>0.510752688172043</v>
      </c>
      <c r="U50">
        <v>134</v>
      </c>
      <c r="V50">
        <f>Table1[[#This Row],[count_6-10_SY1819]]/Table1[[#This Row],[enrollment_SY1819]]</f>
        <v>0.24014336917562723</v>
      </c>
      <c r="W50">
        <v>36</v>
      </c>
      <c r="X50">
        <f>Table1[[#This Row],[count_11-20_SY1819]]/Table1[[#This Row],[enrollment_SY1819]]</f>
        <v>6.4516129032258063E-2</v>
      </c>
      <c r="Y50">
        <v>17</v>
      </c>
      <c r="Z50">
        <f>Table1[[#This Row],[count_20+_SY1819]]/Table1[[#This Row],[enrollment_SY1819]]</f>
        <v>3.046594982078853E-2</v>
      </c>
      <c r="AA50">
        <f>Table1[[#This Row],[count_1-5_SY1718]]+Table1[[#This Row],[count_6-10_SY1718]]+Table1[[#This Row],[count_11-20_SY1718]]+Table1[[#This Row],[count_20+_SY1718]]</f>
        <v>512</v>
      </c>
      <c r="AB50">
        <f>Table1[[#This Row],[enrollment_SY1718]]-Table1[[#This Row],[count_any_SY1718]]</f>
        <v>77</v>
      </c>
      <c r="AC50">
        <f>Table1[[#This Row],[count_0_SY1718]]/Table1[[#This Row],[enrollment_SY1718]]</f>
        <v>0.13073005093378609</v>
      </c>
      <c r="AD50">
        <v>322</v>
      </c>
      <c r="AE50">
        <f>Table1[[#This Row],[count_1-5_SY1718]]/Table1[[#This Row],[enrollment_SY1718]]</f>
        <v>0.54668930390492365</v>
      </c>
      <c r="AF50">
        <v>148</v>
      </c>
      <c r="AG50">
        <f>Table1[[#This Row],[count_6-10_SY1718]]/Table1[[#This Row],[enrollment_SY1718]]</f>
        <v>0.25127334465195245</v>
      </c>
      <c r="AH50">
        <v>37</v>
      </c>
      <c r="AI50">
        <f>Table1[[#This Row],[count_11-20_SY1718]]/Table1[[#This Row],[enrollment_SY1718]]</f>
        <v>6.2818336162988112E-2</v>
      </c>
      <c r="AJ50">
        <v>5</v>
      </c>
      <c r="AK50">
        <f>Table1[[#This Row],[count_20+_SY1718]]/Table1[[#This Row],[enrollment_SY1718]]</f>
        <v>8.4889643463497456E-3</v>
      </c>
      <c r="AL50">
        <v>14955645.85</v>
      </c>
      <c r="AM50">
        <v>5850</v>
      </c>
      <c r="AN50">
        <v>7576612</v>
      </c>
      <c r="AO50">
        <v>4800454</v>
      </c>
    </row>
    <row r="51" spans="1:41" x14ac:dyDescent="0.2">
      <c r="A51">
        <v>305</v>
      </c>
      <c r="B51" t="s">
        <v>81</v>
      </c>
      <c r="C51" t="s">
        <v>1</v>
      </c>
      <c r="D51">
        <v>174</v>
      </c>
      <c r="E51">
        <v>190</v>
      </c>
      <c r="F51">
        <v>72.959999999999994</v>
      </c>
      <c r="G51">
        <v>70.25</v>
      </c>
      <c r="H51">
        <v>4</v>
      </c>
      <c r="I51">
        <v>4</v>
      </c>
      <c r="J51">
        <v>176</v>
      </c>
      <c r="K51">
        <v>176</v>
      </c>
      <c r="L51">
        <v>38.912391149999998</v>
      </c>
      <c r="M51">
        <v>-77.039662140000004</v>
      </c>
      <c r="N51">
        <v>6</v>
      </c>
      <c r="O51">
        <v>2</v>
      </c>
      <c r="P51">
        <f>Table1[[#This Row],[count_1-5_SY1819]]+Table1[[#This Row],[count_6-10_SY1819]]+Table1[[#This Row],[count_11-20_SY1819]]+Table1[[#This Row],[count_20+_SY1819]]</f>
        <v>116</v>
      </c>
      <c r="Q51">
        <f>Table1[[#This Row],[enrollment_SY1819]]-Table1[[#This Row],[count_any_SY1819]]</f>
        <v>74</v>
      </c>
      <c r="R51">
        <f>Table1[[#This Row],[count_0_SY1819]]/Table1[[#This Row],[enrollment_SY1819]]</f>
        <v>0.38947368421052631</v>
      </c>
      <c r="S51">
        <v>94</v>
      </c>
      <c r="T51">
        <f>Table1[[#This Row],[count_1-5_SY1819]]/Table1[[#This Row],[enrollment_SY1819]]</f>
        <v>0.49473684210526314</v>
      </c>
      <c r="U51">
        <v>12</v>
      </c>
      <c r="V51">
        <f>Table1[[#This Row],[count_6-10_SY1819]]/Table1[[#This Row],[enrollment_SY1819]]</f>
        <v>6.3157894736842107E-2</v>
      </c>
      <c r="W51">
        <v>5</v>
      </c>
      <c r="X51">
        <f>Table1[[#This Row],[count_11-20_SY1819]]/Table1[[#This Row],[enrollment_SY1819]]</f>
        <v>2.6315789473684209E-2</v>
      </c>
      <c r="Y51">
        <v>5</v>
      </c>
      <c r="Z51">
        <f>Table1[[#This Row],[count_20+_SY1819]]/Table1[[#This Row],[enrollment_SY1819]]</f>
        <v>2.6315789473684209E-2</v>
      </c>
      <c r="AA51">
        <f>Table1[[#This Row],[count_1-5_SY1718]]+Table1[[#This Row],[count_6-10_SY1718]]+Table1[[#This Row],[count_11-20_SY1718]]+Table1[[#This Row],[count_20+_SY1718]]</f>
        <v>122</v>
      </c>
      <c r="AB51">
        <f>Table1[[#This Row],[enrollment_SY1718]]-Table1[[#This Row],[count_any_SY1718]]</f>
        <v>52</v>
      </c>
      <c r="AC51">
        <f>Table1[[#This Row],[count_0_SY1718]]/Table1[[#This Row],[enrollment_SY1718]]</f>
        <v>0.2988505747126437</v>
      </c>
      <c r="AD51">
        <v>94</v>
      </c>
      <c r="AE51">
        <f>Table1[[#This Row],[count_1-5_SY1718]]/Table1[[#This Row],[enrollment_SY1718]]</f>
        <v>0.54022988505747127</v>
      </c>
      <c r="AF51">
        <v>23</v>
      </c>
      <c r="AG51">
        <f>Table1[[#This Row],[count_6-10_SY1718]]/Table1[[#This Row],[enrollment_SY1718]]</f>
        <v>0.13218390804597702</v>
      </c>
      <c r="AH51">
        <v>5</v>
      </c>
      <c r="AI51">
        <f>Table1[[#This Row],[count_11-20_SY1718]]/Table1[[#This Row],[enrollment_SY1718]]</f>
        <v>2.8735632183908046E-2</v>
      </c>
      <c r="AJ51">
        <v>0</v>
      </c>
      <c r="AK51">
        <f>Table1[[#This Row],[count_20+_SY1718]]/Table1[[#This Row],[enrollment_SY1718]]</f>
        <v>0</v>
      </c>
      <c r="AL51">
        <v>4238364.4000000004</v>
      </c>
      <c r="AM51">
        <v>1700</v>
      </c>
      <c r="AN51">
        <v>2103681</v>
      </c>
      <c r="AO51">
        <v>1883594</v>
      </c>
    </row>
    <row r="52" spans="1:41" x14ac:dyDescent="0.2">
      <c r="A52">
        <v>307</v>
      </c>
      <c r="B52" t="s">
        <v>82</v>
      </c>
      <c r="C52" t="s">
        <v>1</v>
      </c>
      <c r="D52">
        <v>267</v>
      </c>
      <c r="E52">
        <v>271</v>
      </c>
      <c r="F52">
        <v>29.16</v>
      </c>
      <c r="G52">
        <v>40.119999999999997</v>
      </c>
      <c r="H52">
        <v>2</v>
      </c>
      <c r="I52">
        <v>3</v>
      </c>
      <c r="J52">
        <v>430</v>
      </c>
      <c r="K52">
        <v>430</v>
      </c>
      <c r="L52">
        <v>38.862851990000003</v>
      </c>
      <c r="M52">
        <v>-76.993604259999998</v>
      </c>
      <c r="N52">
        <v>37</v>
      </c>
      <c r="O52">
        <v>8</v>
      </c>
      <c r="P52">
        <f>Table1[[#This Row],[count_1-5_SY1819]]+Table1[[#This Row],[count_6-10_SY1819]]+Table1[[#This Row],[count_11-20_SY1819]]+Table1[[#This Row],[count_20+_SY1819]]</f>
        <v>240</v>
      </c>
      <c r="Q52">
        <f>Table1[[#This Row],[enrollment_SY1819]]-Table1[[#This Row],[count_any_SY1819]]</f>
        <v>31</v>
      </c>
      <c r="R52">
        <f>Table1[[#This Row],[count_0_SY1819]]/Table1[[#This Row],[enrollment_SY1819]]</f>
        <v>0.11439114391143912</v>
      </c>
      <c r="S52">
        <v>38</v>
      </c>
      <c r="T52">
        <f>Table1[[#This Row],[count_1-5_SY1819]]/Table1[[#This Row],[enrollment_SY1819]]</f>
        <v>0.14022140221402213</v>
      </c>
      <c r="U52">
        <v>67</v>
      </c>
      <c r="V52">
        <f>Table1[[#This Row],[count_6-10_SY1819]]/Table1[[#This Row],[enrollment_SY1819]]</f>
        <v>0.24723247232472326</v>
      </c>
      <c r="W52">
        <v>100</v>
      </c>
      <c r="X52">
        <f>Table1[[#This Row],[count_11-20_SY1819]]/Table1[[#This Row],[enrollment_SY1819]]</f>
        <v>0.36900369003690037</v>
      </c>
      <c r="Y52">
        <v>35</v>
      </c>
      <c r="Z52">
        <f>Table1[[#This Row],[count_20+_SY1819]]/Table1[[#This Row],[enrollment_SY1819]]</f>
        <v>0.12915129151291513</v>
      </c>
      <c r="AA52">
        <f>Table1[[#This Row],[count_1-5_SY1718]]+Table1[[#This Row],[count_6-10_SY1718]]+Table1[[#This Row],[count_11-20_SY1718]]+Table1[[#This Row],[count_20+_SY1718]]</f>
        <v>195</v>
      </c>
      <c r="AB52">
        <f>Table1[[#This Row],[enrollment_SY1718]]-Table1[[#This Row],[count_any_SY1718]]</f>
        <v>72</v>
      </c>
      <c r="AC52">
        <f>Table1[[#This Row],[count_0_SY1718]]/Table1[[#This Row],[enrollment_SY1718]]</f>
        <v>0.2696629213483146</v>
      </c>
      <c r="AD52">
        <v>55</v>
      </c>
      <c r="AE52">
        <f>Table1[[#This Row],[count_1-5_SY1718]]/Table1[[#This Row],[enrollment_SY1718]]</f>
        <v>0.20599250936329588</v>
      </c>
      <c r="AF52">
        <v>59</v>
      </c>
      <c r="AG52">
        <f>Table1[[#This Row],[count_6-10_SY1718]]/Table1[[#This Row],[enrollment_SY1718]]</f>
        <v>0.22097378277153559</v>
      </c>
      <c r="AH52">
        <v>54</v>
      </c>
      <c r="AI52">
        <f>Table1[[#This Row],[count_11-20_SY1718]]/Table1[[#This Row],[enrollment_SY1718]]</f>
        <v>0.20224719101123595</v>
      </c>
      <c r="AJ52">
        <v>27</v>
      </c>
      <c r="AK52">
        <f>Table1[[#This Row],[count_20+_SY1718]]/Table1[[#This Row],[enrollment_SY1718]]</f>
        <v>0.10112359550561797</v>
      </c>
      <c r="AL52">
        <v>9272923.9739999995</v>
      </c>
      <c r="AM52">
        <v>4070</v>
      </c>
      <c r="AN52">
        <v>4404639</v>
      </c>
      <c r="AO52">
        <v>3102981</v>
      </c>
    </row>
    <row r="53" spans="1:41" x14ac:dyDescent="0.2">
      <c r="A53">
        <v>308</v>
      </c>
      <c r="B53" t="s">
        <v>58</v>
      </c>
      <c r="C53" t="s">
        <v>1</v>
      </c>
      <c r="D53">
        <v>256</v>
      </c>
      <c r="E53">
        <v>242</v>
      </c>
      <c r="F53">
        <v>41.51</v>
      </c>
      <c r="G53">
        <v>42.32</v>
      </c>
      <c r="H53">
        <v>3</v>
      </c>
      <c r="I53">
        <v>3</v>
      </c>
      <c r="J53">
        <v>520</v>
      </c>
      <c r="K53">
        <v>520</v>
      </c>
      <c r="L53">
        <v>38.841645399999997</v>
      </c>
      <c r="M53">
        <v>-76.983398570000006</v>
      </c>
      <c r="N53">
        <v>38</v>
      </c>
      <c r="O53">
        <v>8</v>
      </c>
      <c r="P53">
        <f>Table1[[#This Row],[count_1-5_SY1819]]+Table1[[#This Row],[count_6-10_SY1819]]+Table1[[#This Row],[count_11-20_SY1819]]+Table1[[#This Row],[count_20+_SY1819]]</f>
        <v>209</v>
      </c>
      <c r="Q53">
        <f>Table1[[#This Row],[enrollment_SY1819]]-Table1[[#This Row],[count_any_SY1819]]</f>
        <v>33</v>
      </c>
      <c r="R53">
        <f>Table1[[#This Row],[count_0_SY1819]]/Table1[[#This Row],[enrollment_SY1819]]</f>
        <v>0.13636363636363635</v>
      </c>
      <c r="S53">
        <v>81</v>
      </c>
      <c r="T53">
        <f>Table1[[#This Row],[count_1-5_SY1819]]/Table1[[#This Row],[enrollment_SY1819]]</f>
        <v>0.33471074380165289</v>
      </c>
      <c r="U53">
        <v>39</v>
      </c>
      <c r="V53">
        <f>Table1[[#This Row],[count_6-10_SY1819]]/Table1[[#This Row],[enrollment_SY1819]]</f>
        <v>0.16115702479338842</v>
      </c>
      <c r="W53">
        <v>50</v>
      </c>
      <c r="X53">
        <f>Table1[[#This Row],[count_11-20_SY1819]]/Table1[[#This Row],[enrollment_SY1819]]</f>
        <v>0.20661157024793389</v>
      </c>
      <c r="Y53">
        <v>39</v>
      </c>
      <c r="Z53">
        <f>Table1[[#This Row],[count_20+_SY1819]]/Table1[[#This Row],[enrollment_SY1819]]</f>
        <v>0.16115702479338842</v>
      </c>
      <c r="AA53">
        <f>Table1[[#This Row],[count_1-5_SY1718]]+Table1[[#This Row],[count_6-10_SY1718]]+Table1[[#This Row],[count_11-20_SY1718]]+Table1[[#This Row],[count_20+_SY1718]]</f>
        <v>230</v>
      </c>
      <c r="AB53">
        <f>Table1[[#This Row],[enrollment_SY1718]]-Table1[[#This Row],[count_any_SY1718]]</f>
        <v>26</v>
      </c>
      <c r="AC53">
        <f>Table1[[#This Row],[count_0_SY1718]]/Table1[[#This Row],[enrollment_SY1718]]</f>
        <v>0.1015625</v>
      </c>
      <c r="AD53">
        <v>100</v>
      </c>
      <c r="AE53">
        <f>Table1[[#This Row],[count_1-5_SY1718]]/Table1[[#This Row],[enrollment_SY1718]]</f>
        <v>0.390625</v>
      </c>
      <c r="AF53">
        <v>77</v>
      </c>
      <c r="AG53">
        <f>Table1[[#This Row],[count_6-10_SY1718]]/Table1[[#This Row],[enrollment_SY1718]]</f>
        <v>0.30078125</v>
      </c>
      <c r="AH53">
        <v>53</v>
      </c>
      <c r="AI53">
        <f>Table1[[#This Row],[count_11-20_SY1718]]/Table1[[#This Row],[enrollment_SY1718]]</f>
        <v>0.20703125</v>
      </c>
      <c r="AJ53">
        <v>0</v>
      </c>
      <c r="AK53">
        <f>Table1[[#This Row],[count_20+_SY1718]]/Table1[[#This Row],[enrollment_SY1718]]</f>
        <v>0</v>
      </c>
      <c r="AL53">
        <v>6366471.1500000004</v>
      </c>
      <c r="AM53">
        <v>2290</v>
      </c>
      <c r="AN53">
        <v>3473247</v>
      </c>
      <c r="AO53">
        <v>2415497</v>
      </c>
    </row>
    <row r="54" spans="1:41" x14ac:dyDescent="0.2">
      <c r="A54">
        <v>309</v>
      </c>
      <c r="B54" t="s">
        <v>86</v>
      </c>
      <c r="C54" t="s">
        <v>1</v>
      </c>
      <c r="D54">
        <v>371</v>
      </c>
      <c r="E54">
        <v>390</v>
      </c>
      <c r="F54">
        <v>46.54</v>
      </c>
      <c r="G54">
        <v>70.59</v>
      </c>
      <c r="H54">
        <v>3</v>
      </c>
      <c r="I54">
        <v>4</v>
      </c>
      <c r="J54">
        <v>446</v>
      </c>
      <c r="K54">
        <v>446</v>
      </c>
      <c r="L54">
        <v>38.910618700000001</v>
      </c>
      <c r="M54">
        <v>-77.024882469999994</v>
      </c>
      <c r="N54">
        <v>7</v>
      </c>
      <c r="O54">
        <v>6</v>
      </c>
      <c r="P54">
        <f>Table1[[#This Row],[count_1-5_SY1819]]+Table1[[#This Row],[count_6-10_SY1819]]+Table1[[#This Row],[count_11-20_SY1819]]+Table1[[#This Row],[count_20+_SY1819]]</f>
        <v>274</v>
      </c>
      <c r="Q54">
        <f>Table1[[#This Row],[enrollment_SY1819]]-Table1[[#This Row],[count_any_SY1819]]</f>
        <v>116</v>
      </c>
      <c r="R54">
        <f>Table1[[#This Row],[count_0_SY1819]]/Table1[[#This Row],[enrollment_SY1819]]</f>
        <v>0.29743589743589743</v>
      </c>
      <c r="S54">
        <v>168</v>
      </c>
      <c r="T54">
        <f>Table1[[#This Row],[count_1-5_SY1819]]/Table1[[#This Row],[enrollment_SY1819]]</f>
        <v>0.43076923076923079</v>
      </c>
      <c r="U54">
        <v>70</v>
      </c>
      <c r="V54">
        <f>Table1[[#This Row],[count_6-10_SY1819]]/Table1[[#This Row],[enrollment_SY1819]]</f>
        <v>0.17948717948717949</v>
      </c>
      <c r="W54">
        <v>31</v>
      </c>
      <c r="X54">
        <f>Table1[[#This Row],[count_11-20_SY1819]]/Table1[[#This Row],[enrollment_SY1819]]</f>
        <v>7.9487179487179482E-2</v>
      </c>
      <c r="Y54">
        <v>5</v>
      </c>
      <c r="Z54">
        <f>Table1[[#This Row],[count_20+_SY1819]]/Table1[[#This Row],[enrollment_SY1819]]</f>
        <v>1.282051282051282E-2</v>
      </c>
      <c r="AA54">
        <f>Table1[[#This Row],[count_1-5_SY1718]]+Table1[[#This Row],[count_6-10_SY1718]]+Table1[[#This Row],[count_11-20_SY1718]]+Table1[[#This Row],[count_20+_SY1718]]</f>
        <v>221</v>
      </c>
      <c r="AB54">
        <f>Table1[[#This Row],[enrollment_SY1718]]-Table1[[#This Row],[count_any_SY1718]]</f>
        <v>150</v>
      </c>
      <c r="AC54">
        <f>Table1[[#This Row],[count_0_SY1718]]/Table1[[#This Row],[enrollment_SY1718]]</f>
        <v>0.40431266846361186</v>
      </c>
      <c r="AD54">
        <v>161</v>
      </c>
      <c r="AE54">
        <f>Table1[[#This Row],[count_1-5_SY1718]]/Table1[[#This Row],[enrollment_SY1718]]</f>
        <v>0.43396226415094341</v>
      </c>
      <c r="AF54">
        <v>42</v>
      </c>
      <c r="AG54">
        <f>Table1[[#This Row],[count_6-10_SY1718]]/Table1[[#This Row],[enrollment_SY1718]]</f>
        <v>0.11320754716981132</v>
      </c>
      <c r="AH54">
        <v>13</v>
      </c>
      <c r="AI54">
        <f>Table1[[#This Row],[count_11-20_SY1718]]/Table1[[#This Row],[enrollment_SY1718]]</f>
        <v>3.5040431266846361E-2</v>
      </c>
      <c r="AJ54">
        <v>5</v>
      </c>
      <c r="AK54">
        <f>Table1[[#This Row],[count_20+_SY1718]]/Table1[[#This Row],[enrollment_SY1718]]</f>
        <v>1.3477088948787063E-2</v>
      </c>
      <c r="AL54">
        <v>6594699.9989999998</v>
      </c>
      <c r="AM54">
        <v>2910</v>
      </c>
      <c r="AN54">
        <v>4870841</v>
      </c>
      <c r="AO54">
        <v>3070682</v>
      </c>
    </row>
    <row r="55" spans="1:41" x14ac:dyDescent="0.2">
      <c r="A55">
        <v>313</v>
      </c>
      <c r="B55" t="s">
        <v>87</v>
      </c>
      <c r="C55" t="s">
        <v>1</v>
      </c>
      <c r="D55">
        <v>364</v>
      </c>
      <c r="E55">
        <v>379</v>
      </c>
      <c r="F55">
        <v>67.39</v>
      </c>
      <c r="G55">
        <v>76.61</v>
      </c>
      <c r="H55">
        <v>4</v>
      </c>
      <c r="I55">
        <v>4</v>
      </c>
      <c r="J55">
        <v>400</v>
      </c>
      <c r="K55">
        <v>400</v>
      </c>
      <c r="L55">
        <v>38.984603280000002</v>
      </c>
      <c r="M55">
        <v>-77.033995230000002</v>
      </c>
      <c r="N55">
        <v>16</v>
      </c>
      <c r="O55">
        <v>4</v>
      </c>
      <c r="P55">
        <f>Table1[[#This Row],[count_1-5_SY1819]]+Table1[[#This Row],[count_6-10_SY1819]]+Table1[[#This Row],[count_11-20_SY1819]]+Table1[[#This Row],[count_20+_SY1819]]</f>
        <v>244</v>
      </c>
      <c r="Q55">
        <f>Table1[[#This Row],[enrollment_SY1819]]-Table1[[#This Row],[count_any_SY1819]]</f>
        <v>135</v>
      </c>
      <c r="R55">
        <f>Table1[[#This Row],[count_0_SY1819]]/Table1[[#This Row],[enrollment_SY1819]]</f>
        <v>0.35620052770448551</v>
      </c>
      <c r="S55">
        <v>200</v>
      </c>
      <c r="T55">
        <f>Table1[[#This Row],[count_1-5_SY1819]]/Table1[[#This Row],[enrollment_SY1819]]</f>
        <v>0.52770448548812665</v>
      </c>
      <c r="U55">
        <v>27</v>
      </c>
      <c r="V55">
        <f>Table1[[#This Row],[count_6-10_SY1819]]/Table1[[#This Row],[enrollment_SY1819]]</f>
        <v>7.1240105540897103E-2</v>
      </c>
      <c r="W55">
        <v>12</v>
      </c>
      <c r="X55">
        <f>Table1[[#This Row],[count_11-20_SY1819]]/Table1[[#This Row],[enrollment_SY1819]]</f>
        <v>3.1662269129287601E-2</v>
      </c>
      <c r="Y55">
        <v>5</v>
      </c>
      <c r="Z55">
        <f>Table1[[#This Row],[count_20+_SY1819]]/Table1[[#This Row],[enrollment_SY1819]]</f>
        <v>1.3192612137203167E-2</v>
      </c>
      <c r="AA55">
        <f>Table1[[#This Row],[count_1-5_SY1718]]+Table1[[#This Row],[count_6-10_SY1718]]+Table1[[#This Row],[count_11-20_SY1718]]+Table1[[#This Row],[count_20+_SY1718]]</f>
        <v>239</v>
      </c>
      <c r="AB55">
        <f>Table1[[#This Row],[enrollment_SY1718]]-Table1[[#This Row],[count_any_SY1718]]</f>
        <v>125</v>
      </c>
      <c r="AC55">
        <f>Table1[[#This Row],[count_0_SY1718]]/Table1[[#This Row],[enrollment_SY1718]]</f>
        <v>0.34340659340659341</v>
      </c>
      <c r="AD55">
        <v>201</v>
      </c>
      <c r="AE55">
        <f>Table1[[#This Row],[count_1-5_SY1718]]/Table1[[#This Row],[enrollment_SY1718]]</f>
        <v>0.55219780219780223</v>
      </c>
      <c r="AF55">
        <v>28</v>
      </c>
      <c r="AG55">
        <f>Table1[[#This Row],[count_6-10_SY1718]]/Table1[[#This Row],[enrollment_SY1718]]</f>
        <v>7.6923076923076927E-2</v>
      </c>
      <c r="AH55">
        <v>5</v>
      </c>
      <c r="AI55">
        <f>Table1[[#This Row],[count_11-20_SY1718]]/Table1[[#This Row],[enrollment_SY1718]]</f>
        <v>1.3736263736263736E-2</v>
      </c>
      <c r="AJ55">
        <v>5</v>
      </c>
      <c r="AK55">
        <f>Table1[[#This Row],[count_20+_SY1718]]/Table1[[#This Row],[enrollment_SY1718]]</f>
        <v>1.3736263736263736E-2</v>
      </c>
      <c r="AL55">
        <v>9881305.7390000001</v>
      </c>
      <c r="AM55">
        <v>3260</v>
      </c>
      <c r="AN55">
        <v>3653973</v>
      </c>
      <c r="AO55">
        <v>3137322</v>
      </c>
    </row>
    <row r="56" spans="1:41" x14ac:dyDescent="0.2">
      <c r="A56">
        <v>315</v>
      </c>
      <c r="B56" t="s">
        <v>88</v>
      </c>
      <c r="C56" t="s">
        <v>1</v>
      </c>
      <c r="D56">
        <v>274</v>
      </c>
      <c r="E56">
        <v>241</v>
      </c>
      <c r="F56">
        <v>40.119999999999997</v>
      </c>
      <c r="G56">
        <v>17.899999999999999</v>
      </c>
      <c r="H56">
        <v>3</v>
      </c>
      <c r="I56">
        <v>1</v>
      </c>
      <c r="J56">
        <v>325</v>
      </c>
      <c r="K56">
        <v>325</v>
      </c>
      <c r="L56">
        <v>38.835980540000001</v>
      </c>
      <c r="M56">
        <v>-77.000195000000005</v>
      </c>
      <c r="N56">
        <v>39</v>
      </c>
      <c r="O56">
        <v>8</v>
      </c>
      <c r="P56">
        <f>Table1[[#This Row],[count_1-5_SY1819]]+Table1[[#This Row],[count_6-10_SY1819]]+Table1[[#This Row],[count_11-20_SY1819]]+Table1[[#This Row],[count_20+_SY1819]]</f>
        <v>228</v>
      </c>
      <c r="Q56">
        <f>Table1[[#This Row],[enrollment_SY1819]]-Table1[[#This Row],[count_any_SY1819]]</f>
        <v>13</v>
      </c>
      <c r="R56">
        <f>Table1[[#This Row],[count_0_SY1819]]/Table1[[#This Row],[enrollment_SY1819]]</f>
        <v>5.3941908713692949E-2</v>
      </c>
      <c r="S56">
        <v>69</v>
      </c>
      <c r="T56">
        <f>Table1[[#This Row],[count_1-5_SY1819]]/Table1[[#This Row],[enrollment_SY1819]]</f>
        <v>0.2863070539419087</v>
      </c>
      <c r="U56">
        <v>69</v>
      </c>
      <c r="V56">
        <f>Table1[[#This Row],[count_6-10_SY1819]]/Table1[[#This Row],[enrollment_SY1819]]</f>
        <v>0.2863070539419087</v>
      </c>
      <c r="W56">
        <v>65</v>
      </c>
      <c r="X56">
        <f>Table1[[#This Row],[count_11-20_SY1819]]/Table1[[#This Row],[enrollment_SY1819]]</f>
        <v>0.26970954356846472</v>
      </c>
      <c r="Y56">
        <v>25</v>
      </c>
      <c r="Z56">
        <f>Table1[[#This Row],[count_20+_SY1819]]/Table1[[#This Row],[enrollment_SY1819]]</f>
        <v>0.1037344398340249</v>
      </c>
      <c r="AA56">
        <f>Table1[[#This Row],[count_1-5_SY1718]]+Table1[[#This Row],[count_6-10_SY1718]]+Table1[[#This Row],[count_11-20_SY1718]]+Table1[[#This Row],[count_20+_SY1718]]</f>
        <v>255</v>
      </c>
      <c r="AB56">
        <f>Table1[[#This Row],[enrollment_SY1718]]-Table1[[#This Row],[count_any_SY1718]]</f>
        <v>19</v>
      </c>
      <c r="AC56">
        <f>Table1[[#This Row],[count_0_SY1718]]/Table1[[#This Row],[enrollment_SY1718]]</f>
        <v>6.9343065693430656E-2</v>
      </c>
      <c r="AD56">
        <v>123</v>
      </c>
      <c r="AE56">
        <f>Table1[[#This Row],[count_1-5_SY1718]]/Table1[[#This Row],[enrollment_SY1718]]</f>
        <v>0.4489051094890511</v>
      </c>
      <c r="AF56">
        <v>65</v>
      </c>
      <c r="AG56">
        <f>Table1[[#This Row],[count_6-10_SY1718]]/Table1[[#This Row],[enrollment_SY1718]]</f>
        <v>0.23722627737226276</v>
      </c>
      <c r="AH56">
        <v>49</v>
      </c>
      <c r="AI56">
        <f>Table1[[#This Row],[count_11-20_SY1718]]/Table1[[#This Row],[enrollment_SY1718]]</f>
        <v>0.17883211678832117</v>
      </c>
      <c r="AJ56">
        <v>18</v>
      </c>
      <c r="AK56">
        <f>Table1[[#This Row],[count_20+_SY1718]]/Table1[[#This Row],[enrollment_SY1718]]</f>
        <v>6.569343065693431E-2</v>
      </c>
      <c r="AL56">
        <v>6518293.6299999999</v>
      </c>
      <c r="AM56">
        <v>3260</v>
      </c>
      <c r="AN56">
        <v>3441958</v>
      </c>
      <c r="AO56">
        <v>2448959</v>
      </c>
    </row>
    <row r="57" spans="1:41" x14ac:dyDescent="0.2">
      <c r="A57">
        <v>316</v>
      </c>
      <c r="B57" t="s">
        <v>77</v>
      </c>
      <c r="C57" t="s">
        <v>1</v>
      </c>
      <c r="D57">
        <v>325</v>
      </c>
      <c r="E57">
        <v>329</v>
      </c>
      <c r="F57">
        <v>20.98</v>
      </c>
      <c r="G57">
        <v>48.55</v>
      </c>
      <c r="H57">
        <v>2</v>
      </c>
      <c r="I57">
        <v>3</v>
      </c>
      <c r="J57">
        <v>450</v>
      </c>
      <c r="K57">
        <v>450</v>
      </c>
      <c r="L57">
        <v>38.870091739999999</v>
      </c>
      <c r="M57">
        <v>-76.964356280000004</v>
      </c>
      <c r="N57">
        <v>34</v>
      </c>
      <c r="O57">
        <v>7</v>
      </c>
      <c r="P57">
        <f>Table1[[#This Row],[count_1-5_SY1819]]+Table1[[#This Row],[count_6-10_SY1819]]+Table1[[#This Row],[count_11-20_SY1819]]+Table1[[#This Row],[count_20+_SY1819]]</f>
        <v>246</v>
      </c>
      <c r="Q57">
        <f>Table1[[#This Row],[enrollment_SY1819]]-Table1[[#This Row],[count_any_SY1819]]</f>
        <v>83</v>
      </c>
      <c r="R57">
        <f>Table1[[#This Row],[count_0_SY1819]]/Table1[[#This Row],[enrollment_SY1819]]</f>
        <v>0.25227963525835867</v>
      </c>
      <c r="S57">
        <v>178</v>
      </c>
      <c r="T57">
        <f>Table1[[#This Row],[count_1-5_SY1819]]/Table1[[#This Row],[enrollment_SY1819]]</f>
        <v>0.54103343465045595</v>
      </c>
      <c r="U57">
        <v>58</v>
      </c>
      <c r="V57">
        <f>Table1[[#This Row],[count_6-10_SY1819]]/Table1[[#This Row],[enrollment_SY1819]]</f>
        <v>0.17629179331306991</v>
      </c>
      <c r="W57">
        <v>5</v>
      </c>
      <c r="X57">
        <f>Table1[[#This Row],[count_11-20_SY1819]]/Table1[[#This Row],[enrollment_SY1819]]</f>
        <v>1.5197568389057751E-2</v>
      </c>
      <c r="Y57">
        <v>5</v>
      </c>
      <c r="Z57">
        <f>Table1[[#This Row],[count_20+_SY1819]]/Table1[[#This Row],[enrollment_SY1819]]</f>
        <v>1.5197568389057751E-2</v>
      </c>
      <c r="AA57">
        <f>Table1[[#This Row],[count_1-5_SY1718]]+Table1[[#This Row],[count_6-10_SY1718]]+Table1[[#This Row],[count_11-20_SY1718]]+Table1[[#This Row],[count_20+_SY1718]]</f>
        <v>224</v>
      </c>
      <c r="AB57">
        <f>Table1[[#This Row],[enrollment_SY1718]]-Table1[[#This Row],[count_any_SY1718]]</f>
        <v>101</v>
      </c>
      <c r="AC57">
        <f>Table1[[#This Row],[count_0_SY1718]]/Table1[[#This Row],[enrollment_SY1718]]</f>
        <v>0.31076923076923074</v>
      </c>
      <c r="AD57">
        <v>181</v>
      </c>
      <c r="AE57">
        <f>Table1[[#This Row],[count_1-5_SY1718]]/Table1[[#This Row],[enrollment_SY1718]]</f>
        <v>0.55692307692307697</v>
      </c>
      <c r="AF57">
        <v>38</v>
      </c>
      <c r="AG57">
        <f>Table1[[#This Row],[count_6-10_SY1718]]/Table1[[#This Row],[enrollment_SY1718]]</f>
        <v>0.11692307692307692</v>
      </c>
      <c r="AH57">
        <v>5</v>
      </c>
      <c r="AI57">
        <f>Table1[[#This Row],[count_11-20_SY1718]]/Table1[[#This Row],[enrollment_SY1718]]</f>
        <v>1.5384615384615385E-2</v>
      </c>
      <c r="AJ57">
        <v>0</v>
      </c>
      <c r="AK57">
        <f>Table1[[#This Row],[count_20+_SY1718]]/Table1[[#This Row],[enrollment_SY1718]]</f>
        <v>0</v>
      </c>
      <c r="AL57">
        <v>8240200.023</v>
      </c>
      <c r="AM57">
        <v>3650</v>
      </c>
      <c r="AN57">
        <v>4018149</v>
      </c>
      <c r="AO57">
        <v>3047845</v>
      </c>
    </row>
    <row r="58" spans="1:41" x14ac:dyDescent="0.2">
      <c r="A58">
        <v>319</v>
      </c>
      <c r="B58" t="s">
        <v>91</v>
      </c>
      <c r="C58" t="s">
        <v>1</v>
      </c>
      <c r="D58">
        <v>493</v>
      </c>
      <c r="E58">
        <v>473</v>
      </c>
      <c r="F58">
        <v>20.72</v>
      </c>
      <c r="G58">
        <v>38.76</v>
      </c>
      <c r="H58">
        <v>2</v>
      </c>
      <c r="I58">
        <v>2</v>
      </c>
      <c r="J58">
        <v>586</v>
      </c>
      <c r="K58">
        <v>586</v>
      </c>
      <c r="L58">
        <v>38.859272109999999</v>
      </c>
      <c r="M58">
        <v>-76.96849023</v>
      </c>
      <c r="N58">
        <v>36</v>
      </c>
      <c r="O58">
        <v>8</v>
      </c>
      <c r="P58">
        <f>Table1[[#This Row],[count_1-5_SY1819]]+Table1[[#This Row],[count_6-10_SY1819]]+Table1[[#This Row],[count_11-20_SY1819]]+Table1[[#This Row],[count_20+_SY1819]]</f>
        <v>407</v>
      </c>
      <c r="Q58">
        <f>Table1[[#This Row],[enrollment_SY1819]]-Table1[[#This Row],[count_any_SY1819]]</f>
        <v>66</v>
      </c>
      <c r="R58">
        <f>Table1[[#This Row],[count_0_SY1819]]/Table1[[#This Row],[enrollment_SY1819]]</f>
        <v>0.13953488372093023</v>
      </c>
      <c r="S58">
        <v>131</v>
      </c>
      <c r="T58">
        <f>Table1[[#This Row],[count_1-5_SY1819]]/Table1[[#This Row],[enrollment_SY1819]]</f>
        <v>0.27695560253699791</v>
      </c>
      <c r="U58">
        <v>112</v>
      </c>
      <c r="V58">
        <f>Table1[[#This Row],[count_6-10_SY1819]]/Table1[[#This Row],[enrollment_SY1819]]</f>
        <v>0.23678646934460887</v>
      </c>
      <c r="W58">
        <v>97</v>
      </c>
      <c r="X58">
        <f>Table1[[#This Row],[count_11-20_SY1819]]/Table1[[#This Row],[enrollment_SY1819]]</f>
        <v>0.20507399577167018</v>
      </c>
      <c r="Y58">
        <v>67</v>
      </c>
      <c r="Z58">
        <f>Table1[[#This Row],[count_20+_SY1819]]/Table1[[#This Row],[enrollment_SY1819]]</f>
        <v>0.14164904862579281</v>
      </c>
      <c r="AA58">
        <f>Table1[[#This Row],[count_1-5_SY1718]]+Table1[[#This Row],[count_6-10_SY1718]]+Table1[[#This Row],[count_11-20_SY1718]]+Table1[[#This Row],[count_20+_SY1718]]</f>
        <v>400</v>
      </c>
      <c r="AB58">
        <f>Table1[[#This Row],[enrollment_SY1718]]-Table1[[#This Row],[count_any_SY1718]]</f>
        <v>93</v>
      </c>
      <c r="AC58">
        <f>Table1[[#This Row],[count_0_SY1718]]/Table1[[#This Row],[enrollment_SY1718]]</f>
        <v>0.18864097363083165</v>
      </c>
      <c r="AD58">
        <v>195</v>
      </c>
      <c r="AE58">
        <f>Table1[[#This Row],[count_1-5_SY1718]]/Table1[[#This Row],[enrollment_SY1718]]</f>
        <v>0.39553752535496955</v>
      </c>
      <c r="AF58">
        <v>111</v>
      </c>
      <c r="AG58">
        <f>Table1[[#This Row],[count_6-10_SY1718]]/Table1[[#This Row],[enrollment_SY1718]]</f>
        <v>0.22515212981744423</v>
      </c>
      <c r="AH58">
        <v>81</v>
      </c>
      <c r="AI58">
        <f>Table1[[#This Row],[count_11-20_SY1718]]/Table1[[#This Row],[enrollment_SY1718]]</f>
        <v>0.1643002028397566</v>
      </c>
      <c r="AJ58">
        <v>13</v>
      </c>
      <c r="AK58">
        <f>Table1[[#This Row],[count_20+_SY1718]]/Table1[[#This Row],[enrollment_SY1718]]</f>
        <v>2.6369168356997971E-2</v>
      </c>
      <c r="AL58">
        <v>7054282.3550000004</v>
      </c>
      <c r="AM58">
        <v>2600</v>
      </c>
      <c r="AN58">
        <v>5496878</v>
      </c>
      <c r="AO58">
        <v>4241257</v>
      </c>
    </row>
    <row r="59" spans="1:41" x14ac:dyDescent="0.2">
      <c r="A59">
        <v>321</v>
      </c>
      <c r="B59" t="s">
        <v>92</v>
      </c>
      <c r="C59" t="s">
        <v>1</v>
      </c>
      <c r="D59">
        <v>438</v>
      </c>
      <c r="E59">
        <v>463</v>
      </c>
      <c r="F59">
        <v>78.95</v>
      </c>
      <c r="G59">
        <v>77.849999999999994</v>
      </c>
      <c r="H59">
        <v>4</v>
      </c>
      <c r="I59">
        <v>4</v>
      </c>
      <c r="J59">
        <v>489</v>
      </c>
      <c r="K59">
        <v>489</v>
      </c>
      <c r="L59">
        <v>38.923044650000001</v>
      </c>
      <c r="M59">
        <v>-77.079073800000003</v>
      </c>
      <c r="N59">
        <v>14</v>
      </c>
      <c r="O59">
        <v>3</v>
      </c>
      <c r="P59">
        <f>Table1[[#This Row],[count_1-5_SY1819]]+Table1[[#This Row],[count_6-10_SY1819]]+Table1[[#This Row],[count_11-20_SY1819]]+Table1[[#This Row],[count_20+_SY1819]]</f>
        <v>342</v>
      </c>
      <c r="Q59">
        <f>Table1[[#This Row],[enrollment_SY1819]]-Table1[[#This Row],[count_any_SY1819]]</f>
        <v>121</v>
      </c>
      <c r="R59">
        <f>Table1[[#This Row],[count_0_SY1819]]/Table1[[#This Row],[enrollment_SY1819]]</f>
        <v>0.26133909287257018</v>
      </c>
      <c r="S59">
        <v>288</v>
      </c>
      <c r="T59">
        <f>Table1[[#This Row],[count_1-5_SY1819]]/Table1[[#This Row],[enrollment_SY1819]]</f>
        <v>0.62203023758099352</v>
      </c>
      <c r="U59">
        <v>44</v>
      </c>
      <c r="V59">
        <f>Table1[[#This Row],[count_6-10_SY1819]]/Table1[[#This Row],[enrollment_SY1819]]</f>
        <v>9.5032397408207347E-2</v>
      </c>
      <c r="W59">
        <v>5</v>
      </c>
      <c r="X59">
        <f>Table1[[#This Row],[count_11-20_SY1819]]/Table1[[#This Row],[enrollment_SY1819]]</f>
        <v>1.079913606911447E-2</v>
      </c>
      <c r="Y59">
        <v>5</v>
      </c>
      <c r="Z59">
        <f>Table1[[#This Row],[count_20+_SY1819]]/Table1[[#This Row],[enrollment_SY1819]]</f>
        <v>1.079913606911447E-2</v>
      </c>
      <c r="AA59">
        <f>Table1[[#This Row],[count_1-5_SY1718]]+Table1[[#This Row],[count_6-10_SY1718]]+Table1[[#This Row],[count_11-20_SY1718]]+Table1[[#This Row],[count_20+_SY1718]]</f>
        <v>323</v>
      </c>
      <c r="AB59">
        <f>Table1[[#This Row],[enrollment_SY1718]]-Table1[[#This Row],[count_any_SY1718]]</f>
        <v>115</v>
      </c>
      <c r="AC59">
        <f>Table1[[#This Row],[count_0_SY1718]]/Table1[[#This Row],[enrollment_SY1718]]</f>
        <v>0.26255707762557079</v>
      </c>
      <c r="AD59">
        <v>281</v>
      </c>
      <c r="AE59">
        <f>Table1[[#This Row],[count_1-5_SY1718]]/Table1[[#This Row],[enrollment_SY1718]]</f>
        <v>0.64155251141552516</v>
      </c>
      <c r="AF59">
        <v>37</v>
      </c>
      <c r="AG59">
        <f>Table1[[#This Row],[count_6-10_SY1718]]/Table1[[#This Row],[enrollment_SY1718]]</f>
        <v>8.4474885844748854E-2</v>
      </c>
      <c r="AH59">
        <v>5</v>
      </c>
      <c r="AI59">
        <f>Table1[[#This Row],[count_11-20_SY1718]]/Table1[[#This Row],[enrollment_SY1718]]</f>
        <v>1.1415525114155251E-2</v>
      </c>
      <c r="AJ59">
        <v>0</v>
      </c>
      <c r="AK59">
        <f>Table1[[#This Row],[count_20+_SY1718]]/Table1[[#This Row],[enrollment_SY1718]]</f>
        <v>0</v>
      </c>
      <c r="AL59">
        <v>11507278.539999999</v>
      </c>
      <c r="AM59">
        <v>5390</v>
      </c>
      <c r="AN59">
        <v>4333567</v>
      </c>
      <c r="AO59">
        <v>3653883</v>
      </c>
    </row>
    <row r="60" spans="1:41" x14ac:dyDescent="0.2">
      <c r="A60">
        <v>322</v>
      </c>
      <c r="B60" t="s">
        <v>89</v>
      </c>
      <c r="C60" t="s">
        <v>1</v>
      </c>
      <c r="D60">
        <v>252</v>
      </c>
      <c r="E60">
        <v>249</v>
      </c>
      <c r="F60">
        <v>25.48</v>
      </c>
      <c r="G60">
        <v>16.27</v>
      </c>
      <c r="H60">
        <v>2</v>
      </c>
      <c r="I60">
        <v>1</v>
      </c>
      <c r="J60">
        <v>337</v>
      </c>
      <c r="K60">
        <v>337</v>
      </c>
      <c r="L60">
        <v>38.893554039999998</v>
      </c>
      <c r="M60">
        <v>-76.938468639999996</v>
      </c>
      <c r="N60">
        <v>30</v>
      </c>
      <c r="O60">
        <v>7</v>
      </c>
      <c r="P60">
        <f>Table1[[#This Row],[count_1-5_SY1819]]+Table1[[#This Row],[count_6-10_SY1819]]+Table1[[#This Row],[count_11-20_SY1819]]+Table1[[#This Row],[count_20+_SY1819]]</f>
        <v>196</v>
      </c>
      <c r="Q60">
        <f>Table1[[#This Row],[enrollment_SY1819]]-Table1[[#This Row],[count_any_SY1819]]</f>
        <v>53</v>
      </c>
      <c r="R60">
        <f>Table1[[#This Row],[count_0_SY1819]]/Table1[[#This Row],[enrollment_SY1819]]</f>
        <v>0.21285140562248997</v>
      </c>
      <c r="S60">
        <v>68</v>
      </c>
      <c r="T60">
        <f>Table1[[#This Row],[count_1-5_SY1819]]/Table1[[#This Row],[enrollment_SY1819]]</f>
        <v>0.27309236947791166</v>
      </c>
      <c r="U60">
        <v>68</v>
      </c>
      <c r="V60">
        <f>Table1[[#This Row],[count_6-10_SY1819]]/Table1[[#This Row],[enrollment_SY1819]]</f>
        <v>0.27309236947791166</v>
      </c>
      <c r="W60">
        <v>37</v>
      </c>
      <c r="X60">
        <f>Table1[[#This Row],[count_11-20_SY1819]]/Table1[[#This Row],[enrollment_SY1819]]</f>
        <v>0.14859437751004015</v>
      </c>
      <c r="Y60">
        <v>23</v>
      </c>
      <c r="Z60">
        <f>Table1[[#This Row],[count_20+_SY1819]]/Table1[[#This Row],[enrollment_SY1819]]</f>
        <v>9.2369477911646583E-2</v>
      </c>
      <c r="AA60">
        <f>Table1[[#This Row],[count_1-5_SY1718]]+Table1[[#This Row],[count_6-10_SY1718]]+Table1[[#This Row],[count_11-20_SY1718]]+Table1[[#This Row],[count_20+_SY1718]]</f>
        <v>194</v>
      </c>
      <c r="AB60">
        <f>Table1[[#This Row],[enrollment_SY1718]]-Table1[[#This Row],[count_any_SY1718]]</f>
        <v>58</v>
      </c>
      <c r="AC60">
        <f>Table1[[#This Row],[count_0_SY1718]]/Table1[[#This Row],[enrollment_SY1718]]</f>
        <v>0.23015873015873015</v>
      </c>
      <c r="AD60">
        <v>74</v>
      </c>
      <c r="AE60">
        <f>Table1[[#This Row],[count_1-5_SY1718]]/Table1[[#This Row],[enrollment_SY1718]]</f>
        <v>0.29365079365079366</v>
      </c>
      <c r="AF60">
        <v>59</v>
      </c>
      <c r="AG60">
        <f>Table1[[#This Row],[count_6-10_SY1718]]/Table1[[#This Row],[enrollment_SY1718]]</f>
        <v>0.23412698412698413</v>
      </c>
      <c r="AH60">
        <v>56</v>
      </c>
      <c r="AI60">
        <f>Table1[[#This Row],[count_11-20_SY1718]]/Table1[[#This Row],[enrollment_SY1718]]</f>
        <v>0.22222222222222221</v>
      </c>
      <c r="AJ60">
        <v>5</v>
      </c>
      <c r="AK60">
        <f>Table1[[#This Row],[count_20+_SY1718]]/Table1[[#This Row],[enrollment_SY1718]]</f>
        <v>1.984126984126984E-2</v>
      </c>
      <c r="AL60">
        <v>6833348.4519999996</v>
      </c>
      <c r="AM60">
        <v>3070</v>
      </c>
      <c r="AN60">
        <v>3842604</v>
      </c>
      <c r="AO60">
        <v>2580078</v>
      </c>
    </row>
    <row r="61" spans="1:41" x14ac:dyDescent="0.2">
      <c r="A61">
        <v>324</v>
      </c>
      <c r="B61" t="s">
        <v>94</v>
      </c>
      <c r="C61" s="1" t="s">
        <v>111</v>
      </c>
      <c r="D61">
        <v>473</v>
      </c>
      <c r="E61">
        <v>508</v>
      </c>
      <c r="F61">
        <v>30.48</v>
      </c>
      <c r="G61">
        <v>44.94</v>
      </c>
      <c r="H61">
        <v>2</v>
      </c>
      <c r="I61">
        <v>3</v>
      </c>
      <c r="J61">
        <v>450</v>
      </c>
      <c r="K61">
        <v>450</v>
      </c>
      <c r="L61">
        <v>38.975042870000003</v>
      </c>
      <c r="M61">
        <v>-77.022794930000003</v>
      </c>
      <c r="N61">
        <v>17</v>
      </c>
      <c r="O61">
        <v>4</v>
      </c>
      <c r="P61">
        <f>Table1[[#This Row],[count_1-5_SY1819]]+Table1[[#This Row],[count_6-10_SY1819]]+Table1[[#This Row],[count_11-20_SY1819]]+Table1[[#This Row],[count_20+_SY1819]]</f>
        <v>389</v>
      </c>
      <c r="Q61">
        <f>Table1[[#This Row],[enrollment_SY1819]]-Table1[[#This Row],[count_any_SY1819]]</f>
        <v>119</v>
      </c>
      <c r="R61">
        <f>Table1[[#This Row],[count_0_SY1819]]/Table1[[#This Row],[enrollment_SY1819]]</f>
        <v>0.23425196850393701</v>
      </c>
      <c r="S61">
        <v>300</v>
      </c>
      <c r="T61">
        <f>Table1[[#This Row],[count_1-5_SY1819]]/Table1[[#This Row],[enrollment_SY1819]]</f>
        <v>0.59055118110236215</v>
      </c>
      <c r="U61">
        <v>46</v>
      </c>
      <c r="V61">
        <f>Table1[[#This Row],[count_6-10_SY1819]]/Table1[[#This Row],[enrollment_SY1819]]</f>
        <v>9.055118110236221E-2</v>
      </c>
      <c r="W61">
        <v>31</v>
      </c>
      <c r="X61">
        <f>Table1[[#This Row],[count_11-20_SY1819]]/Table1[[#This Row],[enrollment_SY1819]]</f>
        <v>6.1023622047244097E-2</v>
      </c>
      <c r="Y61">
        <v>12</v>
      </c>
      <c r="Z61">
        <f>Table1[[#This Row],[count_20+_SY1819]]/Table1[[#This Row],[enrollment_SY1819]]</f>
        <v>2.3622047244094488E-2</v>
      </c>
      <c r="AA61">
        <f>Table1[[#This Row],[count_1-5_SY1718]]+Table1[[#This Row],[count_6-10_SY1718]]+Table1[[#This Row],[count_11-20_SY1718]]+Table1[[#This Row],[count_20+_SY1718]]</f>
        <v>299</v>
      </c>
      <c r="AB61">
        <f>Table1[[#This Row],[enrollment_SY1718]]-Table1[[#This Row],[count_any_SY1718]]</f>
        <v>174</v>
      </c>
      <c r="AC61">
        <f>Table1[[#This Row],[count_0_SY1718]]/Table1[[#This Row],[enrollment_SY1718]]</f>
        <v>0.3678646934460888</v>
      </c>
      <c r="AD61">
        <v>245</v>
      </c>
      <c r="AE61">
        <f>Table1[[#This Row],[count_1-5_SY1718]]/Table1[[#This Row],[enrollment_SY1718]]</f>
        <v>0.51797040169133191</v>
      </c>
      <c r="AF61">
        <v>27</v>
      </c>
      <c r="AG61">
        <f>Table1[[#This Row],[count_6-10_SY1718]]/Table1[[#This Row],[enrollment_SY1718]]</f>
        <v>5.7082452431289642E-2</v>
      </c>
      <c r="AH61">
        <v>14</v>
      </c>
      <c r="AI61">
        <f>Table1[[#This Row],[count_11-20_SY1718]]/Table1[[#This Row],[enrollment_SY1718]]</f>
        <v>2.9598308668076109E-2</v>
      </c>
      <c r="AJ61">
        <v>13</v>
      </c>
      <c r="AK61">
        <f>Table1[[#This Row],[count_20+_SY1718]]/Table1[[#This Row],[enrollment_SY1718]]</f>
        <v>2.748414376321353E-2</v>
      </c>
      <c r="AL61">
        <v>12146247.390000001</v>
      </c>
      <c r="AM61">
        <v>4780</v>
      </c>
      <c r="AN61">
        <v>6192923</v>
      </c>
      <c r="AO61">
        <v>3738438</v>
      </c>
    </row>
    <row r="62" spans="1:41" x14ac:dyDescent="0.2">
      <c r="A62">
        <v>325</v>
      </c>
      <c r="B62" t="s">
        <v>95</v>
      </c>
      <c r="C62" t="s">
        <v>1</v>
      </c>
      <c r="D62">
        <v>384</v>
      </c>
      <c r="E62">
        <v>355</v>
      </c>
      <c r="F62">
        <v>19.940000000000001</v>
      </c>
      <c r="G62">
        <v>32.56</v>
      </c>
      <c r="H62">
        <v>1</v>
      </c>
      <c r="I62">
        <v>2</v>
      </c>
      <c r="J62">
        <v>474</v>
      </c>
      <c r="K62">
        <v>474</v>
      </c>
      <c r="L62">
        <v>38.90127897</v>
      </c>
      <c r="M62">
        <v>-76.952110910000002</v>
      </c>
      <c r="N62">
        <v>30</v>
      </c>
      <c r="O62">
        <v>7</v>
      </c>
      <c r="P62">
        <f>Table1[[#This Row],[count_1-5_SY1819]]+Table1[[#This Row],[count_6-10_SY1819]]+Table1[[#This Row],[count_11-20_SY1819]]+Table1[[#This Row],[count_20+_SY1819]]</f>
        <v>310</v>
      </c>
      <c r="Q62">
        <f>Table1[[#This Row],[enrollment_SY1819]]-Table1[[#This Row],[count_any_SY1819]]</f>
        <v>45</v>
      </c>
      <c r="R62">
        <f>Table1[[#This Row],[count_0_SY1819]]/Table1[[#This Row],[enrollment_SY1819]]</f>
        <v>0.12676056338028169</v>
      </c>
      <c r="S62">
        <v>76</v>
      </c>
      <c r="T62">
        <f>Table1[[#This Row],[count_1-5_SY1819]]/Table1[[#This Row],[enrollment_SY1819]]</f>
        <v>0.21408450704225351</v>
      </c>
      <c r="U62">
        <v>92</v>
      </c>
      <c r="V62">
        <f>Table1[[#This Row],[count_6-10_SY1819]]/Table1[[#This Row],[enrollment_SY1819]]</f>
        <v>0.25915492957746478</v>
      </c>
      <c r="W62">
        <v>85</v>
      </c>
      <c r="X62">
        <f>Table1[[#This Row],[count_11-20_SY1819]]/Table1[[#This Row],[enrollment_SY1819]]</f>
        <v>0.23943661971830985</v>
      </c>
      <c r="Y62">
        <v>57</v>
      </c>
      <c r="Z62">
        <f>Table1[[#This Row],[count_20+_SY1819]]/Table1[[#This Row],[enrollment_SY1819]]</f>
        <v>0.16056338028169015</v>
      </c>
      <c r="AA62">
        <f>Table1[[#This Row],[count_1-5_SY1718]]+Table1[[#This Row],[count_6-10_SY1718]]+Table1[[#This Row],[count_11-20_SY1718]]+Table1[[#This Row],[count_20+_SY1718]]</f>
        <v>335</v>
      </c>
      <c r="AB62">
        <f>Table1[[#This Row],[enrollment_SY1718]]-Table1[[#This Row],[count_any_SY1718]]</f>
        <v>49</v>
      </c>
      <c r="AC62">
        <f>Table1[[#This Row],[count_0_SY1718]]/Table1[[#This Row],[enrollment_SY1718]]</f>
        <v>0.12760416666666666</v>
      </c>
      <c r="AD62">
        <v>96</v>
      </c>
      <c r="AE62">
        <f>Table1[[#This Row],[count_1-5_SY1718]]/Table1[[#This Row],[enrollment_SY1718]]</f>
        <v>0.25</v>
      </c>
      <c r="AF62">
        <v>116</v>
      </c>
      <c r="AG62">
        <f>Table1[[#This Row],[count_6-10_SY1718]]/Table1[[#This Row],[enrollment_SY1718]]</f>
        <v>0.30208333333333331</v>
      </c>
      <c r="AH62">
        <v>89</v>
      </c>
      <c r="AI62">
        <f>Table1[[#This Row],[count_11-20_SY1718]]/Table1[[#This Row],[enrollment_SY1718]]</f>
        <v>0.23177083333333334</v>
      </c>
      <c r="AJ62">
        <v>34</v>
      </c>
      <c r="AK62">
        <f>Table1[[#This Row],[count_20+_SY1718]]/Table1[[#This Row],[enrollment_SY1718]]</f>
        <v>8.8541666666666671E-2</v>
      </c>
      <c r="AL62">
        <v>10279368.99</v>
      </c>
      <c r="AM62">
        <v>4240</v>
      </c>
      <c r="AN62">
        <v>5378993</v>
      </c>
      <c r="AO62">
        <v>3496336</v>
      </c>
    </row>
    <row r="63" spans="1:41" x14ac:dyDescent="0.2">
      <c r="A63">
        <v>326</v>
      </c>
      <c r="B63" t="s">
        <v>96</v>
      </c>
      <c r="C63" t="s">
        <v>1</v>
      </c>
      <c r="D63">
        <v>308</v>
      </c>
      <c r="E63">
        <v>331</v>
      </c>
      <c r="F63">
        <v>43.67</v>
      </c>
      <c r="G63">
        <v>61.03</v>
      </c>
      <c r="H63">
        <v>3</v>
      </c>
      <c r="I63">
        <v>4</v>
      </c>
      <c r="J63">
        <v>357</v>
      </c>
      <c r="K63">
        <v>357</v>
      </c>
      <c r="L63">
        <v>38.903496339999997</v>
      </c>
      <c r="M63">
        <v>-77.028430029999996</v>
      </c>
      <c r="N63">
        <v>8</v>
      </c>
      <c r="O63">
        <v>2</v>
      </c>
      <c r="P63">
        <f>Table1[[#This Row],[count_1-5_SY1819]]+Table1[[#This Row],[count_6-10_SY1819]]+Table1[[#This Row],[count_11-20_SY1819]]+Table1[[#This Row],[count_20+_SY1819]]</f>
        <v>199</v>
      </c>
      <c r="Q63">
        <f>Table1[[#This Row],[enrollment_SY1819]]-Table1[[#This Row],[count_any_SY1819]]</f>
        <v>132</v>
      </c>
      <c r="R63">
        <f>Table1[[#This Row],[count_0_SY1819]]/Table1[[#This Row],[enrollment_SY1819]]</f>
        <v>0.3987915407854985</v>
      </c>
      <c r="S63">
        <v>163</v>
      </c>
      <c r="T63">
        <f>Table1[[#This Row],[count_1-5_SY1819]]/Table1[[#This Row],[enrollment_SY1819]]</f>
        <v>0.49244712990936557</v>
      </c>
      <c r="U63">
        <v>26</v>
      </c>
      <c r="V63">
        <f>Table1[[#This Row],[count_6-10_SY1819]]/Table1[[#This Row],[enrollment_SY1819]]</f>
        <v>7.8549848942598186E-2</v>
      </c>
      <c r="W63">
        <v>5</v>
      </c>
      <c r="X63">
        <f>Table1[[#This Row],[count_11-20_SY1819]]/Table1[[#This Row],[enrollment_SY1819]]</f>
        <v>1.5105740181268883E-2</v>
      </c>
      <c r="Y63">
        <v>5</v>
      </c>
      <c r="Z63">
        <f>Table1[[#This Row],[count_20+_SY1819]]/Table1[[#This Row],[enrollment_SY1819]]</f>
        <v>1.5105740181268883E-2</v>
      </c>
      <c r="AA63">
        <f>Table1[[#This Row],[count_1-5_SY1718]]+Table1[[#This Row],[count_6-10_SY1718]]+Table1[[#This Row],[count_11-20_SY1718]]+Table1[[#This Row],[count_20+_SY1718]]</f>
        <v>187</v>
      </c>
      <c r="AB63">
        <f>Table1[[#This Row],[enrollment_SY1718]]-Table1[[#This Row],[count_any_SY1718]]</f>
        <v>121</v>
      </c>
      <c r="AC63">
        <f>Table1[[#This Row],[count_0_SY1718]]/Table1[[#This Row],[enrollment_SY1718]]</f>
        <v>0.39285714285714285</v>
      </c>
      <c r="AD63">
        <v>147</v>
      </c>
      <c r="AE63">
        <f>Table1[[#This Row],[count_1-5_SY1718]]/Table1[[#This Row],[enrollment_SY1718]]</f>
        <v>0.47727272727272729</v>
      </c>
      <c r="AF63">
        <v>30</v>
      </c>
      <c r="AG63">
        <f>Table1[[#This Row],[count_6-10_SY1718]]/Table1[[#This Row],[enrollment_SY1718]]</f>
        <v>9.7402597402597407E-2</v>
      </c>
      <c r="AH63">
        <v>5</v>
      </c>
      <c r="AI63">
        <f>Table1[[#This Row],[count_11-20_SY1718]]/Table1[[#This Row],[enrollment_SY1718]]</f>
        <v>1.6233766233766232E-2</v>
      </c>
      <c r="AJ63">
        <v>5</v>
      </c>
      <c r="AK63">
        <f>Table1[[#This Row],[count_20+_SY1718]]/Table1[[#This Row],[enrollment_SY1718]]</f>
        <v>1.6233766233766232E-2</v>
      </c>
      <c r="AL63">
        <v>8148758.0049999999</v>
      </c>
      <c r="AM63">
        <v>2730</v>
      </c>
      <c r="AN63">
        <v>3916753</v>
      </c>
      <c r="AO63">
        <v>2675179</v>
      </c>
    </row>
    <row r="64" spans="1:41" x14ac:dyDescent="0.2">
      <c r="A64">
        <v>327</v>
      </c>
      <c r="B64" t="s">
        <v>97</v>
      </c>
      <c r="C64" s="1" t="s">
        <v>111</v>
      </c>
      <c r="D64">
        <v>698</v>
      </c>
      <c r="E64">
        <v>609</v>
      </c>
      <c r="F64">
        <v>56.88</v>
      </c>
      <c r="G64">
        <v>65.31</v>
      </c>
      <c r="H64">
        <v>3</v>
      </c>
      <c r="I64">
        <v>4</v>
      </c>
      <c r="J64">
        <v>775</v>
      </c>
      <c r="K64">
        <v>775</v>
      </c>
      <c r="L64">
        <v>38.953968690000004</v>
      </c>
      <c r="M64">
        <v>-77.025071580000002</v>
      </c>
      <c r="N64">
        <v>18</v>
      </c>
      <c r="O64">
        <v>4</v>
      </c>
      <c r="P64">
        <f>Table1[[#This Row],[count_1-5_SY1819]]+Table1[[#This Row],[count_6-10_SY1819]]+Table1[[#This Row],[count_11-20_SY1819]]+Table1[[#This Row],[count_20+_SY1819]]</f>
        <v>497</v>
      </c>
      <c r="Q64">
        <f>Table1[[#This Row],[enrollment_SY1819]]-Table1[[#This Row],[count_any_SY1819]]</f>
        <v>112</v>
      </c>
      <c r="R64">
        <f>Table1[[#This Row],[count_0_SY1819]]/Table1[[#This Row],[enrollment_SY1819]]</f>
        <v>0.18390804597701149</v>
      </c>
      <c r="S64">
        <v>270</v>
      </c>
      <c r="T64">
        <f>Table1[[#This Row],[count_1-5_SY1819]]/Table1[[#This Row],[enrollment_SY1819]]</f>
        <v>0.44334975369458129</v>
      </c>
      <c r="U64">
        <v>131</v>
      </c>
      <c r="V64">
        <f>Table1[[#This Row],[count_6-10_SY1819]]/Table1[[#This Row],[enrollment_SY1819]]</f>
        <v>0.21510673234811165</v>
      </c>
      <c r="W64">
        <v>70</v>
      </c>
      <c r="X64">
        <f>Table1[[#This Row],[count_11-20_SY1819]]/Table1[[#This Row],[enrollment_SY1819]]</f>
        <v>0.11494252873563218</v>
      </c>
      <c r="Y64">
        <v>26</v>
      </c>
      <c r="Z64">
        <f>Table1[[#This Row],[count_20+_SY1819]]/Table1[[#This Row],[enrollment_SY1819]]</f>
        <v>4.2692939244663386E-2</v>
      </c>
      <c r="AA64">
        <f>Table1[[#This Row],[count_1-5_SY1718]]+Table1[[#This Row],[count_6-10_SY1718]]+Table1[[#This Row],[count_11-20_SY1718]]+Table1[[#This Row],[count_20+_SY1718]]</f>
        <v>614</v>
      </c>
      <c r="AB64">
        <f>Table1[[#This Row],[enrollment_SY1718]]-Table1[[#This Row],[count_any_SY1718]]</f>
        <v>84</v>
      </c>
      <c r="AC64">
        <f>Table1[[#This Row],[count_0_SY1718]]/Table1[[#This Row],[enrollment_SY1718]]</f>
        <v>0.12034383954154727</v>
      </c>
      <c r="AD64">
        <v>273</v>
      </c>
      <c r="AE64">
        <f>Table1[[#This Row],[count_1-5_SY1718]]/Table1[[#This Row],[enrollment_SY1718]]</f>
        <v>0.39111747851002865</v>
      </c>
      <c r="AF64">
        <v>187</v>
      </c>
      <c r="AG64">
        <f>Table1[[#This Row],[count_6-10_SY1718]]/Table1[[#This Row],[enrollment_SY1718]]</f>
        <v>0.26790830945558741</v>
      </c>
      <c r="AH64">
        <v>124</v>
      </c>
      <c r="AI64">
        <f>Table1[[#This Row],[count_11-20_SY1718]]/Table1[[#This Row],[enrollment_SY1718]]</f>
        <v>0.17765042979942694</v>
      </c>
      <c r="AJ64">
        <v>30</v>
      </c>
      <c r="AK64">
        <f>Table1[[#This Row],[count_20+_SY1718]]/Table1[[#This Row],[enrollment_SY1718]]</f>
        <v>4.2979942693409739E-2</v>
      </c>
      <c r="AL64">
        <v>15127508</v>
      </c>
      <c r="AM64">
        <v>5700</v>
      </c>
      <c r="AN64">
        <v>7775938</v>
      </c>
      <c r="AO64">
        <v>4661719</v>
      </c>
    </row>
    <row r="65" spans="1:41" x14ac:dyDescent="0.2">
      <c r="A65">
        <v>328</v>
      </c>
      <c r="B65" t="s">
        <v>98</v>
      </c>
      <c r="C65" t="s">
        <v>1</v>
      </c>
      <c r="D65">
        <v>535</v>
      </c>
      <c r="E65">
        <v>548</v>
      </c>
      <c r="F65">
        <v>63.62</v>
      </c>
      <c r="G65">
        <v>37.26</v>
      </c>
      <c r="H65">
        <v>4</v>
      </c>
      <c r="I65">
        <v>2</v>
      </c>
      <c r="J65">
        <v>629</v>
      </c>
      <c r="K65">
        <v>629</v>
      </c>
      <c r="L65">
        <v>38.929198569999997</v>
      </c>
      <c r="M65">
        <v>-77.029443299999997</v>
      </c>
      <c r="N65">
        <v>2</v>
      </c>
      <c r="O65">
        <v>1</v>
      </c>
      <c r="P65">
        <f>Table1[[#This Row],[count_1-5_SY1819]]+Table1[[#This Row],[count_6-10_SY1819]]+Table1[[#This Row],[count_11-20_SY1819]]+Table1[[#This Row],[count_20+_SY1819]]</f>
        <v>454</v>
      </c>
      <c r="Q65">
        <f>Table1[[#This Row],[enrollment_SY1819]]-Table1[[#This Row],[count_any_SY1819]]</f>
        <v>94</v>
      </c>
      <c r="R65">
        <f>Table1[[#This Row],[count_0_SY1819]]/Table1[[#This Row],[enrollment_SY1819]]</f>
        <v>0.17153284671532848</v>
      </c>
      <c r="S65">
        <v>264</v>
      </c>
      <c r="T65">
        <f>Table1[[#This Row],[count_1-5_SY1819]]/Table1[[#This Row],[enrollment_SY1819]]</f>
        <v>0.48175182481751827</v>
      </c>
      <c r="U65">
        <v>108</v>
      </c>
      <c r="V65">
        <f>Table1[[#This Row],[count_6-10_SY1819]]/Table1[[#This Row],[enrollment_SY1819]]</f>
        <v>0.19708029197080293</v>
      </c>
      <c r="W65">
        <v>60</v>
      </c>
      <c r="X65">
        <f>Table1[[#This Row],[count_11-20_SY1819]]/Table1[[#This Row],[enrollment_SY1819]]</f>
        <v>0.10948905109489052</v>
      </c>
      <c r="Y65">
        <v>22</v>
      </c>
      <c r="Z65">
        <f>Table1[[#This Row],[count_20+_SY1819]]/Table1[[#This Row],[enrollment_SY1819]]</f>
        <v>4.0145985401459854E-2</v>
      </c>
      <c r="AA65">
        <f>Table1[[#This Row],[count_1-5_SY1718]]+Table1[[#This Row],[count_6-10_SY1718]]+Table1[[#This Row],[count_11-20_SY1718]]+Table1[[#This Row],[count_20+_SY1718]]</f>
        <v>440</v>
      </c>
      <c r="AB65">
        <f>Table1[[#This Row],[enrollment_SY1718]]-Table1[[#This Row],[count_any_SY1718]]</f>
        <v>95</v>
      </c>
      <c r="AC65">
        <f>Table1[[#This Row],[count_0_SY1718]]/Table1[[#This Row],[enrollment_SY1718]]</f>
        <v>0.17757009345794392</v>
      </c>
      <c r="AD65">
        <v>264</v>
      </c>
      <c r="AE65">
        <f>Table1[[#This Row],[count_1-5_SY1718]]/Table1[[#This Row],[enrollment_SY1718]]</f>
        <v>0.49345794392523362</v>
      </c>
      <c r="AF65">
        <v>101</v>
      </c>
      <c r="AG65">
        <f>Table1[[#This Row],[count_6-10_SY1718]]/Table1[[#This Row],[enrollment_SY1718]]</f>
        <v>0.18878504672897195</v>
      </c>
      <c r="AH65">
        <v>55</v>
      </c>
      <c r="AI65">
        <f>Table1[[#This Row],[count_11-20_SY1718]]/Table1[[#This Row],[enrollment_SY1718]]</f>
        <v>0.10280373831775701</v>
      </c>
      <c r="AJ65">
        <v>20</v>
      </c>
      <c r="AK65">
        <f>Table1[[#This Row],[count_20+_SY1718]]/Table1[[#This Row],[enrollment_SY1718]]</f>
        <v>3.7383177570093455E-2</v>
      </c>
      <c r="AL65">
        <v>13018436.6</v>
      </c>
      <c r="AM65">
        <v>5010</v>
      </c>
      <c r="AN65">
        <v>7060475</v>
      </c>
      <c r="AO65">
        <v>4356476</v>
      </c>
    </row>
    <row r="66" spans="1:41" x14ac:dyDescent="0.2">
      <c r="A66">
        <v>329</v>
      </c>
      <c r="B66" t="s">
        <v>99</v>
      </c>
      <c r="C66" t="s">
        <v>1</v>
      </c>
      <c r="D66">
        <v>463</v>
      </c>
      <c r="E66">
        <v>497</v>
      </c>
      <c r="F66">
        <v>45.33</v>
      </c>
      <c r="G66">
        <v>32.42</v>
      </c>
      <c r="H66">
        <v>3</v>
      </c>
      <c r="I66">
        <v>2</v>
      </c>
      <c r="J66">
        <v>530</v>
      </c>
      <c r="K66">
        <v>530</v>
      </c>
      <c r="L66">
        <v>38.847636440000002</v>
      </c>
      <c r="M66">
        <v>-76.980313229999993</v>
      </c>
      <c r="N66">
        <v>38</v>
      </c>
      <c r="O66">
        <v>8</v>
      </c>
      <c r="P66">
        <f>Table1[[#This Row],[count_1-5_SY1819]]+Table1[[#This Row],[count_6-10_SY1819]]+Table1[[#This Row],[count_11-20_SY1819]]+Table1[[#This Row],[count_20+_SY1819]]</f>
        <v>433</v>
      </c>
      <c r="Q66">
        <f>Table1[[#This Row],[enrollment_SY1819]]-Table1[[#This Row],[count_any_SY1819]]</f>
        <v>64</v>
      </c>
      <c r="R66">
        <f>Table1[[#This Row],[count_0_SY1819]]/Table1[[#This Row],[enrollment_SY1819]]</f>
        <v>0.12877263581488935</v>
      </c>
      <c r="S66">
        <v>72</v>
      </c>
      <c r="T66">
        <f>Table1[[#This Row],[count_1-5_SY1819]]/Table1[[#This Row],[enrollment_SY1819]]</f>
        <v>0.14486921529175051</v>
      </c>
      <c r="U66">
        <v>100</v>
      </c>
      <c r="V66">
        <f>Table1[[#This Row],[count_6-10_SY1819]]/Table1[[#This Row],[enrollment_SY1819]]</f>
        <v>0.2012072434607646</v>
      </c>
      <c r="W66">
        <v>153</v>
      </c>
      <c r="X66">
        <f>Table1[[#This Row],[count_11-20_SY1819]]/Table1[[#This Row],[enrollment_SY1819]]</f>
        <v>0.30784708249496984</v>
      </c>
      <c r="Y66">
        <v>108</v>
      </c>
      <c r="Z66">
        <f>Table1[[#This Row],[count_20+_SY1819]]/Table1[[#This Row],[enrollment_SY1819]]</f>
        <v>0.21730382293762576</v>
      </c>
      <c r="AA66">
        <f>Table1[[#This Row],[count_1-5_SY1718]]+Table1[[#This Row],[count_6-10_SY1718]]+Table1[[#This Row],[count_11-20_SY1718]]+Table1[[#This Row],[count_20+_SY1718]]</f>
        <v>416</v>
      </c>
      <c r="AB66">
        <f>Table1[[#This Row],[enrollment_SY1718]]-Table1[[#This Row],[count_any_SY1718]]</f>
        <v>47</v>
      </c>
      <c r="AC66">
        <f>Table1[[#This Row],[count_0_SY1718]]/Table1[[#This Row],[enrollment_SY1718]]</f>
        <v>0.10151187904967603</v>
      </c>
      <c r="AD66">
        <v>88</v>
      </c>
      <c r="AE66">
        <f>Table1[[#This Row],[count_1-5_SY1718]]/Table1[[#This Row],[enrollment_SY1718]]</f>
        <v>0.19006479481641469</v>
      </c>
      <c r="AF66">
        <v>104</v>
      </c>
      <c r="AG66">
        <f>Table1[[#This Row],[count_6-10_SY1718]]/Table1[[#This Row],[enrollment_SY1718]]</f>
        <v>0.22462203023758098</v>
      </c>
      <c r="AH66">
        <v>144</v>
      </c>
      <c r="AI66">
        <f>Table1[[#This Row],[count_11-20_SY1718]]/Table1[[#This Row],[enrollment_SY1718]]</f>
        <v>0.31101511879049676</v>
      </c>
      <c r="AJ66">
        <v>80</v>
      </c>
      <c r="AK66">
        <f>Table1[[#This Row],[count_20+_SY1718]]/Table1[[#This Row],[enrollment_SY1718]]</f>
        <v>0.17278617710583152</v>
      </c>
      <c r="AL66">
        <v>10397480.109999999</v>
      </c>
      <c r="AM66">
        <v>4210</v>
      </c>
      <c r="AN66">
        <v>5712171</v>
      </c>
      <c r="AO66">
        <v>3893633</v>
      </c>
    </row>
    <row r="67" spans="1:41" x14ac:dyDescent="0.2">
      <c r="A67">
        <v>330</v>
      </c>
      <c r="B67" t="s">
        <v>100</v>
      </c>
      <c r="C67" t="s">
        <v>1</v>
      </c>
      <c r="D67">
        <v>525</v>
      </c>
      <c r="E67">
        <v>512</v>
      </c>
      <c r="F67">
        <v>47.07</v>
      </c>
      <c r="G67">
        <v>75.33</v>
      </c>
      <c r="H67">
        <v>3</v>
      </c>
      <c r="I67">
        <v>4</v>
      </c>
      <c r="J67">
        <v>564</v>
      </c>
      <c r="K67">
        <v>564</v>
      </c>
      <c r="L67">
        <v>38.881084360000003</v>
      </c>
      <c r="M67">
        <v>-76.992041659999998</v>
      </c>
      <c r="N67">
        <v>26</v>
      </c>
      <c r="O67">
        <v>6</v>
      </c>
      <c r="P67">
        <f>Table1[[#This Row],[count_1-5_SY1819]]+Table1[[#This Row],[count_6-10_SY1819]]+Table1[[#This Row],[count_11-20_SY1819]]+Table1[[#This Row],[count_20+_SY1819]]</f>
        <v>345</v>
      </c>
      <c r="Q67">
        <f>Table1[[#This Row],[enrollment_SY1819]]-Table1[[#This Row],[count_any_SY1819]]</f>
        <v>167</v>
      </c>
      <c r="R67">
        <f>Table1[[#This Row],[count_0_SY1819]]/Table1[[#This Row],[enrollment_SY1819]]</f>
        <v>0.326171875</v>
      </c>
      <c r="S67">
        <v>244</v>
      </c>
      <c r="T67">
        <f>Table1[[#This Row],[count_1-5_SY1819]]/Table1[[#This Row],[enrollment_SY1819]]</f>
        <v>0.4765625</v>
      </c>
      <c r="U67">
        <v>85</v>
      </c>
      <c r="V67">
        <f>Table1[[#This Row],[count_6-10_SY1819]]/Table1[[#This Row],[enrollment_SY1819]]</f>
        <v>0.166015625</v>
      </c>
      <c r="W67">
        <v>11</v>
      </c>
      <c r="X67">
        <f>Table1[[#This Row],[count_11-20_SY1819]]/Table1[[#This Row],[enrollment_SY1819]]</f>
        <v>2.1484375E-2</v>
      </c>
      <c r="Y67">
        <v>5</v>
      </c>
      <c r="Z67">
        <f>Table1[[#This Row],[count_20+_SY1819]]/Table1[[#This Row],[enrollment_SY1819]]</f>
        <v>9.765625E-3</v>
      </c>
      <c r="AA67">
        <f>Table1[[#This Row],[count_1-5_SY1718]]+Table1[[#This Row],[count_6-10_SY1718]]+Table1[[#This Row],[count_11-20_SY1718]]+Table1[[#This Row],[count_20+_SY1718]]</f>
        <v>362</v>
      </c>
      <c r="AB67">
        <f>Table1[[#This Row],[enrollment_SY1718]]-Table1[[#This Row],[count_any_SY1718]]</f>
        <v>163</v>
      </c>
      <c r="AC67">
        <f>Table1[[#This Row],[count_0_SY1718]]/Table1[[#This Row],[enrollment_SY1718]]</f>
        <v>0.31047619047619046</v>
      </c>
      <c r="AD67">
        <v>259</v>
      </c>
      <c r="AE67">
        <f>Table1[[#This Row],[count_1-5_SY1718]]/Table1[[#This Row],[enrollment_SY1718]]</f>
        <v>0.49333333333333335</v>
      </c>
      <c r="AF67">
        <v>69</v>
      </c>
      <c r="AG67">
        <f>Table1[[#This Row],[count_6-10_SY1718]]/Table1[[#This Row],[enrollment_SY1718]]</f>
        <v>0.13142857142857142</v>
      </c>
      <c r="AH67">
        <v>29</v>
      </c>
      <c r="AI67">
        <f>Table1[[#This Row],[count_11-20_SY1718]]/Table1[[#This Row],[enrollment_SY1718]]</f>
        <v>5.5238095238095239E-2</v>
      </c>
      <c r="AJ67">
        <v>5</v>
      </c>
      <c r="AK67">
        <f>Table1[[#This Row],[count_20+_SY1718]]/Table1[[#This Row],[enrollment_SY1718]]</f>
        <v>9.5238095238095247E-3</v>
      </c>
      <c r="AL67">
        <v>12642060.539999999</v>
      </c>
      <c r="AM67">
        <v>5380</v>
      </c>
      <c r="AN67">
        <v>6274522</v>
      </c>
      <c r="AO67">
        <v>4421227</v>
      </c>
    </row>
    <row r="68" spans="1:41" x14ac:dyDescent="0.2">
      <c r="A68">
        <v>331</v>
      </c>
      <c r="B68" t="s">
        <v>101</v>
      </c>
      <c r="C68" t="s">
        <v>1</v>
      </c>
      <c r="D68">
        <v>215</v>
      </c>
      <c r="E68">
        <v>270</v>
      </c>
      <c r="F68">
        <v>-1</v>
      </c>
      <c r="G68">
        <v>67.39</v>
      </c>
      <c r="H68">
        <v>-1</v>
      </c>
      <c r="I68">
        <v>4</v>
      </c>
      <c r="J68">
        <v>347</v>
      </c>
      <c r="K68">
        <v>347</v>
      </c>
      <c r="L68">
        <v>38.876796450000001</v>
      </c>
      <c r="M68">
        <v>-76.999244000000004</v>
      </c>
      <c r="N68">
        <v>27</v>
      </c>
      <c r="O68">
        <v>6</v>
      </c>
      <c r="P68">
        <f>Table1[[#This Row],[count_1-5_SY1819]]+Table1[[#This Row],[count_6-10_SY1819]]+Table1[[#This Row],[count_11-20_SY1819]]+Table1[[#This Row],[count_20+_SY1819]]</f>
        <v>183</v>
      </c>
      <c r="Q68">
        <f>Table1[[#This Row],[enrollment_SY1819]]-Table1[[#This Row],[count_any_SY1819]]</f>
        <v>87</v>
      </c>
      <c r="R68">
        <f>Table1[[#This Row],[count_0_SY1819]]/Table1[[#This Row],[enrollment_SY1819]]</f>
        <v>0.32222222222222224</v>
      </c>
      <c r="S68">
        <v>125</v>
      </c>
      <c r="T68">
        <f>Table1[[#This Row],[count_1-5_SY1819]]/Table1[[#This Row],[enrollment_SY1819]]</f>
        <v>0.46296296296296297</v>
      </c>
      <c r="U68">
        <v>31</v>
      </c>
      <c r="V68">
        <f>Table1[[#This Row],[count_6-10_SY1819]]/Table1[[#This Row],[enrollment_SY1819]]</f>
        <v>0.11481481481481481</v>
      </c>
      <c r="W68">
        <v>22</v>
      </c>
      <c r="X68">
        <f>Table1[[#This Row],[count_11-20_SY1819]]/Table1[[#This Row],[enrollment_SY1819]]</f>
        <v>8.1481481481481488E-2</v>
      </c>
      <c r="Y68">
        <v>5</v>
      </c>
      <c r="Z68">
        <f>Table1[[#This Row],[count_20+_SY1819]]/Table1[[#This Row],[enrollment_SY1819]]</f>
        <v>1.8518518518518517E-2</v>
      </c>
      <c r="AA68">
        <f>Table1[[#This Row],[count_1-5_SY1718]]+Table1[[#This Row],[count_6-10_SY1718]]+Table1[[#This Row],[count_11-20_SY1718]]+Table1[[#This Row],[count_20+_SY1718]]</f>
        <v>122</v>
      </c>
      <c r="AB68">
        <f>Table1[[#This Row],[enrollment_SY1718]]-Table1[[#This Row],[count_any_SY1718]]</f>
        <v>93</v>
      </c>
      <c r="AC68">
        <f>Table1[[#This Row],[count_0_SY1718]]/Table1[[#This Row],[enrollment_SY1718]]</f>
        <v>0.4325581395348837</v>
      </c>
      <c r="AD68">
        <v>84</v>
      </c>
      <c r="AE68">
        <f>Table1[[#This Row],[count_1-5_SY1718]]/Table1[[#This Row],[enrollment_SY1718]]</f>
        <v>0.39069767441860465</v>
      </c>
      <c r="AF68">
        <v>20</v>
      </c>
      <c r="AG68">
        <f>Table1[[#This Row],[count_6-10_SY1718]]/Table1[[#This Row],[enrollment_SY1718]]</f>
        <v>9.3023255813953487E-2</v>
      </c>
      <c r="AH68">
        <v>13</v>
      </c>
      <c r="AI68">
        <f>Table1[[#This Row],[count_11-20_SY1718]]/Table1[[#This Row],[enrollment_SY1718]]</f>
        <v>6.0465116279069767E-2</v>
      </c>
      <c r="AJ68">
        <v>5</v>
      </c>
      <c r="AK68">
        <f>Table1[[#This Row],[count_20+_SY1718]]/Table1[[#This Row],[enrollment_SY1718]]</f>
        <v>2.3255813953488372E-2</v>
      </c>
      <c r="AL68">
        <v>3598418.5350000001</v>
      </c>
      <c r="AM68">
        <v>1100</v>
      </c>
      <c r="AN68">
        <v>1947151</v>
      </c>
      <c r="AO68">
        <v>1689264</v>
      </c>
    </row>
    <row r="69" spans="1:41" x14ac:dyDescent="0.2">
      <c r="A69">
        <v>332</v>
      </c>
      <c r="B69" t="s">
        <v>102</v>
      </c>
      <c r="C69" s="1" t="s">
        <v>111</v>
      </c>
      <c r="D69">
        <v>435</v>
      </c>
      <c r="E69">
        <v>384</v>
      </c>
      <c r="F69">
        <v>50.92</v>
      </c>
      <c r="G69">
        <v>27.18</v>
      </c>
      <c r="H69">
        <v>3</v>
      </c>
      <c r="I69">
        <v>2</v>
      </c>
      <c r="J69">
        <v>700</v>
      </c>
      <c r="K69">
        <v>700</v>
      </c>
      <c r="L69">
        <v>38.90419198</v>
      </c>
      <c r="M69">
        <v>-77.013915690000005</v>
      </c>
      <c r="N69">
        <v>8</v>
      </c>
      <c r="O69">
        <v>6</v>
      </c>
      <c r="P69">
        <f>Table1[[#This Row],[count_1-5_SY1819]]+Table1[[#This Row],[count_6-10_SY1819]]+Table1[[#This Row],[count_11-20_SY1819]]+Table1[[#This Row],[count_20+_SY1819]]</f>
        <v>364</v>
      </c>
      <c r="Q69">
        <f>Table1[[#This Row],[enrollment_SY1819]]-Table1[[#This Row],[count_any_SY1819]]</f>
        <v>20</v>
      </c>
      <c r="R69">
        <f>Table1[[#This Row],[count_0_SY1819]]/Table1[[#This Row],[enrollment_SY1819]]</f>
        <v>5.2083333333333336E-2</v>
      </c>
      <c r="S69">
        <v>130</v>
      </c>
      <c r="T69">
        <f>Table1[[#This Row],[count_1-5_SY1819]]/Table1[[#This Row],[enrollment_SY1819]]</f>
        <v>0.33854166666666669</v>
      </c>
      <c r="U69">
        <v>93</v>
      </c>
      <c r="V69">
        <f>Table1[[#This Row],[count_6-10_SY1819]]/Table1[[#This Row],[enrollment_SY1819]]</f>
        <v>0.2421875</v>
      </c>
      <c r="W69">
        <v>91</v>
      </c>
      <c r="X69">
        <f>Table1[[#This Row],[count_11-20_SY1819]]/Table1[[#This Row],[enrollment_SY1819]]</f>
        <v>0.23697916666666666</v>
      </c>
      <c r="Y69">
        <v>50</v>
      </c>
      <c r="Z69">
        <f>Table1[[#This Row],[count_20+_SY1819]]/Table1[[#This Row],[enrollment_SY1819]]</f>
        <v>0.13020833333333334</v>
      </c>
      <c r="AA69">
        <f>Table1[[#This Row],[count_1-5_SY1718]]+Table1[[#This Row],[count_6-10_SY1718]]+Table1[[#This Row],[count_11-20_SY1718]]+Table1[[#This Row],[count_20+_SY1718]]</f>
        <v>369</v>
      </c>
      <c r="AB69">
        <f>Table1[[#This Row],[enrollment_SY1718]]-Table1[[#This Row],[count_any_SY1718]]</f>
        <v>66</v>
      </c>
      <c r="AC69">
        <f>Table1[[#This Row],[count_0_SY1718]]/Table1[[#This Row],[enrollment_SY1718]]</f>
        <v>0.15172413793103448</v>
      </c>
      <c r="AD69">
        <v>119</v>
      </c>
      <c r="AE69">
        <f>Table1[[#This Row],[count_1-5_SY1718]]/Table1[[#This Row],[enrollment_SY1718]]</f>
        <v>0.27356321839080461</v>
      </c>
      <c r="AF69">
        <v>127</v>
      </c>
      <c r="AG69">
        <f>Table1[[#This Row],[count_6-10_SY1718]]/Table1[[#This Row],[enrollment_SY1718]]</f>
        <v>0.29195402298850576</v>
      </c>
      <c r="AH69">
        <v>81</v>
      </c>
      <c r="AI69">
        <f>Table1[[#This Row],[count_11-20_SY1718]]/Table1[[#This Row],[enrollment_SY1718]]</f>
        <v>0.18620689655172415</v>
      </c>
      <c r="AJ69">
        <v>42</v>
      </c>
      <c r="AK69">
        <f>Table1[[#This Row],[count_20+_SY1718]]/Table1[[#This Row],[enrollment_SY1718]]</f>
        <v>9.6551724137931033E-2</v>
      </c>
      <c r="AL69">
        <v>12359678</v>
      </c>
      <c r="AM69">
        <v>4840</v>
      </c>
      <c r="AN69">
        <v>6139523</v>
      </c>
      <c r="AO69">
        <v>3758298</v>
      </c>
    </row>
    <row r="70" spans="1:41" x14ac:dyDescent="0.2">
      <c r="A70">
        <v>333</v>
      </c>
      <c r="B70" t="s">
        <v>104</v>
      </c>
      <c r="C70" t="s">
        <v>1</v>
      </c>
      <c r="D70">
        <v>428</v>
      </c>
      <c r="E70">
        <v>444</v>
      </c>
      <c r="F70">
        <v>73.94</v>
      </c>
      <c r="G70">
        <v>69.95</v>
      </c>
      <c r="H70">
        <v>4</v>
      </c>
      <c r="I70">
        <v>4</v>
      </c>
      <c r="J70">
        <v>460</v>
      </c>
      <c r="K70">
        <v>460</v>
      </c>
      <c r="L70">
        <v>38.883467009999997</v>
      </c>
      <c r="M70">
        <v>-76.989996770000005</v>
      </c>
      <c r="N70">
        <v>26</v>
      </c>
      <c r="O70">
        <v>6</v>
      </c>
      <c r="P70">
        <f>Table1[[#This Row],[count_1-5_SY1819]]+Table1[[#This Row],[count_6-10_SY1819]]+Table1[[#This Row],[count_11-20_SY1819]]+Table1[[#This Row],[count_20+_SY1819]]</f>
        <v>399</v>
      </c>
      <c r="Q70">
        <f>Table1[[#This Row],[enrollment_SY1819]]-Table1[[#This Row],[count_any_SY1819]]</f>
        <v>45</v>
      </c>
      <c r="R70">
        <f>Table1[[#This Row],[count_0_SY1819]]/Table1[[#This Row],[enrollment_SY1819]]</f>
        <v>0.10135135135135136</v>
      </c>
      <c r="S70">
        <v>332</v>
      </c>
      <c r="T70">
        <f>Table1[[#This Row],[count_1-5_SY1819]]/Table1[[#This Row],[enrollment_SY1819]]</f>
        <v>0.74774774774774777</v>
      </c>
      <c r="U70">
        <v>57</v>
      </c>
      <c r="V70">
        <f>Table1[[#This Row],[count_6-10_SY1819]]/Table1[[#This Row],[enrollment_SY1819]]</f>
        <v>0.12837837837837837</v>
      </c>
      <c r="W70">
        <v>5</v>
      </c>
      <c r="X70">
        <f>Table1[[#This Row],[count_11-20_SY1819]]/Table1[[#This Row],[enrollment_SY1819]]</f>
        <v>1.1261261261261261E-2</v>
      </c>
      <c r="Y70">
        <v>5</v>
      </c>
      <c r="Z70">
        <f>Table1[[#This Row],[count_20+_SY1819]]/Table1[[#This Row],[enrollment_SY1819]]</f>
        <v>1.1261261261261261E-2</v>
      </c>
      <c r="AA70">
        <f>Table1[[#This Row],[count_1-5_SY1718]]+Table1[[#This Row],[count_6-10_SY1718]]+Table1[[#This Row],[count_11-20_SY1718]]+Table1[[#This Row],[count_20+_SY1718]]</f>
        <v>390</v>
      </c>
      <c r="AB70">
        <f>Table1[[#This Row],[enrollment_SY1718]]-Table1[[#This Row],[count_any_SY1718]]</f>
        <v>38</v>
      </c>
      <c r="AC70">
        <f>Table1[[#This Row],[count_0_SY1718]]/Table1[[#This Row],[enrollment_SY1718]]</f>
        <v>8.8785046728971959E-2</v>
      </c>
      <c r="AD70">
        <v>311</v>
      </c>
      <c r="AE70">
        <f>Table1[[#This Row],[count_1-5_SY1718]]/Table1[[#This Row],[enrollment_SY1718]]</f>
        <v>0.72663551401869164</v>
      </c>
      <c r="AF70">
        <v>74</v>
      </c>
      <c r="AG70">
        <f>Table1[[#This Row],[count_6-10_SY1718]]/Table1[[#This Row],[enrollment_SY1718]]</f>
        <v>0.17289719626168223</v>
      </c>
      <c r="AH70">
        <v>5</v>
      </c>
      <c r="AI70">
        <f>Table1[[#This Row],[count_11-20_SY1718]]/Table1[[#This Row],[enrollment_SY1718]]</f>
        <v>1.1682242990654205E-2</v>
      </c>
      <c r="AJ70">
        <v>0</v>
      </c>
      <c r="AK70">
        <f>Table1[[#This Row],[count_20+_SY1718]]/Table1[[#This Row],[enrollment_SY1718]]</f>
        <v>0</v>
      </c>
      <c r="AL70">
        <v>9217560.602</v>
      </c>
      <c r="AM70">
        <v>4820</v>
      </c>
      <c r="AN70">
        <v>4378341</v>
      </c>
      <c r="AO70">
        <v>3287838</v>
      </c>
    </row>
    <row r="71" spans="1:41" x14ac:dyDescent="0.2">
      <c r="A71">
        <v>335</v>
      </c>
      <c r="B71" t="s">
        <v>106</v>
      </c>
      <c r="C71" s="1" t="s">
        <v>111</v>
      </c>
      <c r="D71">
        <v>324</v>
      </c>
      <c r="E71">
        <v>312</v>
      </c>
      <c r="F71">
        <v>42.16</v>
      </c>
      <c r="G71">
        <v>30.23</v>
      </c>
      <c r="H71">
        <v>3</v>
      </c>
      <c r="I71">
        <v>2</v>
      </c>
      <c r="J71">
        <v>500</v>
      </c>
      <c r="K71">
        <v>500</v>
      </c>
      <c r="L71">
        <v>38.904117739999997</v>
      </c>
      <c r="M71">
        <v>-76.988500770000002</v>
      </c>
      <c r="N71">
        <v>23</v>
      </c>
      <c r="O71">
        <v>5</v>
      </c>
      <c r="P71">
        <f>Table1[[#This Row],[count_1-5_SY1819]]+Table1[[#This Row],[count_6-10_SY1819]]+Table1[[#This Row],[count_11-20_SY1819]]+Table1[[#This Row],[count_20+_SY1819]]</f>
        <v>278</v>
      </c>
      <c r="Q71">
        <f>Table1[[#This Row],[enrollment_SY1819]]-Table1[[#This Row],[count_any_SY1819]]</f>
        <v>34</v>
      </c>
      <c r="R71">
        <f>Table1[[#This Row],[count_0_SY1819]]/Table1[[#This Row],[enrollment_SY1819]]</f>
        <v>0.10897435897435898</v>
      </c>
      <c r="S71">
        <v>99</v>
      </c>
      <c r="T71">
        <f>Table1[[#This Row],[count_1-5_SY1819]]/Table1[[#This Row],[enrollment_SY1819]]</f>
        <v>0.31730769230769229</v>
      </c>
      <c r="U71">
        <v>93</v>
      </c>
      <c r="V71">
        <f>Table1[[#This Row],[count_6-10_SY1819]]/Table1[[#This Row],[enrollment_SY1819]]</f>
        <v>0.29807692307692307</v>
      </c>
      <c r="W71">
        <v>53</v>
      </c>
      <c r="X71">
        <f>Table1[[#This Row],[count_11-20_SY1819]]/Table1[[#This Row],[enrollment_SY1819]]</f>
        <v>0.16987179487179488</v>
      </c>
      <c r="Y71">
        <v>33</v>
      </c>
      <c r="Z71">
        <f>Table1[[#This Row],[count_20+_SY1819]]/Table1[[#This Row],[enrollment_SY1819]]</f>
        <v>0.10576923076923077</v>
      </c>
      <c r="AA71">
        <f>Table1[[#This Row],[count_1-5_SY1718]]+Table1[[#This Row],[count_6-10_SY1718]]+Table1[[#This Row],[count_11-20_SY1718]]+Table1[[#This Row],[count_20+_SY1718]]</f>
        <v>276</v>
      </c>
      <c r="AB71">
        <f>Table1[[#This Row],[enrollment_SY1718]]-Table1[[#This Row],[count_any_SY1718]]</f>
        <v>48</v>
      </c>
      <c r="AC71">
        <f>Table1[[#This Row],[count_0_SY1718]]/Table1[[#This Row],[enrollment_SY1718]]</f>
        <v>0.14814814814814814</v>
      </c>
      <c r="AD71">
        <v>70</v>
      </c>
      <c r="AE71">
        <f>Table1[[#This Row],[count_1-5_SY1718]]/Table1[[#This Row],[enrollment_SY1718]]</f>
        <v>0.21604938271604937</v>
      </c>
      <c r="AF71">
        <v>80</v>
      </c>
      <c r="AG71">
        <f>Table1[[#This Row],[count_6-10_SY1718]]/Table1[[#This Row],[enrollment_SY1718]]</f>
        <v>0.24691358024691357</v>
      </c>
      <c r="AH71">
        <v>98</v>
      </c>
      <c r="AI71">
        <f>Table1[[#This Row],[count_11-20_SY1718]]/Table1[[#This Row],[enrollment_SY1718]]</f>
        <v>0.30246913580246915</v>
      </c>
      <c r="AJ71">
        <v>28</v>
      </c>
      <c r="AK71">
        <f>Table1[[#This Row],[count_20+_SY1718]]/Table1[[#This Row],[enrollment_SY1718]]</f>
        <v>8.6419753086419748E-2</v>
      </c>
      <c r="AL71">
        <v>10767216.630000001</v>
      </c>
      <c r="AM71">
        <v>4580</v>
      </c>
      <c r="AN71">
        <v>5137250</v>
      </c>
      <c r="AO71">
        <v>3213691</v>
      </c>
    </row>
    <row r="72" spans="1:41" x14ac:dyDescent="0.2">
      <c r="A72">
        <v>336</v>
      </c>
      <c r="B72" t="s">
        <v>105</v>
      </c>
      <c r="C72" s="1" t="s">
        <v>111</v>
      </c>
      <c r="D72">
        <v>330</v>
      </c>
      <c r="E72">
        <v>336</v>
      </c>
      <c r="F72">
        <v>55.27</v>
      </c>
      <c r="G72">
        <v>67.22</v>
      </c>
      <c r="H72">
        <v>3</v>
      </c>
      <c r="I72">
        <v>4</v>
      </c>
      <c r="J72">
        <v>378</v>
      </c>
      <c r="K72">
        <v>378</v>
      </c>
      <c r="L72">
        <v>38.951367410000003</v>
      </c>
      <c r="M72">
        <v>-77.032253060000002</v>
      </c>
      <c r="N72">
        <v>18</v>
      </c>
      <c r="O72">
        <v>4</v>
      </c>
      <c r="P72">
        <f>Table1[[#This Row],[count_1-5_SY1819]]+Table1[[#This Row],[count_6-10_SY1819]]+Table1[[#This Row],[count_11-20_SY1819]]+Table1[[#This Row],[count_20+_SY1819]]</f>
        <v>246</v>
      </c>
      <c r="Q72">
        <f>Table1[[#This Row],[enrollment_SY1819]]-Table1[[#This Row],[count_any_SY1819]]</f>
        <v>90</v>
      </c>
      <c r="R72">
        <f>Table1[[#This Row],[count_0_SY1819]]/Table1[[#This Row],[enrollment_SY1819]]</f>
        <v>0.26785714285714285</v>
      </c>
      <c r="S72">
        <v>127</v>
      </c>
      <c r="T72">
        <f>Table1[[#This Row],[count_1-5_SY1819]]/Table1[[#This Row],[enrollment_SY1819]]</f>
        <v>0.37797619047619047</v>
      </c>
      <c r="U72">
        <v>74</v>
      </c>
      <c r="V72">
        <f>Table1[[#This Row],[count_6-10_SY1819]]/Table1[[#This Row],[enrollment_SY1819]]</f>
        <v>0.22023809523809523</v>
      </c>
      <c r="W72">
        <v>28</v>
      </c>
      <c r="X72">
        <f>Table1[[#This Row],[count_11-20_SY1819]]/Table1[[#This Row],[enrollment_SY1819]]</f>
        <v>8.3333333333333329E-2</v>
      </c>
      <c r="Y72">
        <v>17</v>
      </c>
      <c r="Z72">
        <f>Table1[[#This Row],[count_20+_SY1819]]/Table1[[#This Row],[enrollment_SY1819]]</f>
        <v>5.0595238095238096E-2</v>
      </c>
      <c r="AA72">
        <f>Table1[[#This Row],[count_1-5_SY1718]]+Table1[[#This Row],[count_6-10_SY1718]]+Table1[[#This Row],[count_11-20_SY1718]]+Table1[[#This Row],[count_20+_SY1718]]</f>
        <v>251</v>
      </c>
      <c r="AB72">
        <f>Table1[[#This Row],[enrollment_SY1718]]-Table1[[#This Row],[count_any_SY1718]]</f>
        <v>79</v>
      </c>
      <c r="AC72">
        <f>Table1[[#This Row],[count_0_SY1718]]/Table1[[#This Row],[enrollment_SY1718]]</f>
        <v>0.23939393939393938</v>
      </c>
      <c r="AD72">
        <v>124</v>
      </c>
      <c r="AE72">
        <f>Table1[[#This Row],[count_1-5_SY1718]]/Table1[[#This Row],[enrollment_SY1718]]</f>
        <v>0.37575757575757573</v>
      </c>
      <c r="AF72">
        <v>66</v>
      </c>
      <c r="AG72">
        <f>Table1[[#This Row],[count_6-10_SY1718]]/Table1[[#This Row],[enrollment_SY1718]]</f>
        <v>0.2</v>
      </c>
      <c r="AH72">
        <v>41</v>
      </c>
      <c r="AI72">
        <f>Table1[[#This Row],[count_11-20_SY1718]]/Table1[[#This Row],[enrollment_SY1718]]</f>
        <v>0.12424242424242424</v>
      </c>
      <c r="AJ72">
        <v>20</v>
      </c>
      <c r="AK72">
        <f>Table1[[#This Row],[count_20+_SY1718]]/Table1[[#This Row],[enrollment_SY1718]]</f>
        <v>6.0606060606060608E-2</v>
      </c>
      <c r="AL72">
        <v>7711848.1310000001</v>
      </c>
      <c r="AM72">
        <v>2780</v>
      </c>
      <c r="AN72">
        <v>4115372</v>
      </c>
      <c r="AO72">
        <v>3009106</v>
      </c>
    </row>
    <row r="73" spans="1:41" x14ac:dyDescent="0.2">
      <c r="A73">
        <v>338</v>
      </c>
      <c r="B73" t="s">
        <v>107</v>
      </c>
      <c r="C73" s="1" t="s">
        <v>111</v>
      </c>
      <c r="D73">
        <v>325</v>
      </c>
      <c r="E73">
        <v>351</v>
      </c>
      <c r="F73">
        <v>45.39</v>
      </c>
      <c r="G73">
        <v>77.180000000000007</v>
      </c>
      <c r="H73">
        <v>3</v>
      </c>
      <c r="I73">
        <v>4</v>
      </c>
      <c r="J73">
        <v>520</v>
      </c>
      <c r="K73">
        <v>520</v>
      </c>
      <c r="L73">
        <v>38.965857270000001</v>
      </c>
      <c r="M73">
        <v>-77.019238599999994</v>
      </c>
      <c r="N73">
        <v>17</v>
      </c>
      <c r="O73">
        <v>4</v>
      </c>
      <c r="P73">
        <f>Table1[[#This Row],[count_1-5_SY1819]]+Table1[[#This Row],[count_6-10_SY1819]]+Table1[[#This Row],[count_11-20_SY1819]]+Table1[[#This Row],[count_20+_SY1819]]</f>
        <v>326</v>
      </c>
      <c r="Q73">
        <f>Table1[[#This Row],[enrollment_SY1819]]-Table1[[#This Row],[count_any_SY1819]]</f>
        <v>25</v>
      </c>
      <c r="R73">
        <f>Table1[[#This Row],[count_0_SY1819]]/Table1[[#This Row],[enrollment_SY1819]]</f>
        <v>7.1225071225071226E-2</v>
      </c>
      <c r="S73">
        <v>156</v>
      </c>
      <c r="T73">
        <f>Table1[[#This Row],[count_1-5_SY1819]]/Table1[[#This Row],[enrollment_SY1819]]</f>
        <v>0.44444444444444442</v>
      </c>
      <c r="U73">
        <v>91</v>
      </c>
      <c r="V73">
        <f>Table1[[#This Row],[count_6-10_SY1819]]/Table1[[#This Row],[enrollment_SY1819]]</f>
        <v>0.25925925925925924</v>
      </c>
      <c r="W73">
        <v>61</v>
      </c>
      <c r="X73">
        <f>Table1[[#This Row],[count_11-20_SY1819]]/Table1[[#This Row],[enrollment_SY1819]]</f>
        <v>0.1737891737891738</v>
      </c>
      <c r="Y73">
        <v>18</v>
      </c>
      <c r="Z73">
        <f>Table1[[#This Row],[count_20+_SY1819]]/Table1[[#This Row],[enrollment_SY1819]]</f>
        <v>5.128205128205128E-2</v>
      </c>
      <c r="AA73">
        <f>Table1[[#This Row],[count_1-5_SY1718]]+Table1[[#This Row],[count_6-10_SY1718]]+Table1[[#This Row],[count_11-20_SY1718]]+Table1[[#This Row],[count_20+_SY1718]]</f>
        <v>292</v>
      </c>
      <c r="AB73">
        <f>Table1[[#This Row],[enrollment_SY1718]]-Table1[[#This Row],[count_any_SY1718]]</f>
        <v>33</v>
      </c>
      <c r="AC73">
        <f>Table1[[#This Row],[count_0_SY1718]]/Table1[[#This Row],[enrollment_SY1718]]</f>
        <v>0.10153846153846154</v>
      </c>
      <c r="AD73">
        <v>119</v>
      </c>
      <c r="AE73">
        <f>Table1[[#This Row],[count_1-5_SY1718]]/Table1[[#This Row],[enrollment_SY1718]]</f>
        <v>0.36615384615384616</v>
      </c>
      <c r="AF73">
        <v>88</v>
      </c>
      <c r="AG73">
        <f>Table1[[#This Row],[count_6-10_SY1718]]/Table1[[#This Row],[enrollment_SY1718]]</f>
        <v>0.27076923076923076</v>
      </c>
      <c r="AH73">
        <v>54</v>
      </c>
      <c r="AI73">
        <f>Table1[[#This Row],[count_11-20_SY1718]]/Table1[[#This Row],[enrollment_SY1718]]</f>
        <v>0.16615384615384615</v>
      </c>
      <c r="AJ73">
        <v>31</v>
      </c>
      <c r="AK73">
        <f>Table1[[#This Row],[count_20+_SY1718]]/Table1[[#This Row],[enrollment_SY1718]]</f>
        <v>9.5384615384615387E-2</v>
      </c>
      <c r="AL73">
        <v>10893376.720000001</v>
      </c>
      <c r="AM73">
        <v>3490</v>
      </c>
      <c r="AN73">
        <v>5364029</v>
      </c>
      <c r="AO73">
        <v>3181385</v>
      </c>
    </row>
    <row r="74" spans="1:41" x14ac:dyDescent="0.2">
      <c r="A74">
        <v>339</v>
      </c>
      <c r="B74" t="s">
        <v>120</v>
      </c>
      <c r="C74" t="s">
        <v>1</v>
      </c>
      <c r="D74">
        <v>509</v>
      </c>
      <c r="E74">
        <v>477</v>
      </c>
      <c r="F74">
        <v>59.25</v>
      </c>
      <c r="G74">
        <v>50.77</v>
      </c>
      <c r="H74">
        <v>3</v>
      </c>
      <c r="I74">
        <v>3</v>
      </c>
      <c r="J74">
        <v>513</v>
      </c>
      <c r="K74">
        <v>513</v>
      </c>
      <c r="L74">
        <v>38.902757999999999</v>
      </c>
      <c r="M74">
        <v>-76.996589020000002</v>
      </c>
      <c r="N74">
        <v>25</v>
      </c>
      <c r="O74">
        <v>6</v>
      </c>
      <c r="P74">
        <f>Table1[[#This Row],[count_1-5_SY1819]]+Table1[[#This Row],[count_6-10_SY1819]]+Table1[[#This Row],[count_11-20_SY1819]]+Table1[[#This Row],[count_20+_SY1819]]</f>
        <v>337</v>
      </c>
      <c r="Q74">
        <f>Table1[[#This Row],[enrollment_SY1819]]-Table1[[#This Row],[count_any_SY1819]]</f>
        <v>140</v>
      </c>
      <c r="R74">
        <f>Table1[[#This Row],[count_0_SY1819]]/Table1[[#This Row],[enrollment_SY1819]]</f>
        <v>0.29350104821802936</v>
      </c>
      <c r="S74">
        <v>146</v>
      </c>
      <c r="T74">
        <f>Table1[[#This Row],[count_1-5_SY1819]]/Table1[[#This Row],[enrollment_SY1819]]</f>
        <v>0.30607966457023061</v>
      </c>
      <c r="U74">
        <v>108</v>
      </c>
      <c r="V74">
        <f>Table1[[#This Row],[count_6-10_SY1819]]/Table1[[#This Row],[enrollment_SY1819]]</f>
        <v>0.22641509433962265</v>
      </c>
      <c r="W74">
        <v>83</v>
      </c>
      <c r="X74">
        <f>Table1[[#This Row],[count_11-20_SY1819]]/Table1[[#This Row],[enrollment_SY1819]]</f>
        <v>0.17400419287211741</v>
      </c>
      <c r="Y74">
        <v>0</v>
      </c>
      <c r="Z74">
        <f>Table1[[#This Row],[count_20+_SY1819]]/Table1[[#This Row],[enrollment_SY1819]]</f>
        <v>0</v>
      </c>
      <c r="AA74">
        <f>Table1[[#This Row],[count_1-5_SY1718]]+Table1[[#This Row],[count_6-10_SY1718]]+Table1[[#This Row],[count_11-20_SY1718]]+Table1[[#This Row],[count_20+_SY1718]]</f>
        <v>394</v>
      </c>
      <c r="AB74">
        <f>Table1[[#This Row],[enrollment_SY1718]]-Table1[[#This Row],[count_any_SY1718]]</f>
        <v>115</v>
      </c>
      <c r="AC74">
        <f>Table1[[#This Row],[count_0_SY1718]]/Table1[[#This Row],[enrollment_SY1718]]</f>
        <v>0.22593320235756384</v>
      </c>
      <c r="AD74">
        <v>180</v>
      </c>
      <c r="AE74">
        <f>Table1[[#This Row],[count_1-5_SY1718]]/Table1[[#This Row],[enrollment_SY1718]]</f>
        <v>0.35363457760314343</v>
      </c>
      <c r="AF74">
        <v>120</v>
      </c>
      <c r="AG74">
        <f>Table1[[#This Row],[count_6-10_SY1718]]/Table1[[#This Row],[enrollment_SY1718]]</f>
        <v>0.23575638506876229</v>
      </c>
      <c r="AH74">
        <v>71</v>
      </c>
      <c r="AI74">
        <f>Table1[[#This Row],[count_11-20_SY1718]]/Table1[[#This Row],[enrollment_SY1718]]</f>
        <v>0.13948919449901767</v>
      </c>
      <c r="AJ74">
        <v>23</v>
      </c>
      <c r="AK74">
        <f>Table1[[#This Row],[count_20+_SY1718]]/Table1[[#This Row],[enrollment_SY1718]]</f>
        <v>4.5186640471512773E-2</v>
      </c>
      <c r="AL74">
        <v>11515283.960000001</v>
      </c>
      <c r="AM74">
        <v>4930</v>
      </c>
      <c r="AN74">
        <v>5906913</v>
      </c>
      <c r="AO74">
        <v>4219416</v>
      </c>
    </row>
    <row r="75" spans="1:41" x14ac:dyDescent="0.2">
      <c r="A75">
        <v>344</v>
      </c>
      <c r="B75" t="s">
        <v>48</v>
      </c>
      <c r="C75" t="s">
        <v>1</v>
      </c>
      <c r="D75">
        <v>346</v>
      </c>
      <c r="E75">
        <v>295</v>
      </c>
      <c r="F75">
        <v>25.44</v>
      </c>
      <c r="G75">
        <v>35.369999999999997</v>
      </c>
      <c r="H75">
        <v>2</v>
      </c>
      <c r="I75">
        <v>2</v>
      </c>
      <c r="J75">
        <v>444</v>
      </c>
      <c r="K75">
        <v>444</v>
      </c>
      <c r="L75">
        <v>38.842443189999997</v>
      </c>
      <c r="M75">
        <v>-76.998238990000004</v>
      </c>
      <c r="N75">
        <v>39</v>
      </c>
      <c r="O75">
        <v>8</v>
      </c>
      <c r="P75">
        <f>Table1[[#This Row],[count_1-5_SY1819]]+Table1[[#This Row],[count_6-10_SY1819]]+Table1[[#This Row],[count_11-20_SY1819]]+Table1[[#This Row],[count_20+_SY1819]]</f>
        <v>201</v>
      </c>
      <c r="Q75">
        <f>Table1[[#This Row],[enrollment_SY1819]]-Table1[[#This Row],[count_any_SY1819]]</f>
        <v>94</v>
      </c>
      <c r="R75">
        <f>Table1[[#This Row],[count_0_SY1819]]/Table1[[#This Row],[enrollment_SY1819]]</f>
        <v>0.31864406779661014</v>
      </c>
      <c r="S75">
        <v>53</v>
      </c>
      <c r="T75">
        <f>Table1[[#This Row],[count_1-5_SY1819]]/Table1[[#This Row],[enrollment_SY1819]]</f>
        <v>0.17966101694915254</v>
      </c>
      <c r="U75">
        <v>57</v>
      </c>
      <c r="V75">
        <f>Table1[[#This Row],[count_6-10_SY1819]]/Table1[[#This Row],[enrollment_SY1819]]</f>
        <v>0.19322033898305085</v>
      </c>
      <c r="W75">
        <v>86</v>
      </c>
      <c r="X75">
        <f>Table1[[#This Row],[count_11-20_SY1819]]/Table1[[#This Row],[enrollment_SY1819]]</f>
        <v>0.29152542372881357</v>
      </c>
      <c r="Y75">
        <v>5</v>
      </c>
      <c r="Z75">
        <f>Table1[[#This Row],[count_20+_SY1819]]/Table1[[#This Row],[enrollment_SY1819]]</f>
        <v>1.6949152542372881E-2</v>
      </c>
      <c r="AA75">
        <f>Table1[[#This Row],[count_1-5_SY1718]]+Table1[[#This Row],[count_6-10_SY1718]]+Table1[[#This Row],[count_11-20_SY1718]]+Table1[[#This Row],[count_20+_SY1718]]</f>
        <v>298</v>
      </c>
      <c r="AB75">
        <f>Table1[[#This Row],[enrollment_SY1718]]-Table1[[#This Row],[count_any_SY1718]]</f>
        <v>48</v>
      </c>
      <c r="AC75">
        <f>Table1[[#This Row],[count_0_SY1718]]/Table1[[#This Row],[enrollment_SY1718]]</f>
        <v>0.13872832369942195</v>
      </c>
      <c r="AD75">
        <v>86</v>
      </c>
      <c r="AE75">
        <f>Table1[[#This Row],[count_1-5_SY1718]]/Table1[[#This Row],[enrollment_SY1718]]</f>
        <v>0.24855491329479767</v>
      </c>
      <c r="AF75">
        <v>72</v>
      </c>
      <c r="AG75">
        <f>Table1[[#This Row],[count_6-10_SY1718]]/Table1[[#This Row],[enrollment_SY1718]]</f>
        <v>0.20809248554913296</v>
      </c>
      <c r="AH75">
        <v>90</v>
      </c>
      <c r="AI75">
        <f>Table1[[#This Row],[count_11-20_SY1718]]/Table1[[#This Row],[enrollment_SY1718]]</f>
        <v>0.26011560693641617</v>
      </c>
      <c r="AJ75">
        <v>50</v>
      </c>
      <c r="AK75">
        <f>Table1[[#This Row],[count_20+_SY1718]]/Table1[[#This Row],[enrollment_SY1718]]</f>
        <v>0.14450867052023122</v>
      </c>
      <c r="AL75">
        <v>9129363.9959999993</v>
      </c>
      <c r="AM75">
        <v>3880</v>
      </c>
      <c r="AN75">
        <v>4995703</v>
      </c>
      <c r="AO75">
        <v>3514917</v>
      </c>
    </row>
    <row r="76" spans="1:41" x14ac:dyDescent="0.2">
      <c r="A76">
        <v>347</v>
      </c>
      <c r="B76" t="s">
        <v>12</v>
      </c>
      <c r="C76" t="s">
        <v>13</v>
      </c>
      <c r="D76">
        <v>238</v>
      </c>
      <c r="E76">
        <v>270</v>
      </c>
      <c r="F76">
        <v>18.559999999999999</v>
      </c>
      <c r="G76">
        <v>41.16</v>
      </c>
      <c r="H76">
        <v>1</v>
      </c>
      <c r="I76">
        <v>3</v>
      </c>
      <c r="J76">
        <v>534</v>
      </c>
      <c r="K76">
        <v>534</v>
      </c>
      <c r="L76">
        <v>38.938745179999998</v>
      </c>
      <c r="M76">
        <v>-76.991146839999999</v>
      </c>
      <c r="N76">
        <v>20</v>
      </c>
      <c r="O76">
        <v>5</v>
      </c>
      <c r="P76">
        <f>Table1[[#This Row],[count_1-5_SY1819]]+Table1[[#This Row],[count_6-10_SY1819]]+Table1[[#This Row],[count_11-20_SY1819]]+Table1[[#This Row],[count_20+_SY1819]]</f>
        <v>0</v>
      </c>
      <c r="Q76">
        <f>Table1[[#This Row],[enrollment_SY1819]]-Table1[[#This Row],[count_any_SY1819]]</f>
        <v>270</v>
      </c>
      <c r="R76">
        <f>Table1[[#This Row],[count_0_SY1819]]/Table1[[#This Row],[enrollment_SY1819]]</f>
        <v>1</v>
      </c>
      <c r="T76">
        <f>Table1[[#This Row],[count_1-5_SY1819]]/Table1[[#This Row],[enrollment_SY1819]]</f>
        <v>0</v>
      </c>
      <c r="V76">
        <f>Table1[[#This Row],[count_6-10_SY1819]]/Table1[[#This Row],[enrollment_SY1819]]</f>
        <v>0</v>
      </c>
      <c r="X76">
        <f>Table1[[#This Row],[count_11-20_SY1819]]/Table1[[#This Row],[enrollment_SY1819]]</f>
        <v>0</v>
      </c>
      <c r="Y76">
        <v>0</v>
      </c>
      <c r="Z76">
        <f>Table1[[#This Row],[count_20+_SY1819]]/Table1[[#This Row],[enrollment_SY1819]]</f>
        <v>0</v>
      </c>
      <c r="AA76">
        <f>Table1[[#This Row],[count_1-5_SY1718]]+Table1[[#This Row],[count_6-10_SY1718]]+Table1[[#This Row],[count_11-20_SY1718]]+Table1[[#This Row],[count_20+_SY1718]]</f>
        <v>0</v>
      </c>
      <c r="AB76">
        <f>Table1[[#This Row],[enrollment_SY1718]]-Table1[[#This Row],[count_any_SY1718]]</f>
        <v>238</v>
      </c>
      <c r="AC76">
        <f>Table1[[#This Row],[count_0_SY1718]]/Table1[[#This Row],[enrollment_SY1718]]</f>
        <v>1</v>
      </c>
      <c r="AE76">
        <f>Table1[[#This Row],[count_1-5_SY1718]]/Table1[[#This Row],[enrollment_SY1718]]</f>
        <v>0</v>
      </c>
      <c r="AG76">
        <f>Table1[[#This Row],[count_6-10_SY1718]]/Table1[[#This Row],[enrollment_SY1718]]</f>
        <v>0</v>
      </c>
      <c r="AI76">
        <f>Table1[[#This Row],[count_11-20_SY1718]]/Table1[[#This Row],[enrollment_SY1718]]</f>
        <v>0</v>
      </c>
      <c r="AK76">
        <f>Table1[[#This Row],[count_20+_SY1718]]/Table1[[#This Row],[enrollment_SY1718]]</f>
        <v>0</v>
      </c>
      <c r="AL76">
        <v>-1</v>
      </c>
      <c r="AM76">
        <v>-1</v>
      </c>
      <c r="AN76">
        <v>3793656</v>
      </c>
      <c r="AO76">
        <v>2327185</v>
      </c>
    </row>
    <row r="77" spans="1:41" x14ac:dyDescent="0.2">
      <c r="A77">
        <v>349</v>
      </c>
      <c r="B77" t="s">
        <v>26</v>
      </c>
      <c r="C77" t="s">
        <v>1</v>
      </c>
      <c r="D77">
        <v>479</v>
      </c>
      <c r="E77">
        <v>480</v>
      </c>
      <c r="F77">
        <v>59.19</v>
      </c>
      <c r="G77">
        <v>60.16</v>
      </c>
      <c r="H77">
        <v>3</v>
      </c>
      <c r="I77">
        <v>4</v>
      </c>
      <c r="J77">
        <v>635</v>
      </c>
      <c r="K77">
        <v>635</v>
      </c>
      <c r="L77">
        <v>38.944700490000002</v>
      </c>
      <c r="M77">
        <v>-77.030540610000003</v>
      </c>
      <c r="N77">
        <v>18</v>
      </c>
      <c r="O77">
        <v>4</v>
      </c>
      <c r="P77">
        <f>Table1[[#This Row],[count_1-5_SY1819]]+Table1[[#This Row],[count_6-10_SY1819]]+Table1[[#This Row],[count_11-20_SY1819]]+Table1[[#This Row],[count_20+_SY1819]]</f>
        <v>295</v>
      </c>
      <c r="Q77">
        <f>Table1[[#This Row],[enrollment_SY1819]]-Table1[[#This Row],[count_any_SY1819]]</f>
        <v>185</v>
      </c>
      <c r="R77">
        <f>Table1[[#This Row],[count_0_SY1819]]/Table1[[#This Row],[enrollment_SY1819]]</f>
        <v>0.38541666666666669</v>
      </c>
      <c r="S77">
        <v>183</v>
      </c>
      <c r="T77">
        <f>Table1[[#This Row],[count_1-5_SY1819]]/Table1[[#This Row],[enrollment_SY1819]]</f>
        <v>0.38124999999999998</v>
      </c>
      <c r="U77">
        <v>72</v>
      </c>
      <c r="V77">
        <f>Table1[[#This Row],[count_6-10_SY1819]]/Table1[[#This Row],[enrollment_SY1819]]</f>
        <v>0.15</v>
      </c>
      <c r="W77">
        <v>35</v>
      </c>
      <c r="X77">
        <f>Table1[[#This Row],[count_11-20_SY1819]]/Table1[[#This Row],[enrollment_SY1819]]</f>
        <v>7.2916666666666671E-2</v>
      </c>
      <c r="Y77">
        <v>5</v>
      </c>
      <c r="Z77">
        <f>Table1[[#This Row],[count_20+_SY1819]]/Table1[[#This Row],[enrollment_SY1819]]</f>
        <v>1.0416666666666666E-2</v>
      </c>
      <c r="AA77">
        <f>Table1[[#This Row],[count_1-5_SY1718]]+Table1[[#This Row],[count_6-10_SY1718]]+Table1[[#This Row],[count_11-20_SY1718]]+Table1[[#This Row],[count_20+_SY1718]]</f>
        <v>315</v>
      </c>
      <c r="AB77">
        <f>Table1[[#This Row],[enrollment_SY1718]]-Table1[[#This Row],[count_any_SY1718]]</f>
        <v>164</v>
      </c>
      <c r="AC77">
        <f>Table1[[#This Row],[count_0_SY1718]]/Table1[[#This Row],[enrollment_SY1718]]</f>
        <v>0.34237995824634654</v>
      </c>
      <c r="AD77">
        <v>179</v>
      </c>
      <c r="AE77">
        <f>Table1[[#This Row],[count_1-5_SY1718]]/Table1[[#This Row],[enrollment_SY1718]]</f>
        <v>0.37369519832985387</v>
      </c>
      <c r="AF77">
        <v>84</v>
      </c>
      <c r="AG77">
        <f>Table1[[#This Row],[count_6-10_SY1718]]/Table1[[#This Row],[enrollment_SY1718]]</f>
        <v>0.17536534446764093</v>
      </c>
      <c r="AH77">
        <v>41</v>
      </c>
      <c r="AI77">
        <f>Table1[[#This Row],[count_11-20_SY1718]]/Table1[[#This Row],[enrollment_SY1718]]</f>
        <v>8.5594989561586635E-2</v>
      </c>
      <c r="AJ77">
        <v>11</v>
      </c>
      <c r="AK77">
        <f>Table1[[#This Row],[count_20+_SY1718]]/Table1[[#This Row],[enrollment_SY1718]]</f>
        <v>2.2964509394572025E-2</v>
      </c>
      <c r="AL77">
        <v>12310488.810000001</v>
      </c>
      <c r="AM77">
        <v>5920</v>
      </c>
      <c r="AN77">
        <v>6502401</v>
      </c>
      <c r="AO77">
        <v>4288047</v>
      </c>
    </row>
    <row r="78" spans="1:41" x14ac:dyDescent="0.2">
      <c r="A78">
        <v>360</v>
      </c>
      <c r="B78" t="s">
        <v>20</v>
      </c>
      <c r="C78" t="s">
        <v>111</v>
      </c>
      <c r="D78">
        <v>365</v>
      </c>
      <c r="E78">
        <v>362</v>
      </c>
      <c r="F78">
        <v>54.34</v>
      </c>
      <c r="G78">
        <v>65.7</v>
      </c>
      <c r="H78">
        <v>3</v>
      </c>
      <c r="I78">
        <v>4</v>
      </c>
      <c r="J78">
        <v>392</v>
      </c>
      <c r="K78">
        <v>392</v>
      </c>
      <c r="L78">
        <v>38.898530309999998</v>
      </c>
      <c r="M78">
        <v>-77.002566470000005</v>
      </c>
      <c r="N78">
        <v>25</v>
      </c>
      <c r="O78">
        <v>6</v>
      </c>
      <c r="P78">
        <f>Table1[[#This Row],[count_1-5_SY1819]]+Table1[[#This Row],[count_6-10_SY1819]]+Table1[[#This Row],[count_11-20_SY1819]]+Table1[[#This Row],[count_20+_SY1819]]</f>
        <v>230</v>
      </c>
      <c r="Q78">
        <f>Table1[[#This Row],[enrollment_SY1819]]-Table1[[#This Row],[count_any_SY1819]]</f>
        <v>132</v>
      </c>
      <c r="R78">
        <f>Table1[[#This Row],[count_0_SY1819]]/Table1[[#This Row],[enrollment_SY1819]]</f>
        <v>0.36464088397790057</v>
      </c>
      <c r="S78">
        <v>147</v>
      </c>
      <c r="T78">
        <f>Table1[[#This Row],[count_1-5_SY1819]]/Table1[[#This Row],[enrollment_SY1819]]</f>
        <v>0.40607734806629836</v>
      </c>
      <c r="U78">
        <v>47</v>
      </c>
      <c r="V78">
        <f>Table1[[#This Row],[count_6-10_SY1819]]/Table1[[#This Row],[enrollment_SY1819]]</f>
        <v>0.12983425414364641</v>
      </c>
      <c r="W78">
        <v>24</v>
      </c>
      <c r="X78">
        <f>Table1[[#This Row],[count_11-20_SY1819]]/Table1[[#This Row],[enrollment_SY1819]]</f>
        <v>6.6298342541436461E-2</v>
      </c>
      <c r="Y78">
        <v>12</v>
      </c>
      <c r="Z78">
        <f>Table1[[#This Row],[count_20+_SY1819]]/Table1[[#This Row],[enrollment_SY1819]]</f>
        <v>3.3149171270718231E-2</v>
      </c>
      <c r="AA78">
        <f>Table1[[#This Row],[count_1-5_SY1718]]+Table1[[#This Row],[count_6-10_SY1718]]+Table1[[#This Row],[count_11-20_SY1718]]+Table1[[#This Row],[count_20+_SY1718]]</f>
        <v>242</v>
      </c>
      <c r="AB78">
        <f>Table1[[#This Row],[enrollment_SY1718]]-Table1[[#This Row],[count_any_SY1718]]</f>
        <v>123</v>
      </c>
      <c r="AC78">
        <f>Table1[[#This Row],[count_0_SY1718]]/Table1[[#This Row],[enrollment_SY1718]]</f>
        <v>0.33698630136986302</v>
      </c>
      <c r="AD78">
        <v>137</v>
      </c>
      <c r="AE78">
        <f>Table1[[#This Row],[count_1-5_SY1718]]/Table1[[#This Row],[enrollment_SY1718]]</f>
        <v>0.37534246575342467</v>
      </c>
      <c r="AF78">
        <v>71</v>
      </c>
      <c r="AG78">
        <f>Table1[[#This Row],[count_6-10_SY1718]]/Table1[[#This Row],[enrollment_SY1718]]</f>
        <v>0.19452054794520549</v>
      </c>
      <c r="AH78">
        <v>29</v>
      </c>
      <c r="AI78">
        <f>Table1[[#This Row],[count_11-20_SY1718]]/Table1[[#This Row],[enrollment_SY1718]]</f>
        <v>7.9452054794520555E-2</v>
      </c>
      <c r="AJ78">
        <v>5</v>
      </c>
      <c r="AK78">
        <f>Table1[[#This Row],[count_20+_SY1718]]/Table1[[#This Row],[enrollment_SY1718]]</f>
        <v>1.3698630136986301E-2</v>
      </c>
      <c r="AL78">
        <v>6855939.9970000004</v>
      </c>
      <c r="AM78">
        <v>3390</v>
      </c>
      <c r="AN78">
        <v>3697662</v>
      </c>
      <c r="AO78">
        <v>3306988</v>
      </c>
    </row>
    <row r="79" spans="1:41" x14ac:dyDescent="0.2">
      <c r="A79">
        <v>370</v>
      </c>
      <c r="B79" t="s">
        <v>52</v>
      </c>
      <c r="C79" t="s">
        <v>1</v>
      </c>
      <c r="D79">
        <v>275</v>
      </c>
      <c r="E79">
        <v>290</v>
      </c>
      <c r="F79">
        <v>14.26</v>
      </c>
      <c r="G79">
        <v>32.07</v>
      </c>
      <c r="H79">
        <v>1</v>
      </c>
      <c r="I79">
        <v>2</v>
      </c>
      <c r="J79">
        <v>530</v>
      </c>
      <c r="K79">
        <v>530</v>
      </c>
      <c r="L79">
        <v>38.915168790000003</v>
      </c>
      <c r="M79">
        <v>-77.005886619999998</v>
      </c>
      <c r="N79">
        <v>21</v>
      </c>
      <c r="O79">
        <v>5</v>
      </c>
      <c r="P79">
        <f>Table1[[#This Row],[count_1-5_SY1819]]+Table1[[#This Row],[count_6-10_SY1819]]+Table1[[#This Row],[count_11-20_SY1819]]+Table1[[#This Row],[count_20+_SY1819]]</f>
        <v>202</v>
      </c>
      <c r="Q79">
        <f>Table1[[#This Row],[enrollment_SY1819]]-Table1[[#This Row],[count_any_SY1819]]</f>
        <v>88</v>
      </c>
      <c r="R79">
        <f>Table1[[#This Row],[count_0_SY1819]]/Table1[[#This Row],[enrollment_SY1819]]</f>
        <v>0.30344827586206896</v>
      </c>
      <c r="S79">
        <v>78</v>
      </c>
      <c r="T79">
        <f>Table1[[#This Row],[count_1-5_SY1819]]/Table1[[#This Row],[enrollment_SY1819]]</f>
        <v>0.26896551724137929</v>
      </c>
      <c r="U79">
        <v>71</v>
      </c>
      <c r="V79">
        <f>Table1[[#This Row],[count_6-10_SY1819]]/Table1[[#This Row],[enrollment_SY1819]]</f>
        <v>0.24482758620689654</v>
      </c>
      <c r="W79">
        <v>48</v>
      </c>
      <c r="X79">
        <f>Table1[[#This Row],[count_11-20_SY1819]]/Table1[[#This Row],[enrollment_SY1819]]</f>
        <v>0.16551724137931034</v>
      </c>
      <c r="Y79">
        <v>5</v>
      </c>
      <c r="Z79">
        <f>Table1[[#This Row],[count_20+_SY1819]]/Table1[[#This Row],[enrollment_SY1819]]</f>
        <v>1.7241379310344827E-2</v>
      </c>
      <c r="AA79">
        <f>Table1[[#This Row],[count_1-5_SY1718]]+Table1[[#This Row],[count_6-10_SY1718]]+Table1[[#This Row],[count_11-20_SY1718]]+Table1[[#This Row],[count_20+_SY1718]]</f>
        <v>238</v>
      </c>
      <c r="AB79">
        <f>Table1[[#This Row],[enrollment_SY1718]]-Table1[[#This Row],[count_any_SY1718]]</f>
        <v>37</v>
      </c>
      <c r="AC79">
        <f>Table1[[#This Row],[count_0_SY1718]]/Table1[[#This Row],[enrollment_SY1718]]</f>
        <v>0.13454545454545455</v>
      </c>
      <c r="AD79">
        <v>107</v>
      </c>
      <c r="AE79">
        <f>Table1[[#This Row],[count_1-5_SY1718]]/Table1[[#This Row],[enrollment_SY1718]]</f>
        <v>0.3890909090909091</v>
      </c>
      <c r="AF79">
        <v>68</v>
      </c>
      <c r="AG79">
        <f>Table1[[#This Row],[count_6-10_SY1718]]/Table1[[#This Row],[enrollment_SY1718]]</f>
        <v>0.24727272727272728</v>
      </c>
      <c r="AH79">
        <v>42</v>
      </c>
      <c r="AI79">
        <f>Table1[[#This Row],[count_11-20_SY1718]]/Table1[[#This Row],[enrollment_SY1718]]</f>
        <v>0.15272727272727274</v>
      </c>
      <c r="AJ79">
        <v>21</v>
      </c>
      <c r="AK79">
        <f>Table1[[#This Row],[count_20+_SY1718]]/Table1[[#This Row],[enrollment_SY1718]]</f>
        <v>7.636363636363637E-2</v>
      </c>
      <c r="AL79">
        <v>8813882.9480000008</v>
      </c>
      <c r="AM79">
        <v>3100</v>
      </c>
      <c r="AN79">
        <v>4355320</v>
      </c>
      <c r="AO79">
        <v>2581967</v>
      </c>
    </row>
    <row r="80" spans="1:41" x14ac:dyDescent="0.2">
      <c r="A80">
        <v>402</v>
      </c>
      <c r="B80" t="s">
        <v>8</v>
      </c>
      <c r="C80" t="s">
        <v>4</v>
      </c>
      <c r="D80">
        <v>482</v>
      </c>
      <c r="E80">
        <v>482</v>
      </c>
      <c r="F80">
        <v>99.01</v>
      </c>
      <c r="G80">
        <v>98.67</v>
      </c>
      <c r="H80">
        <v>5</v>
      </c>
      <c r="I80">
        <v>5</v>
      </c>
      <c r="J80">
        <v>654</v>
      </c>
      <c r="K80">
        <v>654</v>
      </c>
      <c r="L80">
        <v>38.923832760000003</v>
      </c>
      <c r="M80">
        <v>-77.023976970000007</v>
      </c>
      <c r="N80">
        <v>2</v>
      </c>
      <c r="O80">
        <v>1</v>
      </c>
      <c r="P80">
        <f>Table1[[#This Row],[count_1-5_SY1819]]+Table1[[#This Row],[count_6-10_SY1819]]+Table1[[#This Row],[count_11-20_SY1819]]+Table1[[#This Row],[count_20+_SY1819]]</f>
        <v>393</v>
      </c>
      <c r="Q80">
        <f>Table1[[#This Row],[enrollment_SY1819]]-Table1[[#This Row],[count_any_SY1819]]</f>
        <v>89</v>
      </c>
      <c r="R80">
        <f>Table1[[#This Row],[count_0_SY1819]]/Table1[[#This Row],[enrollment_SY1819]]</f>
        <v>0.18464730290456433</v>
      </c>
      <c r="S80">
        <v>294</v>
      </c>
      <c r="T80">
        <f>Table1[[#This Row],[count_1-5_SY1819]]/Table1[[#This Row],[enrollment_SY1819]]</f>
        <v>0.60995850622406644</v>
      </c>
      <c r="U80">
        <v>72</v>
      </c>
      <c r="V80">
        <f>Table1[[#This Row],[count_6-10_SY1819]]/Table1[[#This Row],[enrollment_SY1819]]</f>
        <v>0.14937759336099585</v>
      </c>
      <c r="W80">
        <v>22</v>
      </c>
      <c r="X80">
        <f>Table1[[#This Row],[count_11-20_SY1819]]/Table1[[#This Row],[enrollment_SY1819]]</f>
        <v>4.5643153526970952E-2</v>
      </c>
      <c r="Y80">
        <v>5</v>
      </c>
      <c r="Z80">
        <f>Table1[[#This Row],[count_20+_SY1819]]/Table1[[#This Row],[enrollment_SY1819]]</f>
        <v>1.0373443983402489E-2</v>
      </c>
      <c r="AA80">
        <f>Table1[[#This Row],[count_1-5_SY1718]]+Table1[[#This Row],[count_6-10_SY1718]]+Table1[[#This Row],[count_11-20_SY1718]]+Table1[[#This Row],[count_20+_SY1718]]</f>
        <v>376</v>
      </c>
      <c r="AB80">
        <f>Table1[[#This Row],[enrollment_SY1718]]-Table1[[#This Row],[count_any_SY1718]]</f>
        <v>106</v>
      </c>
      <c r="AC80">
        <f>Table1[[#This Row],[count_0_SY1718]]/Table1[[#This Row],[enrollment_SY1718]]</f>
        <v>0.21991701244813278</v>
      </c>
      <c r="AD80">
        <v>309</v>
      </c>
      <c r="AE80">
        <f>Table1[[#This Row],[count_1-5_SY1718]]/Table1[[#This Row],[enrollment_SY1718]]</f>
        <v>0.64107883817427391</v>
      </c>
      <c r="AF80">
        <v>47</v>
      </c>
      <c r="AG80">
        <f>Table1[[#This Row],[count_6-10_SY1718]]/Table1[[#This Row],[enrollment_SY1718]]</f>
        <v>9.7510373443983403E-2</v>
      </c>
      <c r="AH80">
        <v>15</v>
      </c>
      <c r="AI80">
        <f>Table1[[#This Row],[count_11-20_SY1718]]/Table1[[#This Row],[enrollment_SY1718]]</f>
        <v>3.1120331950207469E-2</v>
      </c>
      <c r="AJ80">
        <v>5</v>
      </c>
      <c r="AK80">
        <f>Table1[[#This Row],[count_20+_SY1718]]/Table1[[#This Row],[enrollment_SY1718]]</f>
        <v>1.0373443983402489E-2</v>
      </c>
      <c r="AL80">
        <v>8774904.3609999996</v>
      </c>
      <c r="AM80">
        <v>4540</v>
      </c>
      <c r="AN80">
        <v>4622883</v>
      </c>
      <c r="AO80">
        <v>3391093</v>
      </c>
    </row>
    <row r="81" spans="1:41" x14ac:dyDescent="0.2">
      <c r="A81">
        <v>404</v>
      </c>
      <c r="B81" t="s">
        <v>14</v>
      </c>
      <c r="C81" t="s">
        <v>111</v>
      </c>
      <c r="D81">
        <v>325</v>
      </c>
      <c r="E81">
        <v>371</v>
      </c>
      <c r="F81">
        <v>32.78</v>
      </c>
      <c r="G81">
        <v>28.62</v>
      </c>
      <c r="H81">
        <v>2</v>
      </c>
      <c r="I81">
        <v>2</v>
      </c>
      <c r="J81">
        <v>828</v>
      </c>
      <c r="K81">
        <v>828</v>
      </c>
      <c r="L81">
        <v>38.902598879999999</v>
      </c>
      <c r="M81">
        <v>-76.970667059999997</v>
      </c>
      <c r="N81">
        <v>23</v>
      </c>
      <c r="O81">
        <v>5</v>
      </c>
      <c r="P81">
        <f>Table1[[#This Row],[count_1-5_SY1819]]+Table1[[#This Row],[count_6-10_SY1819]]+Table1[[#This Row],[count_11-20_SY1819]]+Table1[[#This Row],[count_20+_SY1819]]</f>
        <v>319</v>
      </c>
      <c r="Q81">
        <f>Table1[[#This Row],[enrollment_SY1819]]-Table1[[#This Row],[count_any_SY1819]]</f>
        <v>52</v>
      </c>
      <c r="R81">
        <f>Table1[[#This Row],[count_0_SY1819]]/Table1[[#This Row],[enrollment_SY1819]]</f>
        <v>0.14016172506738545</v>
      </c>
      <c r="S81">
        <v>131</v>
      </c>
      <c r="T81">
        <f>Table1[[#This Row],[count_1-5_SY1819]]/Table1[[#This Row],[enrollment_SY1819]]</f>
        <v>0.35309973045822102</v>
      </c>
      <c r="U81">
        <v>98</v>
      </c>
      <c r="V81">
        <f>Table1[[#This Row],[count_6-10_SY1819]]/Table1[[#This Row],[enrollment_SY1819]]</f>
        <v>0.26415094339622641</v>
      </c>
      <c r="W81">
        <v>60</v>
      </c>
      <c r="X81">
        <f>Table1[[#This Row],[count_11-20_SY1819]]/Table1[[#This Row],[enrollment_SY1819]]</f>
        <v>0.16172506738544473</v>
      </c>
      <c r="Y81">
        <v>30</v>
      </c>
      <c r="Z81">
        <f>Table1[[#This Row],[count_20+_SY1819]]/Table1[[#This Row],[enrollment_SY1819]]</f>
        <v>8.0862533692722366E-2</v>
      </c>
      <c r="AA81">
        <f>Table1[[#This Row],[count_1-5_SY1718]]+Table1[[#This Row],[count_6-10_SY1718]]+Table1[[#This Row],[count_11-20_SY1718]]+Table1[[#This Row],[count_20+_SY1718]]</f>
        <v>273</v>
      </c>
      <c r="AB81">
        <f>Table1[[#This Row],[enrollment_SY1718]]-Table1[[#This Row],[count_any_SY1718]]</f>
        <v>52</v>
      </c>
      <c r="AC81">
        <f>Table1[[#This Row],[count_0_SY1718]]/Table1[[#This Row],[enrollment_SY1718]]</f>
        <v>0.16</v>
      </c>
      <c r="AD81">
        <v>157</v>
      </c>
      <c r="AE81">
        <f>Table1[[#This Row],[count_1-5_SY1718]]/Table1[[#This Row],[enrollment_SY1718]]</f>
        <v>0.48307692307692307</v>
      </c>
      <c r="AF81">
        <v>69</v>
      </c>
      <c r="AG81">
        <f>Table1[[#This Row],[count_6-10_SY1718]]/Table1[[#This Row],[enrollment_SY1718]]</f>
        <v>0.21230769230769231</v>
      </c>
      <c r="AH81">
        <v>35</v>
      </c>
      <c r="AI81">
        <f>Table1[[#This Row],[count_11-20_SY1718]]/Table1[[#This Row],[enrollment_SY1718]]</f>
        <v>0.1076923076923077</v>
      </c>
      <c r="AJ81">
        <v>12</v>
      </c>
      <c r="AK81">
        <f>Table1[[#This Row],[count_20+_SY1718]]/Table1[[#This Row],[enrollment_SY1718]]</f>
        <v>3.6923076923076927E-2</v>
      </c>
      <c r="AL81">
        <v>10587752.01</v>
      </c>
      <c r="AM81">
        <v>3360</v>
      </c>
      <c r="AN81">
        <v>5147917</v>
      </c>
      <c r="AO81">
        <v>3485916</v>
      </c>
    </row>
    <row r="82" spans="1:41" x14ac:dyDescent="0.2">
      <c r="A82">
        <v>405</v>
      </c>
      <c r="B82" t="s">
        <v>25</v>
      </c>
      <c r="C82" t="s">
        <v>13</v>
      </c>
      <c r="D82">
        <v>1475</v>
      </c>
      <c r="E82">
        <v>1507</v>
      </c>
      <c r="F82">
        <v>88.22</v>
      </c>
      <c r="G82">
        <v>88.93</v>
      </c>
      <c r="H82">
        <v>5</v>
      </c>
      <c r="I82">
        <v>5</v>
      </c>
      <c r="J82">
        <v>1570</v>
      </c>
      <c r="K82">
        <v>1570</v>
      </c>
      <c r="L82">
        <v>38.95289674</v>
      </c>
      <c r="M82">
        <v>-77.075199069999996</v>
      </c>
      <c r="N82">
        <v>11</v>
      </c>
      <c r="O82">
        <v>3</v>
      </c>
      <c r="P82">
        <f>Table1[[#This Row],[count_1-5_SY1819]]+Table1[[#This Row],[count_6-10_SY1819]]+Table1[[#This Row],[count_11-20_SY1819]]+Table1[[#This Row],[count_20+_SY1819]]</f>
        <v>1226</v>
      </c>
      <c r="Q82">
        <f>Table1[[#This Row],[enrollment_SY1819]]-Table1[[#This Row],[count_any_SY1819]]</f>
        <v>281</v>
      </c>
      <c r="R82">
        <f>Table1[[#This Row],[count_0_SY1819]]/Table1[[#This Row],[enrollment_SY1819]]</f>
        <v>0.18646317186463171</v>
      </c>
      <c r="S82">
        <v>1026</v>
      </c>
      <c r="T82">
        <f>Table1[[#This Row],[count_1-5_SY1819]]/Table1[[#This Row],[enrollment_SY1819]]</f>
        <v>0.68082282680822825</v>
      </c>
      <c r="U82">
        <v>132</v>
      </c>
      <c r="V82">
        <f>Table1[[#This Row],[count_6-10_SY1819]]/Table1[[#This Row],[enrollment_SY1819]]</f>
        <v>8.7591240875912413E-2</v>
      </c>
      <c r="W82">
        <v>46</v>
      </c>
      <c r="X82">
        <f>Table1[[#This Row],[count_11-20_SY1819]]/Table1[[#This Row],[enrollment_SY1819]]</f>
        <v>3.0524220305242204E-2</v>
      </c>
      <c r="Y82">
        <v>22</v>
      </c>
      <c r="Z82">
        <f>Table1[[#This Row],[count_20+_SY1819]]/Table1[[#This Row],[enrollment_SY1819]]</f>
        <v>1.4598540145985401E-2</v>
      </c>
      <c r="AA82">
        <f>Table1[[#This Row],[count_1-5_SY1718]]+Table1[[#This Row],[count_6-10_SY1718]]+Table1[[#This Row],[count_11-20_SY1718]]+Table1[[#This Row],[count_20+_SY1718]]</f>
        <v>1203</v>
      </c>
      <c r="AB82">
        <f>Table1[[#This Row],[enrollment_SY1718]]-Table1[[#This Row],[count_any_SY1718]]</f>
        <v>272</v>
      </c>
      <c r="AC82">
        <f>Table1[[#This Row],[count_0_SY1718]]/Table1[[#This Row],[enrollment_SY1718]]</f>
        <v>0.18440677966101696</v>
      </c>
      <c r="AD82">
        <v>1024</v>
      </c>
      <c r="AE82">
        <f>Table1[[#This Row],[count_1-5_SY1718]]/Table1[[#This Row],[enrollment_SY1718]]</f>
        <v>0.69423728813559327</v>
      </c>
      <c r="AF82">
        <v>122</v>
      </c>
      <c r="AG82">
        <f>Table1[[#This Row],[count_6-10_SY1718]]/Table1[[#This Row],[enrollment_SY1718]]</f>
        <v>8.2711864406779662E-2</v>
      </c>
      <c r="AH82">
        <v>42</v>
      </c>
      <c r="AI82">
        <f>Table1[[#This Row],[count_11-20_SY1718]]/Table1[[#This Row],[enrollment_SY1718]]</f>
        <v>2.8474576271186439E-2</v>
      </c>
      <c r="AJ82">
        <v>15</v>
      </c>
      <c r="AK82">
        <f>Table1[[#This Row],[count_20+_SY1718]]/Table1[[#This Row],[enrollment_SY1718]]</f>
        <v>1.0169491525423728E-2</v>
      </c>
      <c r="AL82">
        <v>23619740</v>
      </c>
      <c r="AM82">
        <v>13320</v>
      </c>
      <c r="AN82">
        <v>12417393</v>
      </c>
      <c r="AO82">
        <v>8486178</v>
      </c>
    </row>
    <row r="83" spans="1:41" x14ac:dyDescent="0.2">
      <c r="A83">
        <v>407</v>
      </c>
      <c r="B83" t="s">
        <v>31</v>
      </c>
      <c r="C83" t="s">
        <v>13</v>
      </c>
      <c r="D83">
        <v>203</v>
      </c>
      <c r="E83">
        <v>232</v>
      </c>
      <c r="F83">
        <v>7.43</v>
      </c>
      <c r="G83">
        <v>31.2</v>
      </c>
      <c r="H83">
        <v>1</v>
      </c>
      <c r="I83">
        <v>2</v>
      </c>
      <c r="J83">
        <v>717</v>
      </c>
      <c r="K83">
        <v>717</v>
      </c>
      <c r="L83">
        <v>38.89243149</v>
      </c>
      <c r="M83">
        <v>-76.978977920000005</v>
      </c>
      <c r="N83">
        <v>25</v>
      </c>
      <c r="O83">
        <v>6</v>
      </c>
      <c r="P83">
        <f>Table1[[#This Row],[count_1-5_SY1819]]+Table1[[#This Row],[count_6-10_SY1819]]+Table1[[#This Row],[count_11-20_SY1819]]+Table1[[#This Row],[count_20+_SY1819]]</f>
        <v>256</v>
      </c>
      <c r="Q83">
        <f>Table1[[#This Row],[enrollment_SY1819]]-Table1[[#This Row],[count_any_SY1819]]</f>
        <v>-24</v>
      </c>
      <c r="R83">
        <f>Table1[[#This Row],[count_0_SY1819]]/Table1[[#This Row],[enrollment_SY1819]]</f>
        <v>-0.10344827586206896</v>
      </c>
      <c r="S83">
        <v>72</v>
      </c>
      <c r="T83">
        <f>Table1[[#This Row],[count_1-5_SY1819]]/Table1[[#This Row],[enrollment_SY1819]]</f>
        <v>0.31034482758620691</v>
      </c>
      <c r="U83">
        <v>48</v>
      </c>
      <c r="V83">
        <f>Table1[[#This Row],[count_6-10_SY1819]]/Table1[[#This Row],[enrollment_SY1819]]</f>
        <v>0.20689655172413793</v>
      </c>
      <c r="W83">
        <v>67</v>
      </c>
      <c r="X83">
        <f>Table1[[#This Row],[count_11-20_SY1819]]/Table1[[#This Row],[enrollment_SY1819]]</f>
        <v>0.28879310344827586</v>
      </c>
      <c r="Y83">
        <v>69</v>
      </c>
      <c r="Z83">
        <f>Table1[[#This Row],[count_20+_SY1819]]/Table1[[#This Row],[enrollment_SY1819]]</f>
        <v>0.29741379310344829</v>
      </c>
      <c r="AA83">
        <f>Table1[[#This Row],[count_1-5_SY1718]]+Table1[[#This Row],[count_6-10_SY1718]]+Table1[[#This Row],[count_11-20_SY1718]]+Table1[[#This Row],[count_20+_SY1718]]</f>
        <v>213</v>
      </c>
      <c r="AB83">
        <f>Table1[[#This Row],[enrollment_SY1718]]-Table1[[#This Row],[count_any_SY1718]]</f>
        <v>-10</v>
      </c>
      <c r="AC83">
        <f>Table1[[#This Row],[count_0_SY1718]]/Table1[[#This Row],[enrollment_SY1718]]</f>
        <v>-4.9261083743842367E-2</v>
      </c>
      <c r="AD83">
        <v>55</v>
      </c>
      <c r="AE83">
        <f>Table1[[#This Row],[count_1-5_SY1718]]/Table1[[#This Row],[enrollment_SY1718]]</f>
        <v>0.27093596059113301</v>
      </c>
      <c r="AF83">
        <v>54</v>
      </c>
      <c r="AG83">
        <f>Table1[[#This Row],[count_6-10_SY1718]]/Table1[[#This Row],[enrollment_SY1718]]</f>
        <v>0.26600985221674878</v>
      </c>
      <c r="AH83">
        <v>56</v>
      </c>
      <c r="AI83">
        <f>Table1[[#This Row],[count_11-20_SY1718]]/Table1[[#This Row],[enrollment_SY1718]]</f>
        <v>0.27586206896551724</v>
      </c>
      <c r="AJ83">
        <v>48</v>
      </c>
      <c r="AK83">
        <f>Table1[[#This Row],[count_20+_SY1718]]/Table1[[#This Row],[enrollment_SY1718]]</f>
        <v>0.23645320197044334</v>
      </c>
      <c r="AL83">
        <v>7871144.318</v>
      </c>
      <c r="AM83">
        <v>2390</v>
      </c>
      <c r="AN83">
        <v>3738793</v>
      </c>
      <c r="AO83">
        <v>2137601</v>
      </c>
    </row>
    <row r="84" spans="1:41" x14ac:dyDescent="0.2">
      <c r="A84">
        <v>409</v>
      </c>
      <c r="B84" t="s">
        <v>83</v>
      </c>
      <c r="C84" s="1" t="s">
        <v>111</v>
      </c>
      <c r="D84">
        <v>473</v>
      </c>
      <c r="E84">
        <v>472</v>
      </c>
      <c r="F84">
        <v>58.29</v>
      </c>
      <c r="G84">
        <v>58.04</v>
      </c>
      <c r="H84">
        <v>3</v>
      </c>
      <c r="I84">
        <v>3</v>
      </c>
      <c r="J84">
        <v>513</v>
      </c>
      <c r="K84">
        <v>513</v>
      </c>
      <c r="L84">
        <v>38.907469499999998</v>
      </c>
      <c r="M84">
        <v>-77.052321000000006</v>
      </c>
      <c r="N84">
        <v>5</v>
      </c>
      <c r="O84">
        <v>2</v>
      </c>
      <c r="P84">
        <f>Table1[[#This Row],[count_1-5_SY1819]]+Table1[[#This Row],[count_6-10_SY1819]]+Table1[[#This Row],[count_11-20_SY1819]]+Table1[[#This Row],[count_20+_SY1819]]</f>
        <v>323</v>
      </c>
      <c r="Q84">
        <f>Table1[[#This Row],[enrollment_SY1819]]-Table1[[#This Row],[count_any_SY1819]]</f>
        <v>149</v>
      </c>
      <c r="R84">
        <f>Table1[[#This Row],[count_0_SY1819]]/Table1[[#This Row],[enrollment_SY1819]]</f>
        <v>0.31567796610169491</v>
      </c>
      <c r="S84">
        <v>235</v>
      </c>
      <c r="T84">
        <f>Table1[[#This Row],[count_1-5_SY1819]]/Table1[[#This Row],[enrollment_SY1819]]</f>
        <v>0.4978813559322034</v>
      </c>
      <c r="U84">
        <v>65</v>
      </c>
      <c r="V84">
        <f>Table1[[#This Row],[count_6-10_SY1819]]/Table1[[#This Row],[enrollment_SY1819]]</f>
        <v>0.13771186440677965</v>
      </c>
      <c r="W84">
        <v>18</v>
      </c>
      <c r="X84">
        <f>Table1[[#This Row],[count_11-20_SY1819]]/Table1[[#This Row],[enrollment_SY1819]]</f>
        <v>3.8135593220338986E-2</v>
      </c>
      <c r="Y84">
        <v>5</v>
      </c>
      <c r="Z84">
        <f>Table1[[#This Row],[count_20+_SY1819]]/Table1[[#This Row],[enrollment_SY1819]]</f>
        <v>1.059322033898305E-2</v>
      </c>
      <c r="AA84">
        <f>Table1[[#This Row],[count_1-5_SY1718]]+Table1[[#This Row],[count_6-10_SY1718]]+Table1[[#This Row],[count_11-20_SY1718]]+Table1[[#This Row],[count_20+_SY1718]]</f>
        <v>326</v>
      </c>
      <c r="AB84">
        <f>Table1[[#This Row],[enrollment_SY1718]]-Table1[[#This Row],[count_any_SY1718]]</f>
        <v>147</v>
      </c>
      <c r="AC84">
        <f>Table1[[#This Row],[count_0_SY1718]]/Table1[[#This Row],[enrollment_SY1718]]</f>
        <v>0.31078224101479918</v>
      </c>
      <c r="AD84">
        <v>222</v>
      </c>
      <c r="AE84">
        <f>Table1[[#This Row],[count_1-5_SY1718]]/Table1[[#This Row],[enrollment_SY1718]]</f>
        <v>0.46934460887949259</v>
      </c>
      <c r="AF84">
        <v>67</v>
      </c>
      <c r="AG84">
        <f>Table1[[#This Row],[count_6-10_SY1718]]/Table1[[#This Row],[enrollment_SY1718]]</f>
        <v>0.14164904862579281</v>
      </c>
      <c r="AH84">
        <v>32</v>
      </c>
      <c r="AI84">
        <f>Table1[[#This Row],[count_11-20_SY1718]]/Table1[[#This Row],[enrollment_SY1718]]</f>
        <v>6.765327695560254E-2</v>
      </c>
      <c r="AJ84">
        <v>5</v>
      </c>
      <c r="AK84">
        <f>Table1[[#This Row],[count_20+_SY1718]]/Table1[[#This Row],[enrollment_SY1718]]</f>
        <v>1.0570824524312896E-2</v>
      </c>
      <c r="AL84">
        <v>-1</v>
      </c>
      <c r="AM84">
        <v>-1</v>
      </c>
      <c r="AN84">
        <v>5468798</v>
      </c>
      <c r="AO84">
        <v>3978849</v>
      </c>
    </row>
    <row r="85" spans="1:41" x14ac:dyDescent="0.2">
      <c r="A85">
        <v>413</v>
      </c>
      <c r="B85" t="s">
        <v>37</v>
      </c>
      <c r="C85" t="s">
        <v>13</v>
      </c>
      <c r="D85">
        <v>337</v>
      </c>
      <c r="E85">
        <v>357</v>
      </c>
      <c r="F85">
        <v>20.83</v>
      </c>
      <c r="G85">
        <v>44.2</v>
      </c>
      <c r="H85">
        <v>2</v>
      </c>
      <c r="I85">
        <v>3</v>
      </c>
      <c r="J85">
        <v>1105</v>
      </c>
      <c r="K85">
        <v>1105</v>
      </c>
      <c r="L85">
        <v>38.837737869999998</v>
      </c>
      <c r="M85">
        <v>-76.997178750000003</v>
      </c>
      <c r="N85">
        <v>39</v>
      </c>
      <c r="O85">
        <v>8</v>
      </c>
      <c r="P85">
        <f>Table1[[#This Row],[count_1-5_SY1819]]+Table1[[#This Row],[count_6-10_SY1819]]+Table1[[#This Row],[count_11-20_SY1819]]+Table1[[#This Row],[count_20+_SY1819]]</f>
        <v>383</v>
      </c>
      <c r="Q85">
        <f>Table1[[#This Row],[enrollment_SY1819]]-Table1[[#This Row],[count_any_SY1819]]</f>
        <v>-26</v>
      </c>
      <c r="R85">
        <f>Table1[[#This Row],[count_0_SY1819]]/Table1[[#This Row],[enrollment_SY1819]]</f>
        <v>-7.2829131652661069E-2</v>
      </c>
      <c r="S85">
        <v>169</v>
      </c>
      <c r="T85">
        <f>Table1[[#This Row],[count_1-5_SY1819]]/Table1[[#This Row],[enrollment_SY1819]]</f>
        <v>0.4733893557422969</v>
      </c>
      <c r="U85">
        <v>137</v>
      </c>
      <c r="V85">
        <f>Table1[[#This Row],[count_6-10_SY1819]]/Table1[[#This Row],[enrollment_SY1819]]</f>
        <v>0.38375350140056025</v>
      </c>
      <c r="W85">
        <v>72</v>
      </c>
      <c r="X85">
        <f>Table1[[#This Row],[count_11-20_SY1819]]/Table1[[#This Row],[enrollment_SY1819]]</f>
        <v>0.20168067226890757</v>
      </c>
      <c r="Y85">
        <v>5</v>
      </c>
      <c r="Z85">
        <f>Table1[[#This Row],[count_20+_SY1819]]/Table1[[#This Row],[enrollment_SY1819]]</f>
        <v>1.4005602240896359E-2</v>
      </c>
      <c r="AA85">
        <f>Table1[[#This Row],[count_1-5_SY1718]]+Table1[[#This Row],[count_6-10_SY1718]]+Table1[[#This Row],[count_11-20_SY1718]]+Table1[[#This Row],[count_20+_SY1718]]</f>
        <v>370</v>
      </c>
      <c r="AB85">
        <f>Table1[[#This Row],[enrollment_SY1718]]-Table1[[#This Row],[count_any_SY1718]]</f>
        <v>-33</v>
      </c>
      <c r="AC85">
        <f>Table1[[#This Row],[count_0_SY1718]]/Table1[[#This Row],[enrollment_SY1718]]</f>
        <v>-9.7922848664688422E-2</v>
      </c>
      <c r="AD85">
        <v>173</v>
      </c>
      <c r="AE85">
        <f>Table1[[#This Row],[count_1-5_SY1718]]/Table1[[#This Row],[enrollment_SY1718]]</f>
        <v>0.51335311572700293</v>
      </c>
      <c r="AF85">
        <v>121</v>
      </c>
      <c r="AG85">
        <f>Table1[[#This Row],[count_6-10_SY1718]]/Table1[[#This Row],[enrollment_SY1718]]</f>
        <v>0.35905044510385759</v>
      </c>
      <c r="AH85">
        <v>47</v>
      </c>
      <c r="AI85">
        <f>Table1[[#This Row],[count_11-20_SY1718]]/Table1[[#This Row],[enrollment_SY1718]]</f>
        <v>0.1394658753709199</v>
      </c>
      <c r="AJ85">
        <v>29</v>
      </c>
      <c r="AK85">
        <f>Table1[[#This Row],[count_20+_SY1718]]/Table1[[#This Row],[enrollment_SY1718]]</f>
        <v>8.6053412462908013E-2</v>
      </c>
      <c r="AL85">
        <v>13644616.119999999</v>
      </c>
      <c r="AM85">
        <v>4310</v>
      </c>
      <c r="AN85">
        <v>6481193</v>
      </c>
      <c r="AO85">
        <v>2915118</v>
      </c>
    </row>
    <row r="86" spans="1:41" x14ac:dyDescent="0.2">
      <c r="A86">
        <v>416</v>
      </c>
      <c r="B86" t="s">
        <v>43</v>
      </c>
      <c r="C86" t="s">
        <v>13</v>
      </c>
      <c r="D86">
        <v>255</v>
      </c>
      <c r="E86">
        <v>275</v>
      </c>
      <c r="F86">
        <v>21.01</v>
      </c>
      <c r="G86">
        <v>25.55</v>
      </c>
      <c r="H86">
        <v>2</v>
      </c>
      <c r="I86">
        <v>2</v>
      </c>
      <c r="J86">
        <v>744</v>
      </c>
      <c r="K86">
        <v>744</v>
      </c>
      <c r="L86">
        <v>38.851336910000001</v>
      </c>
      <c r="M86">
        <v>-76.983703680000005</v>
      </c>
      <c r="N86">
        <v>38</v>
      </c>
      <c r="O86">
        <v>8</v>
      </c>
      <c r="P86">
        <f>Table1[[#This Row],[count_1-5_SY1819]]+Table1[[#This Row],[count_6-10_SY1819]]+Table1[[#This Row],[count_11-20_SY1819]]+Table1[[#This Row],[count_20+_SY1819]]</f>
        <v>292</v>
      </c>
      <c r="Q86">
        <f>Table1[[#This Row],[enrollment_SY1819]]-Table1[[#This Row],[count_any_SY1819]]</f>
        <v>-17</v>
      </c>
      <c r="R86">
        <f>Table1[[#This Row],[count_0_SY1819]]/Table1[[#This Row],[enrollment_SY1819]]</f>
        <v>-6.1818181818181821E-2</v>
      </c>
      <c r="S86">
        <v>37</v>
      </c>
      <c r="T86">
        <f>Table1[[#This Row],[count_1-5_SY1819]]/Table1[[#This Row],[enrollment_SY1819]]</f>
        <v>0.13454545454545455</v>
      </c>
      <c r="U86">
        <v>72</v>
      </c>
      <c r="V86">
        <f>Table1[[#This Row],[count_6-10_SY1819]]/Table1[[#This Row],[enrollment_SY1819]]</f>
        <v>0.26181818181818184</v>
      </c>
      <c r="W86">
        <v>121</v>
      </c>
      <c r="X86">
        <f>Table1[[#This Row],[count_11-20_SY1819]]/Table1[[#This Row],[enrollment_SY1819]]</f>
        <v>0.44</v>
      </c>
      <c r="Y86">
        <v>62</v>
      </c>
      <c r="Z86">
        <f>Table1[[#This Row],[count_20+_SY1819]]/Table1[[#This Row],[enrollment_SY1819]]</f>
        <v>0.22545454545454546</v>
      </c>
      <c r="AA86">
        <f>Table1[[#This Row],[count_1-5_SY1718]]+Table1[[#This Row],[count_6-10_SY1718]]+Table1[[#This Row],[count_11-20_SY1718]]+Table1[[#This Row],[count_20+_SY1718]]</f>
        <v>290</v>
      </c>
      <c r="AB86">
        <f>Table1[[#This Row],[enrollment_SY1718]]-Table1[[#This Row],[count_any_SY1718]]</f>
        <v>-35</v>
      </c>
      <c r="AC86">
        <f>Table1[[#This Row],[count_0_SY1718]]/Table1[[#This Row],[enrollment_SY1718]]</f>
        <v>-0.13725490196078433</v>
      </c>
      <c r="AD86">
        <v>74</v>
      </c>
      <c r="AE86">
        <f>Table1[[#This Row],[count_1-5_SY1718]]/Table1[[#This Row],[enrollment_SY1718]]</f>
        <v>0.29019607843137257</v>
      </c>
      <c r="AF86">
        <v>92</v>
      </c>
      <c r="AG86">
        <f>Table1[[#This Row],[count_6-10_SY1718]]/Table1[[#This Row],[enrollment_SY1718]]</f>
        <v>0.36078431372549019</v>
      </c>
      <c r="AH86">
        <v>76</v>
      </c>
      <c r="AI86">
        <f>Table1[[#This Row],[count_11-20_SY1718]]/Table1[[#This Row],[enrollment_SY1718]]</f>
        <v>0.29803921568627451</v>
      </c>
      <c r="AJ86">
        <v>48</v>
      </c>
      <c r="AK86">
        <f>Table1[[#This Row],[count_20+_SY1718]]/Table1[[#This Row],[enrollment_SY1718]]</f>
        <v>0.18823529411764706</v>
      </c>
      <c r="AL86">
        <v>8849974.4820000008</v>
      </c>
      <c r="AM86">
        <v>2990</v>
      </c>
      <c r="AN86">
        <v>4256026</v>
      </c>
      <c r="AO86">
        <v>2532462</v>
      </c>
    </row>
    <row r="87" spans="1:41" x14ac:dyDescent="0.2">
      <c r="A87">
        <v>417</v>
      </c>
      <c r="B87" t="s">
        <v>49</v>
      </c>
      <c r="C87" t="s">
        <v>13</v>
      </c>
      <c r="D87">
        <v>194</v>
      </c>
      <c r="E87">
        <v>208</v>
      </c>
      <c r="F87">
        <v>5.72</v>
      </c>
      <c r="G87">
        <v>1.61</v>
      </c>
      <c r="H87">
        <v>1</v>
      </c>
      <c r="I87">
        <v>1</v>
      </c>
      <c r="J87">
        <v>600</v>
      </c>
      <c r="K87">
        <v>600</v>
      </c>
      <c r="L87">
        <v>38.871286400000002</v>
      </c>
      <c r="M87">
        <v>-76.980171299999995</v>
      </c>
      <c r="N87">
        <v>34</v>
      </c>
      <c r="O87">
        <v>8</v>
      </c>
      <c r="P87">
        <f>Table1[[#This Row],[count_1-5_SY1819]]+Table1[[#This Row],[count_6-10_SY1819]]+Table1[[#This Row],[count_11-20_SY1819]]+Table1[[#This Row],[count_20+_SY1819]]</f>
        <v>111</v>
      </c>
      <c r="Q87">
        <f>Table1[[#This Row],[enrollment_SY1819]]-Table1[[#This Row],[count_any_SY1819]]</f>
        <v>97</v>
      </c>
      <c r="R87">
        <f>Table1[[#This Row],[count_0_SY1819]]/Table1[[#This Row],[enrollment_SY1819]]</f>
        <v>0.46634615384615385</v>
      </c>
      <c r="S87">
        <v>17</v>
      </c>
      <c r="T87">
        <f>Table1[[#This Row],[count_1-5_SY1819]]/Table1[[#This Row],[enrollment_SY1819]]</f>
        <v>8.1730769230769232E-2</v>
      </c>
      <c r="U87">
        <v>31</v>
      </c>
      <c r="V87">
        <f>Table1[[#This Row],[count_6-10_SY1819]]/Table1[[#This Row],[enrollment_SY1819]]</f>
        <v>0.14903846153846154</v>
      </c>
      <c r="W87">
        <v>58</v>
      </c>
      <c r="X87">
        <f>Table1[[#This Row],[count_11-20_SY1819]]/Table1[[#This Row],[enrollment_SY1819]]</f>
        <v>0.27884615384615385</v>
      </c>
      <c r="Y87">
        <v>5</v>
      </c>
      <c r="Z87">
        <f>Table1[[#This Row],[count_20+_SY1819]]/Table1[[#This Row],[enrollment_SY1819]]</f>
        <v>2.403846153846154E-2</v>
      </c>
      <c r="AA87">
        <f>Table1[[#This Row],[count_1-5_SY1718]]+Table1[[#This Row],[count_6-10_SY1718]]+Table1[[#This Row],[count_11-20_SY1718]]+Table1[[#This Row],[count_20+_SY1718]]</f>
        <v>232</v>
      </c>
      <c r="AB87">
        <f>Table1[[#This Row],[enrollment_SY1718]]-Table1[[#This Row],[count_any_SY1718]]</f>
        <v>-38</v>
      </c>
      <c r="AC87">
        <f>Table1[[#This Row],[count_0_SY1718]]/Table1[[#This Row],[enrollment_SY1718]]</f>
        <v>-0.19587628865979381</v>
      </c>
      <c r="AD87">
        <v>34</v>
      </c>
      <c r="AE87">
        <f>Table1[[#This Row],[count_1-5_SY1718]]/Table1[[#This Row],[enrollment_SY1718]]</f>
        <v>0.17525773195876287</v>
      </c>
      <c r="AF87">
        <v>50</v>
      </c>
      <c r="AG87">
        <f>Table1[[#This Row],[count_6-10_SY1718]]/Table1[[#This Row],[enrollment_SY1718]]</f>
        <v>0.25773195876288657</v>
      </c>
      <c r="AH87">
        <v>64</v>
      </c>
      <c r="AI87">
        <f>Table1[[#This Row],[count_11-20_SY1718]]/Table1[[#This Row],[enrollment_SY1718]]</f>
        <v>0.32989690721649484</v>
      </c>
      <c r="AJ87">
        <v>84</v>
      </c>
      <c r="AK87">
        <f>Table1[[#This Row],[count_20+_SY1718]]/Table1[[#This Row],[enrollment_SY1718]]</f>
        <v>0.4329896907216495</v>
      </c>
      <c r="AL87">
        <v>8934924.0020000003</v>
      </c>
      <c r="AM87">
        <v>3180</v>
      </c>
      <c r="AN87">
        <v>4332477</v>
      </c>
      <c r="AO87">
        <v>2179548</v>
      </c>
    </row>
    <row r="88" spans="1:41" x14ac:dyDescent="0.2">
      <c r="A88">
        <v>420</v>
      </c>
      <c r="B88" t="s">
        <v>57</v>
      </c>
      <c r="C88" t="s">
        <v>13</v>
      </c>
      <c r="D88">
        <v>132</v>
      </c>
      <c r="E88">
        <v>354</v>
      </c>
      <c r="F88">
        <v>55.13</v>
      </c>
      <c r="G88">
        <v>31.12</v>
      </c>
      <c r="H88">
        <v>3</v>
      </c>
      <c r="I88">
        <v>2</v>
      </c>
      <c r="J88">
        <v>590</v>
      </c>
      <c r="K88">
        <v>590</v>
      </c>
      <c r="L88">
        <v>38.943608560000001</v>
      </c>
      <c r="M88">
        <v>-77.027776410000001</v>
      </c>
      <c r="N88">
        <v>18</v>
      </c>
      <c r="O88">
        <v>4</v>
      </c>
      <c r="P88">
        <f>Table1[[#This Row],[count_1-5_SY1819]]+Table1[[#This Row],[count_6-10_SY1819]]+Table1[[#This Row],[count_11-20_SY1819]]+Table1[[#This Row],[count_20+_SY1819]]</f>
        <v>434</v>
      </c>
      <c r="Q88">
        <f>Table1[[#This Row],[enrollment_SY1819]]-Table1[[#This Row],[count_any_SY1819]]</f>
        <v>-80</v>
      </c>
      <c r="R88">
        <f>Table1[[#This Row],[count_0_SY1819]]/Table1[[#This Row],[enrollment_SY1819]]</f>
        <v>-0.22598870056497175</v>
      </c>
      <c r="S88">
        <v>176</v>
      </c>
      <c r="T88">
        <f>Table1[[#This Row],[count_1-5_SY1819]]/Table1[[#This Row],[enrollment_SY1819]]</f>
        <v>0.49717514124293788</v>
      </c>
      <c r="U88">
        <v>71</v>
      </c>
      <c r="V88">
        <f>Table1[[#This Row],[count_6-10_SY1819]]/Table1[[#This Row],[enrollment_SY1819]]</f>
        <v>0.20056497175141244</v>
      </c>
      <c r="W88">
        <v>57</v>
      </c>
      <c r="X88">
        <f>Table1[[#This Row],[count_11-20_SY1819]]/Table1[[#This Row],[enrollment_SY1819]]</f>
        <v>0.16101694915254236</v>
      </c>
      <c r="Y88">
        <v>130</v>
      </c>
      <c r="Z88">
        <f>Table1[[#This Row],[count_20+_SY1819]]/Table1[[#This Row],[enrollment_SY1819]]</f>
        <v>0.3672316384180791</v>
      </c>
      <c r="AA88">
        <f>Table1[[#This Row],[count_1-5_SY1718]]+Table1[[#This Row],[count_6-10_SY1718]]+Table1[[#This Row],[count_11-20_SY1718]]+Table1[[#This Row],[count_20+_SY1718]]</f>
        <v>115</v>
      </c>
      <c r="AB88">
        <f>Table1[[#This Row],[enrollment_SY1718]]-Table1[[#This Row],[count_any_SY1718]]</f>
        <v>17</v>
      </c>
      <c r="AC88">
        <f>Table1[[#This Row],[count_0_SY1718]]/Table1[[#This Row],[enrollment_SY1718]]</f>
        <v>0.12878787878787878</v>
      </c>
      <c r="AD88">
        <v>90</v>
      </c>
      <c r="AE88">
        <f>Table1[[#This Row],[count_1-5_SY1718]]/Table1[[#This Row],[enrollment_SY1718]]</f>
        <v>0.68181818181818177</v>
      </c>
      <c r="AF88">
        <v>15</v>
      </c>
      <c r="AG88">
        <f>Table1[[#This Row],[count_6-10_SY1718]]/Table1[[#This Row],[enrollment_SY1718]]</f>
        <v>0.11363636363636363</v>
      </c>
      <c r="AH88">
        <v>5</v>
      </c>
      <c r="AI88">
        <f>Table1[[#This Row],[count_11-20_SY1718]]/Table1[[#This Row],[enrollment_SY1718]]</f>
        <v>3.787878787878788E-2</v>
      </c>
      <c r="AJ88">
        <v>5</v>
      </c>
      <c r="AK88">
        <f>Table1[[#This Row],[count_20+_SY1718]]/Table1[[#This Row],[enrollment_SY1718]]</f>
        <v>3.787878787878788E-2</v>
      </c>
      <c r="AL88">
        <v>-1</v>
      </c>
      <c r="AM88">
        <v>-1</v>
      </c>
      <c r="AN88">
        <v>1637757</v>
      </c>
      <c r="AO88">
        <v>1235843</v>
      </c>
    </row>
    <row r="89" spans="1:41" x14ac:dyDescent="0.2">
      <c r="A89">
        <v>421</v>
      </c>
      <c r="B89" t="s">
        <v>44</v>
      </c>
      <c r="C89" t="s">
        <v>13</v>
      </c>
      <c r="D89">
        <v>387</v>
      </c>
      <c r="E89">
        <v>482</v>
      </c>
      <c r="F89">
        <v>20.45</v>
      </c>
      <c r="G89">
        <v>25.91</v>
      </c>
      <c r="H89">
        <v>2</v>
      </c>
      <c r="I89">
        <v>2</v>
      </c>
      <c r="J89">
        <v>720</v>
      </c>
      <c r="K89">
        <v>720</v>
      </c>
      <c r="L89">
        <v>38.89331541</v>
      </c>
      <c r="M89">
        <v>-76.932455149999996</v>
      </c>
      <c r="N89">
        <v>31</v>
      </c>
      <c r="O89">
        <v>7</v>
      </c>
      <c r="P89">
        <f>Table1[[#This Row],[count_1-5_SY1819]]+Table1[[#This Row],[count_6-10_SY1819]]+Table1[[#This Row],[count_11-20_SY1819]]+Table1[[#This Row],[count_20+_SY1819]]</f>
        <v>382</v>
      </c>
      <c r="Q89">
        <f>Table1[[#This Row],[enrollment_SY1819]]-Table1[[#This Row],[count_any_SY1819]]</f>
        <v>100</v>
      </c>
      <c r="R89">
        <f>Table1[[#This Row],[count_0_SY1819]]/Table1[[#This Row],[enrollment_SY1819]]</f>
        <v>0.2074688796680498</v>
      </c>
      <c r="S89">
        <v>89</v>
      </c>
      <c r="T89">
        <f>Table1[[#This Row],[count_1-5_SY1819]]/Table1[[#This Row],[enrollment_SY1819]]</f>
        <v>0.18464730290456433</v>
      </c>
      <c r="U89">
        <v>118</v>
      </c>
      <c r="V89">
        <f>Table1[[#This Row],[count_6-10_SY1819]]/Table1[[#This Row],[enrollment_SY1819]]</f>
        <v>0.24481327800829875</v>
      </c>
      <c r="W89">
        <v>175</v>
      </c>
      <c r="X89">
        <f>Table1[[#This Row],[count_11-20_SY1819]]/Table1[[#This Row],[enrollment_SY1819]]</f>
        <v>0.36307053941908712</v>
      </c>
      <c r="Y89">
        <v>0</v>
      </c>
      <c r="Z89">
        <f>Table1[[#This Row],[count_20+_SY1819]]/Table1[[#This Row],[enrollment_SY1819]]</f>
        <v>0</v>
      </c>
      <c r="AA89">
        <f>Table1[[#This Row],[count_1-5_SY1718]]+Table1[[#This Row],[count_6-10_SY1718]]+Table1[[#This Row],[count_11-20_SY1718]]+Table1[[#This Row],[count_20+_SY1718]]</f>
        <v>456</v>
      </c>
      <c r="AB89">
        <f>Table1[[#This Row],[enrollment_SY1718]]-Table1[[#This Row],[count_any_SY1718]]</f>
        <v>-69</v>
      </c>
      <c r="AC89">
        <f>Table1[[#This Row],[count_0_SY1718]]/Table1[[#This Row],[enrollment_SY1718]]</f>
        <v>-0.17829457364341086</v>
      </c>
      <c r="AD89">
        <v>152</v>
      </c>
      <c r="AE89">
        <f>Table1[[#This Row],[count_1-5_SY1718]]/Table1[[#This Row],[enrollment_SY1718]]</f>
        <v>0.39276485788113696</v>
      </c>
      <c r="AF89">
        <v>104</v>
      </c>
      <c r="AG89">
        <f>Table1[[#This Row],[count_6-10_SY1718]]/Table1[[#This Row],[enrollment_SY1718]]</f>
        <v>0.26873385012919898</v>
      </c>
      <c r="AH89">
        <v>125</v>
      </c>
      <c r="AI89">
        <f>Table1[[#This Row],[count_11-20_SY1718]]/Table1[[#This Row],[enrollment_SY1718]]</f>
        <v>0.32299741602067183</v>
      </c>
      <c r="AJ89">
        <v>75</v>
      </c>
      <c r="AK89">
        <f>Table1[[#This Row],[count_20+_SY1718]]/Table1[[#This Row],[enrollment_SY1718]]</f>
        <v>0.19379844961240311</v>
      </c>
      <c r="AL89">
        <v>12895960</v>
      </c>
      <c r="AM89">
        <v>5650</v>
      </c>
      <c r="AN89">
        <v>6125581</v>
      </c>
      <c r="AO89">
        <v>3515590</v>
      </c>
    </row>
    <row r="90" spans="1:41" x14ac:dyDescent="0.2">
      <c r="A90">
        <v>427</v>
      </c>
      <c r="B90" t="s">
        <v>90</v>
      </c>
      <c r="C90" t="s">
        <v>13</v>
      </c>
      <c r="D90">
        <v>228</v>
      </c>
      <c r="E90">
        <v>242</v>
      </c>
      <c r="F90">
        <v>12.33</v>
      </c>
      <c r="G90">
        <v>32.450000000000003</v>
      </c>
      <c r="H90">
        <v>1</v>
      </c>
      <c r="I90">
        <v>2</v>
      </c>
      <c r="J90">
        <v>790</v>
      </c>
      <c r="K90">
        <v>790</v>
      </c>
      <c r="L90">
        <v>38.883894410000003</v>
      </c>
      <c r="M90">
        <v>-76.95315884</v>
      </c>
      <c r="N90">
        <v>32</v>
      </c>
      <c r="O90">
        <v>7</v>
      </c>
      <c r="P90">
        <f>Table1[[#This Row],[count_1-5_SY1819]]+Table1[[#This Row],[count_6-10_SY1819]]+Table1[[#This Row],[count_11-20_SY1819]]+Table1[[#This Row],[count_20+_SY1819]]</f>
        <v>258</v>
      </c>
      <c r="Q90">
        <f>Table1[[#This Row],[enrollment_SY1819]]-Table1[[#This Row],[count_any_SY1819]]</f>
        <v>-16</v>
      </c>
      <c r="R90">
        <f>Table1[[#This Row],[count_0_SY1819]]/Table1[[#This Row],[enrollment_SY1819]]</f>
        <v>-6.6115702479338845E-2</v>
      </c>
      <c r="S90">
        <v>61</v>
      </c>
      <c r="T90">
        <f>Table1[[#This Row],[count_1-5_SY1819]]/Table1[[#This Row],[enrollment_SY1819]]</f>
        <v>0.25206611570247933</v>
      </c>
      <c r="U90">
        <v>76</v>
      </c>
      <c r="V90">
        <f>Table1[[#This Row],[count_6-10_SY1819]]/Table1[[#This Row],[enrollment_SY1819]]</f>
        <v>0.31404958677685951</v>
      </c>
      <c r="W90">
        <v>81</v>
      </c>
      <c r="X90">
        <f>Table1[[#This Row],[count_11-20_SY1819]]/Table1[[#This Row],[enrollment_SY1819]]</f>
        <v>0.33471074380165289</v>
      </c>
      <c r="Y90">
        <v>40</v>
      </c>
      <c r="Z90">
        <f>Table1[[#This Row],[count_20+_SY1819]]/Table1[[#This Row],[enrollment_SY1819]]</f>
        <v>0.16528925619834711</v>
      </c>
      <c r="AA90">
        <f>Table1[[#This Row],[count_1-5_SY1718]]+Table1[[#This Row],[count_6-10_SY1718]]+Table1[[#This Row],[count_11-20_SY1718]]+Table1[[#This Row],[count_20+_SY1718]]</f>
        <v>259</v>
      </c>
      <c r="AB90">
        <f>Table1[[#This Row],[enrollment_SY1718]]-Table1[[#This Row],[count_any_SY1718]]</f>
        <v>-31</v>
      </c>
      <c r="AC90">
        <f>Table1[[#This Row],[count_0_SY1718]]/Table1[[#This Row],[enrollment_SY1718]]</f>
        <v>-0.13596491228070176</v>
      </c>
      <c r="AD90">
        <v>61</v>
      </c>
      <c r="AE90">
        <f>Table1[[#This Row],[count_1-5_SY1718]]/Table1[[#This Row],[enrollment_SY1718]]</f>
        <v>0.26754385964912281</v>
      </c>
      <c r="AF90">
        <v>80</v>
      </c>
      <c r="AG90">
        <f>Table1[[#This Row],[count_6-10_SY1718]]/Table1[[#This Row],[enrollment_SY1718]]</f>
        <v>0.35087719298245612</v>
      </c>
      <c r="AH90">
        <v>80</v>
      </c>
      <c r="AI90">
        <f>Table1[[#This Row],[count_11-20_SY1718]]/Table1[[#This Row],[enrollment_SY1718]]</f>
        <v>0.35087719298245612</v>
      </c>
      <c r="AJ90">
        <v>38</v>
      </c>
      <c r="AK90">
        <f>Table1[[#This Row],[count_20+_SY1718]]/Table1[[#This Row],[enrollment_SY1718]]</f>
        <v>0.16666666666666666</v>
      </c>
      <c r="AL90">
        <v>7542783.9970000004</v>
      </c>
      <c r="AM90">
        <v>2860</v>
      </c>
      <c r="AN90">
        <v>3473232</v>
      </c>
      <c r="AO90">
        <v>2143200</v>
      </c>
    </row>
    <row r="91" spans="1:41" x14ac:dyDescent="0.2">
      <c r="A91">
        <v>428</v>
      </c>
      <c r="B91" t="s">
        <v>93</v>
      </c>
      <c r="C91" t="s">
        <v>13</v>
      </c>
      <c r="D91">
        <v>422</v>
      </c>
      <c r="E91">
        <v>454</v>
      </c>
      <c r="F91">
        <v>53.53</v>
      </c>
      <c r="G91">
        <v>61.01</v>
      </c>
      <c r="H91">
        <v>3</v>
      </c>
      <c r="I91">
        <v>4</v>
      </c>
      <c r="J91">
        <v>450</v>
      </c>
      <c r="K91">
        <v>450</v>
      </c>
      <c r="L91">
        <v>38.896297699999998</v>
      </c>
      <c r="M91">
        <v>-77.000004379999993</v>
      </c>
      <c r="N91">
        <v>25</v>
      </c>
      <c r="O91">
        <v>6</v>
      </c>
      <c r="P91">
        <f>Table1[[#This Row],[count_1-5_SY1819]]+Table1[[#This Row],[count_6-10_SY1819]]+Table1[[#This Row],[count_11-20_SY1819]]+Table1[[#This Row],[count_20+_SY1819]]</f>
        <v>402</v>
      </c>
      <c r="Q91">
        <f>Table1[[#This Row],[enrollment_SY1819]]-Table1[[#This Row],[count_any_SY1819]]</f>
        <v>52</v>
      </c>
      <c r="R91">
        <f>Table1[[#This Row],[count_0_SY1819]]/Table1[[#This Row],[enrollment_SY1819]]</f>
        <v>0.11453744493392071</v>
      </c>
      <c r="S91">
        <v>251</v>
      </c>
      <c r="T91">
        <f>Table1[[#This Row],[count_1-5_SY1819]]/Table1[[#This Row],[enrollment_SY1819]]</f>
        <v>0.55286343612334798</v>
      </c>
      <c r="U91">
        <v>102</v>
      </c>
      <c r="V91">
        <f>Table1[[#This Row],[count_6-10_SY1819]]/Table1[[#This Row],[enrollment_SY1819]]</f>
        <v>0.22466960352422907</v>
      </c>
      <c r="W91">
        <v>38</v>
      </c>
      <c r="X91">
        <f>Table1[[#This Row],[count_11-20_SY1819]]/Table1[[#This Row],[enrollment_SY1819]]</f>
        <v>8.3700440528634359E-2</v>
      </c>
      <c r="Y91">
        <v>11</v>
      </c>
      <c r="Z91">
        <f>Table1[[#This Row],[count_20+_SY1819]]/Table1[[#This Row],[enrollment_SY1819]]</f>
        <v>2.4229074889867842E-2</v>
      </c>
      <c r="AA91">
        <f>Table1[[#This Row],[count_1-5_SY1718]]+Table1[[#This Row],[count_6-10_SY1718]]+Table1[[#This Row],[count_11-20_SY1718]]+Table1[[#This Row],[count_20+_SY1718]]</f>
        <v>396</v>
      </c>
      <c r="AB91">
        <f>Table1[[#This Row],[enrollment_SY1718]]-Table1[[#This Row],[count_any_SY1718]]</f>
        <v>26</v>
      </c>
      <c r="AC91">
        <f>Table1[[#This Row],[count_0_SY1718]]/Table1[[#This Row],[enrollment_SY1718]]</f>
        <v>6.1611374407582936E-2</v>
      </c>
      <c r="AD91">
        <v>246</v>
      </c>
      <c r="AE91">
        <f>Table1[[#This Row],[count_1-5_SY1718]]/Table1[[#This Row],[enrollment_SY1718]]</f>
        <v>0.58293838862559244</v>
      </c>
      <c r="AF91">
        <v>107</v>
      </c>
      <c r="AG91">
        <f>Table1[[#This Row],[count_6-10_SY1718]]/Table1[[#This Row],[enrollment_SY1718]]</f>
        <v>0.25355450236966826</v>
      </c>
      <c r="AH91">
        <v>38</v>
      </c>
      <c r="AI91">
        <f>Table1[[#This Row],[count_11-20_SY1718]]/Table1[[#This Row],[enrollment_SY1718]]</f>
        <v>9.004739336492891E-2</v>
      </c>
      <c r="AJ91">
        <v>5</v>
      </c>
      <c r="AK91">
        <f>Table1[[#This Row],[count_20+_SY1718]]/Table1[[#This Row],[enrollment_SY1718]]</f>
        <v>1.1848341232227487E-2</v>
      </c>
      <c r="AL91">
        <v>8509627.2029999997</v>
      </c>
      <c r="AM91">
        <v>4200</v>
      </c>
      <c r="AN91">
        <v>4424768</v>
      </c>
      <c r="AO91">
        <v>3327176</v>
      </c>
    </row>
    <row r="92" spans="1:41" x14ac:dyDescent="0.2">
      <c r="A92">
        <v>428</v>
      </c>
      <c r="B92" t="s">
        <v>93</v>
      </c>
      <c r="C92" t="s">
        <v>13</v>
      </c>
      <c r="D92">
        <v>422</v>
      </c>
      <c r="E92">
        <v>454</v>
      </c>
      <c r="F92">
        <v>53.53</v>
      </c>
      <c r="G92">
        <v>61.01</v>
      </c>
      <c r="H92">
        <v>3</v>
      </c>
      <c r="I92">
        <v>4</v>
      </c>
      <c r="J92">
        <v>450</v>
      </c>
      <c r="K92">
        <v>450</v>
      </c>
      <c r="L92">
        <v>38.896297699999998</v>
      </c>
      <c r="M92">
        <v>-77.000004379999993</v>
      </c>
      <c r="N92">
        <v>25</v>
      </c>
      <c r="O92">
        <v>6</v>
      </c>
      <c r="P92">
        <f>Table1[[#This Row],[count_1-5_SY1819]]+Table1[[#This Row],[count_6-10_SY1819]]+Table1[[#This Row],[count_11-20_SY1819]]+Table1[[#This Row],[count_20+_SY1819]]</f>
        <v>402</v>
      </c>
      <c r="Q92">
        <f>Table1[[#This Row],[enrollment_SY1819]]-Table1[[#This Row],[count_any_SY1819]]</f>
        <v>52</v>
      </c>
      <c r="R92">
        <f>Table1[[#This Row],[count_0_SY1819]]/Table1[[#This Row],[enrollment_SY1819]]</f>
        <v>0.11453744493392071</v>
      </c>
      <c r="S92">
        <v>251</v>
      </c>
      <c r="T92">
        <f>Table1[[#This Row],[count_1-5_SY1819]]/Table1[[#This Row],[enrollment_SY1819]]</f>
        <v>0.55286343612334798</v>
      </c>
      <c r="U92">
        <v>102</v>
      </c>
      <c r="V92">
        <f>Table1[[#This Row],[count_6-10_SY1819]]/Table1[[#This Row],[enrollment_SY1819]]</f>
        <v>0.22466960352422907</v>
      </c>
      <c r="W92">
        <v>38</v>
      </c>
      <c r="X92">
        <f>Table1[[#This Row],[count_11-20_SY1819]]/Table1[[#This Row],[enrollment_SY1819]]</f>
        <v>8.3700440528634359E-2</v>
      </c>
      <c r="Y92">
        <v>11</v>
      </c>
      <c r="Z92">
        <f>Table1[[#This Row],[count_20+_SY1819]]/Table1[[#This Row],[enrollment_SY1819]]</f>
        <v>2.4229074889867842E-2</v>
      </c>
      <c r="AA92">
        <f>Table1[[#This Row],[count_1-5_SY1718]]+Table1[[#This Row],[count_6-10_SY1718]]+Table1[[#This Row],[count_11-20_SY1718]]+Table1[[#This Row],[count_20+_SY1718]]</f>
        <v>396</v>
      </c>
      <c r="AB92">
        <f>Table1[[#This Row],[enrollment_SY1718]]-Table1[[#This Row],[count_any_SY1718]]</f>
        <v>26</v>
      </c>
      <c r="AC92">
        <f>Table1[[#This Row],[count_0_SY1718]]/Table1[[#This Row],[enrollment_SY1718]]</f>
        <v>6.1611374407582936E-2</v>
      </c>
      <c r="AD92">
        <v>246</v>
      </c>
      <c r="AE92">
        <f>Table1[[#This Row],[count_1-5_SY1718]]/Table1[[#This Row],[enrollment_SY1718]]</f>
        <v>0.58293838862559244</v>
      </c>
      <c r="AF92">
        <v>107</v>
      </c>
      <c r="AG92">
        <f>Table1[[#This Row],[count_6-10_SY1718]]/Table1[[#This Row],[enrollment_SY1718]]</f>
        <v>0.25355450236966826</v>
      </c>
      <c r="AH92">
        <v>38</v>
      </c>
      <c r="AI92">
        <f>Table1[[#This Row],[count_11-20_SY1718]]/Table1[[#This Row],[enrollment_SY1718]]</f>
        <v>9.004739336492891E-2</v>
      </c>
      <c r="AJ92">
        <v>5</v>
      </c>
      <c r="AK92">
        <f>Table1[[#This Row],[count_20+_SY1718]]/Table1[[#This Row],[enrollment_SY1718]]</f>
        <v>1.1848341232227487E-2</v>
      </c>
      <c r="AL92">
        <v>8899894.0050000008</v>
      </c>
      <c r="AM92">
        <v>4270</v>
      </c>
      <c r="AN92">
        <v>4424768</v>
      </c>
      <c r="AO92">
        <v>3327176</v>
      </c>
    </row>
    <row r="93" spans="1:41" x14ac:dyDescent="0.2">
      <c r="A93">
        <v>435</v>
      </c>
      <c r="B93" t="s">
        <v>62</v>
      </c>
      <c r="C93" t="s">
        <v>13</v>
      </c>
      <c r="D93">
        <v>241</v>
      </c>
      <c r="E93">
        <v>231</v>
      </c>
      <c r="F93">
        <v>26.23</v>
      </c>
      <c r="G93">
        <v>18.809999999999999</v>
      </c>
      <c r="H93">
        <v>2</v>
      </c>
      <c r="I93">
        <v>1</v>
      </c>
      <c r="J93">
        <v>-1</v>
      </c>
      <c r="K93">
        <v>-1</v>
      </c>
      <c r="L93">
        <v>38.915220120000001</v>
      </c>
      <c r="M93">
        <v>-77.004122440000003</v>
      </c>
      <c r="N93">
        <v>21</v>
      </c>
      <c r="O93">
        <v>5</v>
      </c>
      <c r="P93">
        <f>Table1[[#This Row],[count_1-5_SY1819]]+Table1[[#This Row],[count_6-10_SY1819]]+Table1[[#This Row],[count_11-20_SY1819]]+Table1[[#This Row],[count_20+_SY1819]]</f>
        <v>254</v>
      </c>
      <c r="Q93">
        <f>Table1[[#This Row],[enrollment_SY1819]]-Table1[[#This Row],[count_any_SY1819]]</f>
        <v>-23</v>
      </c>
      <c r="R93">
        <f>Table1[[#This Row],[count_0_SY1819]]/Table1[[#This Row],[enrollment_SY1819]]</f>
        <v>-9.9567099567099568E-2</v>
      </c>
      <c r="S93">
        <v>5</v>
      </c>
      <c r="T93">
        <f>Table1[[#This Row],[count_1-5_SY1819]]/Table1[[#This Row],[enrollment_SY1819]]</f>
        <v>2.1645021645021644E-2</v>
      </c>
      <c r="U93">
        <v>38</v>
      </c>
      <c r="V93">
        <f>Table1[[#This Row],[count_6-10_SY1819]]/Table1[[#This Row],[enrollment_SY1819]]</f>
        <v>0.16450216450216451</v>
      </c>
      <c r="W93">
        <v>93</v>
      </c>
      <c r="X93">
        <f>Table1[[#This Row],[count_11-20_SY1819]]/Table1[[#This Row],[enrollment_SY1819]]</f>
        <v>0.40259740259740262</v>
      </c>
      <c r="Y93">
        <v>118</v>
      </c>
      <c r="Z93">
        <f>Table1[[#This Row],[count_20+_SY1819]]/Table1[[#This Row],[enrollment_SY1819]]</f>
        <v>0.51082251082251084</v>
      </c>
      <c r="AA93">
        <f>Table1[[#This Row],[count_1-5_SY1718]]+Table1[[#This Row],[count_6-10_SY1718]]+Table1[[#This Row],[count_11-20_SY1718]]+Table1[[#This Row],[count_20+_SY1718]]</f>
        <v>267</v>
      </c>
      <c r="AB93">
        <f>Table1[[#This Row],[enrollment_SY1718]]-Table1[[#This Row],[count_any_SY1718]]</f>
        <v>-26</v>
      </c>
      <c r="AC93">
        <f>Table1[[#This Row],[count_0_SY1718]]/Table1[[#This Row],[enrollment_SY1718]]</f>
        <v>-0.1078838174273859</v>
      </c>
      <c r="AD93">
        <v>26</v>
      </c>
      <c r="AE93">
        <f>Table1[[#This Row],[count_1-5_SY1718]]/Table1[[#This Row],[enrollment_SY1718]]</f>
        <v>0.1078838174273859</v>
      </c>
      <c r="AF93">
        <v>51</v>
      </c>
      <c r="AG93">
        <f>Table1[[#This Row],[count_6-10_SY1718]]/Table1[[#This Row],[enrollment_SY1718]]</f>
        <v>0.21161825726141079</v>
      </c>
      <c r="AH93">
        <v>84</v>
      </c>
      <c r="AI93">
        <f>Table1[[#This Row],[count_11-20_SY1718]]/Table1[[#This Row],[enrollment_SY1718]]</f>
        <v>0.34854771784232363</v>
      </c>
      <c r="AJ93">
        <v>106</v>
      </c>
      <c r="AK93">
        <f>Table1[[#This Row],[count_20+_SY1718]]/Table1[[#This Row],[enrollment_SY1718]]</f>
        <v>0.43983402489626555</v>
      </c>
      <c r="AL93">
        <v>6069202</v>
      </c>
      <c r="AM93">
        <v>2500</v>
      </c>
      <c r="AN93">
        <v>3112876</v>
      </c>
      <c r="AO93">
        <v>1889210</v>
      </c>
    </row>
    <row r="94" spans="1:41" x14ac:dyDescent="0.2">
      <c r="A94">
        <v>436</v>
      </c>
      <c r="B94" t="s">
        <v>79</v>
      </c>
      <c r="C94" t="s">
        <v>4</v>
      </c>
      <c r="D94">
        <v>209</v>
      </c>
      <c r="E94">
        <v>261</v>
      </c>
      <c r="F94">
        <v>29.57</v>
      </c>
      <c r="G94">
        <v>15.1</v>
      </c>
      <c r="H94">
        <v>2</v>
      </c>
      <c r="I94">
        <v>1</v>
      </c>
      <c r="J94">
        <v>600</v>
      </c>
      <c r="K94">
        <v>600</v>
      </c>
      <c r="L94">
        <v>38.906562710000003</v>
      </c>
      <c r="M94">
        <v>-76.932704779999995</v>
      </c>
      <c r="N94">
        <v>31</v>
      </c>
      <c r="O94">
        <v>7</v>
      </c>
      <c r="P94">
        <f>Table1[[#This Row],[count_1-5_SY1819]]+Table1[[#This Row],[count_6-10_SY1819]]+Table1[[#This Row],[count_11-20_SY1819]]+Table1[[#This Row],[count_20+_SY1819]]</f>
        <v>272</v>
      </c>
      <c r="Q94">
        <f>Table1[[#This Row],[enrollment_SY1819]]-Table1[[#This Row],[count_any_SY1819]]</f>
        <v>-11</v>
      </c>
      <c r="R94">
        <f>Table1[[#This Row],[count_0_SY1819]]/Table1[[#This Row],[enrollment_SY1819]]</f>
        <v>-4.2145593869731802E-2</v>
      </c>
      <c r="S94">
        <v>23</v>
      </c>
      <c r="T94">
        <f>Table1[[#This Row],[count_1-5_SY1819]]/Table1[[#This Row],[enrollment_SY1819]]</f>
        <v>8.8122605363984668E-2</v>
      </c>
      <c r="U94">
        <v>44</v>
      </c>
      <c r="V94">
        <f>Table1[[#This Row],[count_6-10_SY1819]]/Table1[[#This Row],[enrollment_SY1819]]</f>
        <v>0.16858237547892721</v>
      </c>
      <c r="W94">
        <v>71</v>
      </c>
      <c r="X94">
        <f>Table1[[#This Row],[count_11-20_SY1819]]/Table1[[#This Row],[enrollment_SY1819]]</f>
        <v>0.27203065134099619</v>
      </c>
      <c r="Y94">
        <v>134</v>
      </c>
      <c r="Z94">
        <f>Table1[[#This Row],[count_20+_SY1819]]/Table1[[#This Row],[enrollment_SY1819]]</f>
        <v>0.51340996168582376</v>
      </c>
      <c r="AA94">
        <f>Table1[[#This Row],[count_1-5_SY1718]]+Table1[[#This Row],[count_6-10_SY1718]]+Table1[[#This Row],[count_11-20_SY1718]]+Table1[[#This Row],[count_20+_SY1718]]</f>
        <v>211</v>
      </c>
      <c r="AB94">
        <f>Table1[[#This Row],[enrollment_SY1718]]-Table1[[#This Row],[count_any_SY1718]]</f>
        <v>-2</v>
      </c>
      <c r="AC94">
        <f>Table1[[#This Row],[count_0_SY1718]]/Table1[[#This Row],[enrollment_SY1718]]</f>
        <v>-9.5693779904306216E-3</v>
      </c>
      <c r="AD94">
        <v>33</v>
      </c>
      <c r="AE94">
        <f>Table1[[#This Row],[count_1-5_SY1718]]/Table1[[#This Row],[enrollment_SY1718]]</f>
        <v>0.15789473684210525</v>
      </c>
      <c r="AF94">
        <v>42</v>
      </c>
      <c r="AG94">
        <f>Table1[[#This Row],[count_6-10_SY1718]]/Table1[[#This Row],[enrollment_SY1718]]</f>
        <v>0.20095693779904306</v>
      </c>
      <c r="AH94">
        <v>56</v>
      </c>
      <c r="AI94">
        <f>Table1[[#This Row],[count_11-20_SY1718]]/Table1[[#This Row],[enrollment_SY1718]]</f>
        <v>0.26794258373205743</v>
      </c>
      <c r="AJ94">
        <v>80</v>
      </c>
      <c r="AK94">
        <f>Table1[[#This Row],[count_20+_SY1718]]/Table1[[#This Row],[enrollment_SY1718]]</f>
        <v>0.38277511961722488</v>
      </c>
      <c r="AL94">
        <v>-1</v>
      </c>
      <c r="AM94">
        <v>-1</v>
      </c>
      <c r="AN94">
        <v>-1</v>
      </c>
      <c r="AO94">
        <v>-1</v>
      </c>
    </row>
    <row r="95" spans="1:41" x14ac:dyDescent="0.2">
      <c r="A95">
        <v>442</v>
      </c>
      <c r="B95" t="s">
        <v>23</v>
      </c>
      <c r="C95" t="s">
        <v>112</v>
      </c>
      <c r="D95">
        <v>1240</v>
      </c>
      <c r="E95">
        <v>1320</v>
      </c>
      <c r="F95">
        <v>58.59</v>
      </c>
      <c r="G95">
        <v>58.12</v>
      </c>
      <c r="H95">
        <v>3</v>
      </c>
      <c r="I95">
        <v>3</v>
      </c>
      <c r="J95">
        <v>1400</v>
      </c>
      <c r="K95">
        <v>1400</v>
      </c>
      <c r="L95">
        <v>38.92954477</v>
      </c>
      <c r="M95">
        <v>-77.035858309999995</v>
      </c>
      <c r="N95">
        <v>2</v>
      </c>
      <c r="O95">
        <v>1</v>
      </c>
      <c r="P95">
        <f>Table1[[#This Row],[count_1-5_SY1819]]+Table1[[#This Row],[count_6-10_SY1819]]+Table1[[#This Row],[count_11-20_SY1819]]+Table1[[#This Row],[count_20+_SY1819]]</f>
        <v>1201</v>
      </c>
      <c r="Q95">
        <f>Table1[[#This Row],[enrollment_SY1819]]-Table1[[#This Row],[count_any_SY1819]]</f>
        <v>119</v>
      </c>
      <c r="R95">
        <f>Table1[[#This Row],[count_0_SY1819]]/Table1[[#This Row],[enrollment_SY1819]]</f>
        <v>9.0151515151515149E-2</v>
      </c>
      <c r="S95">
        <v>418</v>
      </c>
      <c r="T95">
        <f>Table1[[#This Row],[count_1-5_SY1819]]/Table1[[#This Row],[enrollment_SY1819]]</f>
        <v>0.31666666666666665</v>
      </c>
      <c r="U95">
        <v>257</v>
      </c>
      <c r="V95">
        <f>Table1[[#This Row],[count_6-10_SY1819]]/Table1[[#This Row],[enrollment_SY1819]]</f>
        <v>0.1946969696969697</v>
      </c>
      <c r="W95">
        <v>281</v>
      </c>
      <c r="X95">
        <f>Table1[[#This Row],[count_11-20_SY1819]]/Table1[[#This Row],[enrollment_SY1819]]</f>
        <v>0.21287878787878789</v>
      </c>
      <c r="Y95">
        <v>245</v>
      </c>
      <c r="Z95">
        <f>Table1[[#This Row],[count_20+_SY1819]]/Table1[[#This Row],[enrollment_SY1819]]</f>
        <v>0.18560606060606061</v>
      </c>
      <c r="AA95">
        <f>Table1[[#This Row],[count_1-5_SY1718]]+Table1[[#This Row],[count_6-10_SY1718]]+Table1[[#This Row],[count_11-20_SY1718]]+Table1[[#This Row],[count_20+_SY1718]]</f>
        <v>1168</v>
      </c>
      <c r="AB95">
        <f>Table1[[#This Row],[enrollment_SY1718]]-Table1[[#This Row],[count_any_SY1718]]</f>
        <v>72</v>
      </c>
      <c r="AC95">
        <f>Table1[[#This Row],[count_0_SY1718]]/Table1[[#This Row],[enrollment_SY1718]]</f>
        <v>5.8064516129032261E-2</v>
      </c>
      <c r="AD95">
        <v>390</v>
      </c>
      <c r="AE95">
        <f>Table1[[#This Row],[count_1-5_SY1718]]/Table1[[#This Row],[enrollment_SY1718]]</f>
        <v>0.31451612903225806</v>
      </c>
      <c r="AF95">
        <v>268</v>
      </c>
      <c r="AG95">
        <f>Table1[[#This Row],[count_6-10_SY1718]]/Table1[[#This Row],[enrollment_SY1718]]</f>
        <v>0.21612903225806451</v>
      </c>
      <c r="AH95">
        <v>307</v>
      </c>
      <c r="AI95">
        <f>Table1[[#This Row],[count_11-20_SY1718]]/Table1[[#This Row],[enrollment_SY1718]]</f>
        <v>0.24758064516129033</v>
      </c>
      <c r="AJ95">
        <v>203</v>
      </c>
      <c r="AK95">
        <f>Table1[[#This Row],[count_20+_SY1718]]/Table1[[#This Row],[enrollment_SY1718]]</f>
        <v>0.16370967741935483</v>
      </c>
      <c r="AL95">
        <v>29569861.25</v>
      </c>
      <c r="AM95">
        <v>14010</v>
      </c>
      <c r="AN95">
        <v>15103919</v>
      </c>
      <c r="AO95">
        <v>8377643</v>
      </c>
    </row>
    <row r="96" spans="1:41" x14ac:dyDescent="0.2">
      <c r="A96">
        <v>450</v>
      </c>
      <c r="B96" t="s">
        <v>3</v>
      </c>
      <c r="C96" t="s">
        <v>4</v>
      </c>
      <c r="D96">
        <v>379</v>
      </c>
      <c r="E96">
        <v>296</v>
      </c>
      <c r="F96">
        <v>2.85</v>
      </c>
      <c r="G96">
        <v>3.68</v>
      </c>
      <c r="H96">
        <v>1</v>
      </c>
      <c r="I96">
        <v>1</v>
      </c>
      <c r="J96">
        <v>837</v>
      </c>
      <c r="K96">
        <v>837</v>
      </c>
      <c r="L96">
        <v>38.870084060000003</v>
      </c>
      <c r="M96">
        <v>-76.983077249999994</v>
      </c>
      <c r="N96">
        <v>34</v>
      </c>
      <c r="O96">
        <v>8</v>
      </c>
      <c r="P96">
        <f>Table1[[#This Row],[count_1-5_SY1819]]+Table1[[#This Row],[count_6-10_SY1819]]+Table1[[#This Row],[count_11-20_SY1819]]+Table1[[#This Row],[count_20+_SY1819]]</f>
        <v>338</v>
      </c>
      <c r="Q96">
        <f>Table1[[#This Row],[enrollment_SY1819]]-Table1[[#This Row],[count_any_SY1819]]</f>
        <v>-42</v>
      </c>
      <c r="R96">
        <f>Table1[[#This Row],[count_0_SY1819]]/Table1[[#This Row],[enrollment_SY1819]]</f>
        <v>-0.14189189189189189</v>
      </c>
      <c r="S96">
        <v>20</v>
      </c>
      <c r="T96">
        <f>Table1[[#This Row],[count_1-5_SY1819]]/Table1[[#This Row],[enrollment_SY1819]]</f>
        <v>6.7567567567567571E-2</v>
      </c>
      <c r="U96">
        <v>29</v>
      </c>
      <c r="V96">
        <f>Table1[[#This Row],[count_6-10_SY1819]]/Table1[[#This Row],[enrollment_SY1819]]</f>
        <v>9.7972972972972971E-2</v>
      </c>
      <c r="W96">
        <v>68</v>
      </c>
      <c r="X96">
        <f>Table1[[#This Row],[count_11-20_SY1819]]/Table1[[#This Row],[enrollment_SY1819]]</f>
        <v>0.22972972972972974</v>
      </c>
      <c r="Y96">
        <v>221</v>
      </c>
      <c r="Z96">
        <f>Table1[[#This Row],[count_20+_SY1819]]/Table1[[#This Row],[enrollment_SY1819]]</f>
        <v>0.7466216216216216</v>
      </c>
      <c r="AA96">
        <f>Table1[[#This Row],[count_1-5_SY1718]]+Table1[[#This Row],[count_6-10_SY1718]]+Table1[[#This Row],[count_11-20_SY1718]]+Table1[[#This Row],[count_20+_SY1718]]</f>
        <v>392</v>
      </c>
      <c r="AB96">
        <f>Table1[[#This Row],[enrollment_SY1718]]-Table1[[#This Row],[count_any_SY1718]]</f>
        <v>-13</v>
      </c>
      <c r="AC96">
        <f>Table1[[#This Row],[count_0_SY1718]]/Table1[[#This Row],[enrollment_SY1718]]</f>
        <v>-3.430079155672823E-2</v>
      </c>
      <c r="AD96">
        <v>31</v>
      </c>
      <c r="AE96">
        <f>Table1[[#This Row],[count_1-5_SY1718]]/Table1[[#This Row],[enrollment_SY1718]]</f>
        <v>8.1794195250659632E-2</v>
      </c>
      <c r="AF96">
        <v>40</v>
      </c>
      <c r="AG96">
        <f>Table1[[#This Row],[count_6-10_SY1718]]/Table1[[#This Row],[enrollment_SY1718]]</f>
        <v>0.10554089709762533</v>
      </c>
      <c r="AH96">
        <v>59</v>
      </c>
      <c r="AI96">
        <f>Table1[[#This Row],[count_11-20_SY1718]]/Table1[[#This Row],[enrollment_SY1718]]</f>
        <v>0.15567282321899736</v>
      </c>
      <c r="AJ96">
        <v>262</v>
      </c>
      <c r="AK96">
        <f>Table1[[#This Row],[count_20+_SY1718]]/Table1[[#This Row],[enrollment_SY1718]]</f>
        <v>0.69129287598944589</v>
      </c>
      <c r="AL96">
        <v>18537017.600000001</v>
      </c>
      <c r="AM96">
        <v>6360</v>
      </c>
      <c r="AN96">
        <v>9238855</v>
      </c>
      <c r="AO96">
        <v>4694247</v>
      </c>
    </row>
    <row r="97" spans="1:41" x14ac:dyDescent="0.2">
      <c r="A97">
        <v>452</v>
      </c>
      <c r="B97" t="s">
        <v>5</v>
      </c>
      <c r="C97" t="s">
        <v>4</v>
      </c>
      <c r="D97">
        <v>880</v>
      </c>
      <c r="E97">
        <v>650</v>
      </c>
      <c r="F97">
        <v>4.6500000000000004</v>
      </c>
      <c r="G97">
        <v>4.83</v>
      </c>
      <c r="H97">
        <v>1</v>
      </c>
      <c r="I97">
        <v>1</v>
      </c>
      <c r="J97">
        <f>D97+75</f>
        <v>955</v>
      </c>
      <c r="K97">
        <v>955</v>
      </c>
      <c r="L97">
        <v>38.838511660000002</v>
      </c>
      <c r="M97">
        <v>-77.001362499999999</v>
      </c>
      <c r="N97">
        <v>39</v>
      </c>
      <c r="O97">
        <v>8</v>
      </c>
      <c r="P97">
        <f>Table1[[#This Row],[count_1-5_SY1819]]+Table1[[#This Row],[count_6-10_SY1819]]+Table1[[#This Row],[count_11-20_SY1819]]+Table1[[#This Row],[count_20+_SY1819]]</f>
        <v>678</v>
      </c>
      <c r="Q97">
        <f>Table1[[#This Row],[enrollment_SY1819]]-Table1[[#This Row],[count_any_SY1819]]</f>
        <v>-28</v>
      </c>
      <c r="R97">
        <f>Table1[[#This Row],[count_0_SY1819]]/Table1[[#This Row],[enrollment_SY1819]]</f>
        <v>-4.3076923076923075E-2</v>
      </c>
      <c r="S97">
        <v>26</v>
      </c>
      <c r="T97">
        <f>Table1[[#This Row],[count_1-5_SY1819]]/Table1[[#This Row],[enrollment_SY1819]]</f>
        <v>0.04</v>
      </c>
      <c r="U97">
        <v>40</v>
      </c>
      <c r="V97">
        <f>Table1[[#This Row],[count_6-10_SY1819]]/Table1[[#This Row],[enrollment_SY1819]]</f>
        <v>6.1538461538461542E-2</v>
      </c>
      <c r="W97">
        <v>94</v>
      </c>
      <c r="X97">
        <f>Table1[[#This Row],[count_11-20_SY1819]]/Table1[[#This Row],[enrollment_SY1819]]</f>
        <v>0.14461538461538462</v>
      </c>
      <c r="Y97">
        <v>518</v>
      </c>
      <c r="Z97">
        <f>Table1[[#This Row],[count_20+_SY1819]]/Table1[[#This Row],[enrollment_SY1819]]</f>
        <v>0.79692307692307696</v>
      </c>
      <c r="AA97">
        <f>Table1[[#This Row],[count_1-5_SY1718]]+Table1[[#This Row],[count_6-10_SY1718]]+Table1[[#This Row],[count_11-20_SY1718]]+Table1[[#This Row],[count_20+_SY1718]]</f>
        <v>918</v>
      </c>
      <c r="AB97">
        <f>Table1[[#This Row],[enrollment_SY1718]]-Table1[[#This Row],[count_any_SY1718]]</f>
        <v>-38</v>
      </c>
      <c r="AC97">
        <f>Table1[[#This Row],[count_0_SY1718]]/Table1[[#This Row],[enrollment_SY1718]]</f>
        <v>-4.3181818181818182E-2</v>
      </c>
      <c r="AD97">
        <v>53</v>
      </c>
      <c r="AE97">
        <f>Table1[[#This Row],[count_1-5_SY1718]]/Table1[[#This Row],[enrollment_SY1718]]</f>
        <v>6.0227272727272727E-2</v>
      </c>
      <c r="AF97">
        <v>102</v>
      </c>
      <c r="AG97">
        <f>Table1[[#This Row],[count_6-10_SY1718]]/Table1[[#This Row],[enrollment_SY1718]]</f>
        <v>0.11590909090909091</v>
      </c>
      <c r="AH97">
        <v>207</v>
      </c>
      <c r="AI97">
        <f>Table1[[#This Row],[count_11-20_SY1718]]/Table1[[#This Row],[enrollment_SY1718]]</f>
        <v>0.23522727272727273</v>
      </c>
      <c r="AJ97">
        <v>556</v>
      </c>
      <c r="AK97">
        <f>Table1[[#This Row],[count_20+_SY1718]]/Table1[[#This Row],[enrollment_SY1718]]</f>
        <v>0.63181818181818183</v>
      </c>
      <c r="AL97">
        <v>21873207.960000001</v>
      </c>
      <c r="AM97">
        <v>8180</v>
      </c>
      <c r="AN97">
        <v>12748461</v>
      </c>
      <c r="AO97">
        <v>6860942</v>
      </c>
    </row>
    <row r="98" spans="1:41" x14ac:dyDescent="0.2">
      <c r="A98">
        <v>454</v>
      </c>
      <c r="B98" t="s">
        <v>21</v>
      </c>
      <c r="C98" t="s">
        <v>112</v>
      </c>
      <c r="D98">
        <v>788</v>
      </c>
      <c r="E98">
        <v>746</v>
      </c>
      <c r="F98">
        <v>15.12</v>
      </c>
      <c r="G98">
        <v>16.170000000000002</v>
      </c>
      <c r="H98">
        <v>1</v>
      </c>
      <c r="I98">
        <v>1</v>
      </c>
      <c r="J98">
        <v>1070</v>
      </c>
      <c r="K98">
        <v>1070</v>
      </c>
      <c r="L98">
        <v>38.922172860000003</v>
      </c>
      <c r="M98">
        <v>-77.028470690000006</v>
      </c>
      <c r="N98">
        <v>2</v>
      </c>
      <c r="O98">
        <v>1</v>
      </c>
      <c r="P98">
        <f>Table1[[#This Row],[count_1-5_SY1819]]+Table1[[#This Row],[count_6-10_SY1819]]+Table1[[#This Row],[count_11-20_SY1819]]+Table1[[#This Row],[count_20+_SY1819]]</f>
        <v>707</v>
      </c>
      <c r="Q98">
        <f>Table1[[#This Row],[enrollment_SY1819]]-Table1[[#This Row],[count_any_SY1819]]</f>
        <v>39</v>
      </c>
      <c r="R98">
        <f>Table1[[#This Row],[count_0_SY1819]]/Table1[[#This Row],[enrollment_SY1819]]</f>
        <v>5.2278820375335121E-2</v>
      </c>
      <c r="S98">
        <v>95</v>
      </c>
      <c r="T98">
        <f>Table1[[#This Row],[count_1-5_SY1819]]/Table1[[#This Row],[enrollment_SY1819]]</f>
        <v>0.12734584450402145</v>
      </c>
      <c r="U98">
        <v>95</v>
      </c>
      <c r="V98">
        <f>Table1[[#This Row],[count_6-10_SY1819]]/Table1[[#This Row],[enrollment_SY1819]]</f>
        <v>0.12734584450402145</v>
      </c>
      <c r="W98">
        <v>153</v>
      </c>
      <c r="X98">
        <f>Table1[[#This Row],[count_11-20_SY1819]]/Table1[[#This Row],[enrollment_SY1819]]</f>
        <v>0.20509383378016086</v>
      </c>
      <c r="Y98">
        <v>364</v>
      </c>
      <c r="Z98">
        <f>Table1[[#This Row],[count_20+_SY1819]]/Table1[[#This Row],[enrollment_SY1819]]</f>
        <v>0.48793565683646112</v>
      </c>
      <c r="AA98">
        <f>Table1[[#This Row],[count_1-5_SY1718]]+Table1[[#This Row],[count_6-10_SY1718]]+Table1[[#This Row],[count_11-20_SY1718]]+Table1[[#This Row],[count_20+_SY1718]]</f>
        <v>716</v>
      </c>
      <c r="AB98">
        <f>Table1[[#This Row],[enrollment_SY1718]]-Table1[[#This Row],[count_any_SY1718]]</f>
        <v>72</v>
      </c>
      <c r="AC98">
        <f>Table1[[#This Row],[count_0_SY1718]]/Table1[[#This Row],[enrollment_SY1718]]</f>
        <v>9.1370558375634514E-2</v>
      </c>
      <c r="AD98">
        <v>111</v>
      </c>
      <c r="AE98">
        <f>Table1[[#This Row],[count_1-5_SY1718]]/Table1[[#This Row],[enrollment_SY1718]]</f>
        <v>0.14086294416243655</v>
      </c>
      <c r="AF98">
        <v>125</v>
      </c>
      <c r="AG98">
        <f>Table1[[#This Row],[count_6-10_SY1718]]/Table1[[#This Row],[enrollment_SY1718]]</f>
        <v>0.15862944162436549</v>
      </c>
      <c r="AH98">
        <v>164</v>
      </c>
      <c r="AI98">
        <f>Table1[[#This Row],[count_11-20_SY1718]]/Table1[[#This Row],[enrollment_SY1718]]</f>
        <v>0.20812182741116753</v>
      </c>
      <c r="AJ98">
        <v>316</v>
      </c>
      <c r="AK98">
        <f>Table1[[#This Row],[count_20+_SY1718]]/Table1[[#This Row],[enrollment_SY1718]]</f>
        <v>0.40101522842639592</v>
      </c>
      <c r="AL98">
        <v>25095524.010000002</v>
      </c>
      <c r="AM98">
        <v>8440</v>
      </c>
      <c r="AN98">
        <v>13473353</v>
      </c>
      <c r="AO98">
        <v>6689482</v>
      </c>
    </row>
    <row r="99" spans="1:41" x14ac:dyDescent="0.2">
      <c r="A99">
        <v>455</v>
      </c>
      <c r="B99" t="s">
        <v>24</v>
      </c>
      <c r="C99" t="s">
        <v>4</v>
      </c>
      <c r="D99">
        <v>310</v>
      </c>
      <c r="E99">
        <v>327</v>
      </c>
      <c r="F99">
        <v>13.24</v>
      </c>
      <c r="G99">
        <v>14.79</v>
      </c>
      <c r="H99">
        <v>1</v>
      </c>
      <c r="I99">
        <v>1</v>
      </c>
      <c r="J99">
        <v>1105</v>
      </c>
      <c r="K99">
        <v>1105</v>
      </c>
      <c r="L99">
        <v>38.967284569999997</v>
      </c>
      <c r="M99">
        <v>-77.019578350000003</v>
      </c>
      <c r="N99">
        <v>17</v>
      </c>
      <c r="O99">
        <v>4</v>
      </c>
      <c r="P99">
        <f>Table1[[#This Row],[count_1-5_SY1819]]+Table1[[#This Row],[count_6-10_SY1819]]+Table1[[#This Row],[count_11-20_SY1819]]+Table1[[#This Row],[count_20+_SY1819]]</f>
        <v>314</v>
      </c>
      <c r="Q99">
        <f>Table1[[#This Row],[enrollment_SY1819]]-Table1[[#This Row],[count_any_SY1819]]</f>
        <v>13</v>
      </c>
      <c r="R99">
        <f>Table1[[#This Row],[count_0_SY1819]]/Table1[[#This Row],[enrollment_SY1819]]</f>
        <v>3.9755351681957186E-2</v>
      </c>
      <c r="S99">
        <v>61</v>
      </c>
      <c r="T99">
        <f>Table1[[#This Row],[count_1-5_SY1819]]/Table1[[#This Row],[enrollment_SY1819]]</f>
        <v>0.18654434250764526</v>
      </c>
      <c r="U99">
        <v>47</v>
      </c>
      <c r="V99">
        <f>Table1[[#This Row],[count_6-10_SY1819]]/Table1[[#This Row],[enrollment_SY1819]]</f>
        <v>0.14373088685015289</v>
      </c>
      <c r="W99">
        <v>63</v>
      </c>
      <c r="X99">
        <f>Table1[[#This Row],[count_11-20_SY1819]]/Table1[[#This Row],[enrollment_SY1819]]</f>
        <v>0.19266055045871561</v>
      </c>
      <c r="Y99">
        <v>143</v>
      </c>
      <c r="Z99">
        <f>Table1[[#This Row],[count_20+_SY1819]]/Table1[[#This Row],[enrollment_SY1819]]</f>
        <v>0.43730886850152906</v>
      </c>
      <c r="AA99">
        <f>Table1[[#This Row],[count_1-5_SY1718]]+Table1[[#This Row],[count_6-10_SY1718]]+Table1[[#This Row],[count_11-20_SY1718]]+Table1[[#This Row],[count_20+_SY1718]]</f>
        <v>299</v>
      </c>
      <c r="AB99">
        <f>Table1[[#This Row],[enrollment_SY1718]]-Table1[[#This Row],[count_any_SY1718]]</f>
        <v>11</v>
      </c>
      <c r="AC99">
        <f>Table1[[#This Row],[count_0_SY1718]]/Table1[[#This Row],[enrollment_SY1718]]</f>
        <v>3.5483870967741936E-2</v>
      </c>
      <c r="AD99">
        <v>101</v>
      </c>
      <c r="AE99">
        <f>Table1[[#This Row],[count_1-5_SY1718]]/Table1[[#This Row],[enrollment_SY1718]]</f>
        <v>0.32580645161290323</v>
      </c>
      <c r="AF99">
        <v>53</v>
      </c>
      <c r="AG99">
        <f>Table1[[#This Row],[count_6-10_SY1718]]/Table1[[#This Row],[enrollment_SY1718]]</f>
        <v>0.17096774193548386</v>
      </c>
      <c r="AH99">
        <v>58</v>
      </c>
      <c r="AI99">
        <f>Table1[[#This Row],[count_11-20_SY1718]]/Table1[[#This Row],[enrollment_SY1718]]</f>
        <v>0.18709677419354839</v>
      </c>
      <c r="AJ99">
        <v>87</v>
      </c>
      <c r="AK99">
        <f>Table1[[#This Row],[count_20+_SY1718]]/Table1[[#This Row],[enrollment_SY1718]]</f>
        <v>0.28064516129032258</v>
      </c>
      <c r="AL99">
        <v>13010968</v>
      </c>
      <c r="AM99">
        <v>4010</v>
      </c>
      <c r="AN99">
        <v>6724146</v>
      </c>
      <c r="AO99">
        <v>3558676</v>
      </c>
    </row>
    <row r="100" spans="1:41" x14ac:dyDescent="0.2">
      <c r="A100">
        <v>457</v>
      </c>
      <c r="B100" t="s">
        <v>29</v>
      </c>
      <c r="C100" t="s">
        <v>4</v>
      </c>
      <c r="D100">
        <v>769</v>
      </c>
      <c r="E100">
        <v>744</v>
      </c>
      <c r="F100">
        <v>31.67</v>
      </c>
      <c r="G100">
        <v>25.45</v>
      </c>
      <c r="H100">
        <v>2</v>
      </c>
      <c r="I100">
        <v>2</v>
      </c>
      <c r="J100">
        <v>1100</v>
      </c>
      <c r="K100">
        <v>1100</v>
      </c>
      <c r="L100">
        <v>38.890402659999999</v>
      </c>
      <c r="M100">
        <v>-76.979684289999994</v>
      </c>
      <c r="N100">
        <v>26</v>
      </c>
      <c r="O100">
        <v>6</v>
      </c>
      <c r="P100">
        <f>Table1[[#This Row],[count_1-5_SY1819]]+Table1[[#This Row],[count_6-10_SY1819]]+Table1[[#This Row],[count_11-20_SY1819]]+Table1[[#This Row],[count_20+_SY1819]]</f>
        <v>773</v>
      </c>
      <c r="Q100">
        <f>Table1[[#This Row],[enrollment_SY1819]]-Table1[[#This Row],[count_any_SY1819]]</f>
        <v>-29</v>
      </c>
      <c r="R100">
        <f>Table1[[#This Row],[count_0_SY1819]]/Table1[[#This Row],[enrollment_SY1819]]</f>
        <v>-3.8978494623655914E-2</v>
      </c>
      <c r="S100">
        <v>59</v>
      </c>
      <c r="T100">
        <f>Table1[[#This Row],[count_1-5_SY1819]]/Table1[[#This Row],[enrollment_SY1819]]</f>
        <v>7.9301075268817203E-2</v>
      </c>
      <c r="U100">
        <v>86</v>
      </c>
      <c r="V100">
        <f>Table1[[#This Row],[count_6-10_SY1819]]/Table1[[#This Row],[enrollment_SY1819]]</f>
        <v>0.11559139784946236</v>
      </c>
      <c r="W100">
        <v>170</v>
      </c>
      <c r="X100">
        <f>Table1[[#This Row],[count_11-20_SY1819]]/Table1[[#This Row],[enrollment_SY1819]]</f>
        <v>0.22849462365591397</v>
      </c>
      <c r="Y100">
        <v>458</v>
      </c>
      <c r="Z100">
        <f>Table1[[#This Row],[count_20+_SY1819]]/Table1[[#This Row],[enrollment_SY1819]]</f>
        <v>0.61559139784946237</v>
      </c>
      <c r="AA100">
        <f>Table1[[#This Row],[count_1-5_SY1718]]+Table1[[#This Row],[count_6-10_SY1718]]+Table1[[#This Row],[count_11-20_SY1718]]+Table1[[#This Row],[count_20+_SY1718]]</f>
        <v>757</v>
      </c>
      <c r="AB100">
        <f>Table1[[#This Row],[enrollment_SY1718]]-Table1[[#This Row],[count_any_SY1718]]</f>
        <v>12</v>
      </c>
      <c r="AC100">
        <f>Table1[[#This Row],[count_0_SY1718]]/Table1[[#This Row],[enrollment_SY1718]]</f>
        <v>1.5604681404421327E-2</v>
      </c>
      <c r="AD100">
        <v>94</v>
      </c>
      <c r="AE100">
        <f>Table1[[#This Row],[count_1-5_SY1718]]/Table1[[#This Row],[enrollment_SY1718]]</f>
        <v>0.1222366710013004</v>
      </c>
      <c r="AF100">
        <v>109</v>
      </c>
      <c r="AG100">
        <f>Table1[[#This Row],[count_6-10_SY1718]]/Table1[[#This Row],[enrollment_SY1718]]</f>
        <v>0.14174252275682706</v>
      </c>
      <c r="AH100">
        <v>174</v>
      </c>
      <c r="AI100">
        <f>Table1[[#This Row],[count_11-20_SY1718]]/Table1[[#This Row],[enrollment_SY1718]]</f>
        <v>0.22626788036410922</v>
      </c>
      <c r="AJ100">
        <v>380</v>
      </c>
      <c r="AK100">
        <f>Table1[[#This Row],[count_20+_SY1718]]/Table1[[#This Row],[enrollment_SY1718]]</f>
        <v>0.49414824447334199</v>
      </c>
      <c r="AL100">
        <v>22845763.940000001</v>
      </c>
      <c r="AM100">
        <v>10700</v>
      </c>
      <c r="AN100">
        <v>10952631</v>
      </c>
      <c r="AO100">
        <v>5851047</v>
      </c>
    </row>
    <row r="101" spans="1:41" x14ac:dyDescent="0.2">
      <c r="A101">
        <v>458</v>
      </c>
      <c r="B101" t="s">
        <v>63</v>
      </c>
      <c r="C101" t="s">
        <v>4</v>
      </c>
      <c r="D101">
        <v>620</v>
      </c>
      <c r="E101">
        <v>633</v>
      </c>
      <c r="F101">
        <v>85.43</v>
      </c>
      <c r="G101">
        <v>87.04</v>
      </c>
      <c r="H101">
        <v>5</v>
      </c>
      <c r="I101">
        <v>5</v>
      </c>
      <c r="J101">
        <v>-1</v>
      </c>
      <c r="K101">
        <v>-1</v>
      </c>
      <c r="L101">
        <v>38.915220120000001</v>
      </c>
      <c r="M101">
        <v>-77.004122440000003</v>
      </c>
      <c r="N101">
        <v>21</v>
      </c>
      <c r="O101">
        <v>5</v>
      </c>
      <c r="P101">
        <f>Table1[[#This Row],[count_1-5_SY1819]]+Table1[[#This Row],[count_6-10_SY1819]]+Table1[[#This Row],[count_11-20_SY1819]]+Table1[[#This Row],[count_20+_SY1819]]</f>
        <v>618</v>
      </c>
      <c r="Q101">
        <f>Table1[[#This Row],[enrollment_SY1819]]-Table1[[#This Row],[count_any_SY1819]]</f>
        <v>15</v>
      </c>
      <c r="R101">
        <f>Table1[[#This Row],[count_0_SY1819]]/Table1[[#This Row],[enrollment_SY1819]]</f>
        <v>2.3696682464454975E-2</v>
      </c>
      <c r="S101">
        <v>125</v>
      </c>
      <c r="T101">
        <f>Table1[[#This Row],[count_1-5_SY1819]]/Table1[[#This Row],[enrollment_SY1819]]</f>
        <v>0.19747235387045814</v>
      </c>
      <c r="U101">
        <v>206</v>
      </c>
      <c r="V101">
        <f>Table1[[#This Row],[count_6-10_SY1819]]/Table1[[#This Row],[enrollment_SY1819]]</f>
        <v>0.325434439178515</v>
      </c>
      <c r="W101">
        <v>220</v>
      </c>
      <c r="X101">
        <f>Table1[[#This Row],[count_11-20_SY1819]]/Table1[[#This Row],[enrollment_SY1819]]</f>
        <v>0.34755134281200634</v>
      </c>
      <c r="Y101">
        <v>67</v>
      </c>
      <c r="Z101">
        <f>Table1[[#This Row],[count_20+_SY1819]]/Table1[[#This Row],[enrollment_SY1819]]</f>
        <v>0.10584518167456557</v>
      </c>
      <c r="AA101">
        <f>Table1[[#This Row],[count_1-5_SY1718]]+Table1[[#This Row],[count_6-10_SY1718]]+Table1[[#This Row],[count_11-20_SY1718]]+Table1[[#This Row],[count_20+_SY1718]]</f>
        <v>592</v>
      </c>
      <c r="AB101">
        <f>Table1[[#This Row],[enrollment_SY1718]]-Table1[[#This Row],[count_any_SY1718]]</f>
        <v>28</v>
      </c>
      <c r="AC101">
        <f>Table1[[#This Row],[count_0_SY1718]]/Table1[[#This Row],[enrollment_SY1718]]</f>
        <v>4.5161290322580643E-2</v>
      </c>
      <c r="AD101">
        <v>209</v>
      </c>
      <c r="AE101">
        <f>Table1[[#This Row],[count_1-5_SY1718]]/Table1[[#This Row],[enrollment_SY1718]]</f>
        <v>0.33709677419354839</v>
      </c>
      <c r="AF101">
        <v>206</v>
      </c>
      <c r="AG101">
        <f>Table1[[#This Row],[count_6-10_SY1718]]/Table1[[#This Row],[enrollment_SY1718]]</f>
        <v>0.33225806451612905</v>
      </c>
      <c r="AH101">
        <v>138</v>
      </c>
      <c r="AI101">
        <f>Table1[[#This Row],[count_11-20_SY1718]]/Table1[[#This Row],[enrollment_SY1718]]</f>
        <v>0.22258064516129034</v>
      </c>
      <c r="AJ101">
        <v>39</v>
      </c>
      <c r="AK101">
        <f>Table1[[#This Row],[count_20+_SY1718]]/Table1[[#This Row],[enrollment_SY1718]]</f>
        <v>6.2903225806451607E-2</v>
      </c>
      <c r="AL101">
        <v>14105816</v>
      </c>
      <c r="AM101">
        <v>6460</v>
      </c>
      <c r="AN101">
        <v>7518785</v>
      </c>
      <c r="AO101">
        <v>4611122</v>
      </c>
    </row>
    <row r="102" spans="1:41" x14ac:dyDescent="0.2">
      <c r="A102">
        <v>459</v>
      </c>
      <c r="B102" t="s">
        <v>80</v>
      </c>
      <c r="C102" t="s">
        <v>4</v>
      </c>
      <c r="D102">
        <v>698</v>
      </c>
      <c r="E102">
        <v>645</v>
      </c>
      <c r="F102">
        <v>10.62</v>
      </c>
      <c r="G102">
        <v>12.69</v>
      </c>
      <c r="H102">
        <v>1</v>
      </c>
      <c r="I102">
        <v>1</v>
      </c>
      <c r="J102">
        <v>-1</v>
      </c>
      <c r="K102">
        <v>-1</v>
      </c>
      <c r="L102">
        <v>38.943029430000003</v>
      </c>
      <c r="M102">
        <v>-77.029196850000005</v>
      </c>
      <c r="N102">
        <v>18</v>
      </c>
      <c r="O102">
        <v>4</v>
      </c>
      <c r="P102">
        <f>Table1[[#This Row],[count_1-5_SY1819]]+Table1[[#This Row],[count_6-10_SY1819]]+Table1[[#This Row],[count_11-20_SY1819]]+Table1[[#This Row],[count_20+_SY1819]]</f>
        <v>687</v>
      </c>
      <c r="Q102">
        <f>Table1[[#This Row],[enrollment_SY1819]]-Table1[[#This Row],[count_any_SY1819]]</f>
        <v>-42</v>
      </c>
      <c r="R102">
        <f>Table1[[#This Row],[count_0_SY1819]]/Table1[[#This Row],[enrollment_SY1819]]</f>
        <v>-6.5116279069767441E-2</v>
      </c>
      <c r="S102">
        <v>67</v>
      </c>
      <c r="T102">
        <f>Table1[[#This Row],[count_1-5_SY1819]]/Table1[[#This Row],[enrollment_SY1819]]</f>
        <v>0.10387596899224806</v>
      </c>
      <c r="U102">
        <v>82</v>
      </c>
      <c r="V102">
        <f>Table1[[#This Row],[count_6-10_SY1819]]/Table1[[#This Row],[enrollment_SY1819]]</f>
        <v>0.12713178294573643</v>
      </c>
      <c r="W102">
        <v>138</v>
      </c>
      <c r="X102">
        <f>Table1[[#This Row],[count_11-20_SY1819]]/Table1[[#This Row],[enrollment_SY1819]]</f>
        <v>0.21395348837209302</v>
      </c>
      <c r="Y102">
        <v>400</v>
      </c>
      <c r="Z102">
        <f>Table1[[#This Row],[count_20+_SY1819]]/Table1[[#This Row],[enrollment_SY1819]]</f>
        <v>0.62015503875968991</v>
      </c>
      <c r="AA102">
        <f>Table1[[#This Row],[count_1-5_SY1718]]+Table1[[#This Row],[count_6-10_SY1718]]+Table1[[#This Row],[count_11-20_SY1718]]+Table1[[#This Row],[count_20+_SY1718]]</f>
        <v>705</v>
      </c>
      <c r="AB102">
        <f>Table1[[#This Row],[enrollment_SY1718]]-Table1[[#This Row],[count_any_SY1718]]</f>
        <v>-7</v>
      </c>
      <c r="AC102">
        <f>Table1[[#This Row],[count_0_SY1718]]/Table1[[#This Row],[enrollment_SY1718]]</f>
        <v>-1.0028653295128941E-2</v>
      </c>
      <c r="AD102">
        <v>92</v>
      </c>
      <c r="AE102">
        <f>Table1[[#This Row],[count_1-5_SY1718]]/Table1[[#This Row],[enrollment_SY1718]]</f>
        <v>0.1318051575931232</v>
      </c>
      <c r="AF102">
        <v>82</v>
      </c>
      <c r="AG102">
        <f>Table1[[#This Row],[count_6-10_SY1718]]/Table1[[#This Row],[enrollment_SY1718]]</f>
        <v>0.1174785100286533</v>
      </c>
      <c r="AH102">
        <v>139</v>
      </c>
      <c r="AI102">
        <f>Table1[[#This Row],[count_11-20_SY1718]]/Table1[[#This Row],[enrollment_SY1718]]</f>
        <v>0.1991404011461318</v>
      </c>
      <c r="AJ102">
        <v>392</v>
      </c>
      <c r="AK102">
        <f>Table1[[#This Row],[count_20+_SY1718]]/Table1[[#This Row],[enrollment_SY1718]]</f>
        <v>0.56160458452722062</v>
      </c>
      <c r="AL102">
        <v>15648414</v>
      </c>
      <c r="AM102">
        <v>5140</v>
      </c>
      <c r="AN102">
        <v>9117002</v>
      </c>
      <c r="AO102">
        <v>4374306</v>
      </c>
    </row>
    <row r="103" spans="1:41" x14ac:dyDescent="0.2">
      <c r="A103">
        <v>463</v>
      </c>
      <c r="B103" t="s">
        <v>108</v>
      </c>
      <c r="C103" t="s">
        <v>4</v>
      </c>
      <c r="D103">
        <v>1829</v>
      </c>
      <c r="E103">
        <v>1796</v>
      </c>
      <c r="F103">
        <v>74.459999999999994</v>
      </c>
      <c r="G103">
        <v>71.989999999999995</v>
      </c>
      <c r="H103">
        <v>4</v>
      </c>
      <c r="I103">
        <v>4</v>
      </c>
      <c r="J103">
        <v>1840</v>
      </c>
      <c r="K103">
        <v>1840</v>
      </c>
      <c r="L103">
        <v>38.950156720000003</v>
      </c>
      <c r="M103">
        <v>-77.077775700000004</v>
      </c>
      <c r="N103">
        <v>11</v>
      </c>
      <c r="O103">
        <v>3</v>
      </c>
      <c r="P103">
        <f>Table1[[#This Row],[count_1-5_SY1819]]+Table1[[#This Row],[count_6-10_SY1819]]+Table1[[#This Row],[count_11-20_SY1819]]+Table1[[#This Row],[count_20+_SY1819]]</f>
        <v>1759</v>
      </c>
      <c r="Q103">
        <f>Table1[[#This Row],[enrollment_SY1819]]-Table1[[#This Row],[count_any_SY1819]]</f>
        <v>37</v>
      </c>
      <c r="R103">
        <f>Table1[[#This Row],[count_0_SY1819]]/Table1[[#This Row],[enrollment_SY1819]]</f>
        <v>2.0601336302895321E-2</v>
      </c>
      <c r="S103">
        <v>694</v>
      </c>
      <c r="T103">
        <f>Table1[[#This Row],[count_1-5_SY1819]]/Table1[[#This Row],[enrollment_SY1819]]</f>
        <v>0.38641425389755013</v>
      </c>
      <c r="U103">
        <v>466</v>
      </c>
      <c r="V103">
        <f>Table1[[#This Row],[count_6-10_SY1819]]/Table1[[#This Row],[enrollment_SY1819]]</f>
        <v>0.25946547884187082</v>
      </c>
      <c r="W103">
        <v>333</v>
      </c>
      <c r="X103">
        <f>Table1[[#This Row],[count_11-20_SY1819]]/Table1[[#This Row],[enrollment_SY1819]]</f>
        <v>0.18541202672605792</v>
      </c>
      <c r="Y103">
        <v>266</v>
      </c>
      <c r="Z103">
        <f>Table1[[#This Row],[count_20+_SY1819]]/Table1[[#This Row],[enrollment_SY1819]]</f>
        <v>0.14810690423162584</v>
      </c>
      <c r="AA103">
        <f>Table1[[#This Row],[count_1-5_SY1718]]+Table1[[#This Row],[count_6-10_SY1718]]+Table1[[#This Row],[count_11-20_SY1718]]+Table1[[#This Row],[count_20+_SY1718]]</f>
        <v>1786</v>
      </c>
      <c r="AB103">
        <f>Table1[[#This Row],[enrollment_SY1718]]-Table1[[#This Row],[count_any_SY1718]]</f>
        <v>43</v>
      </c>
      <c r="AC103">
        <f>Table1[[#This Row],[count_0_SY1718]]/Table1[[#This Row],[enrollment_SY1718]]</f>
        <v>2.3510114816839803E-2</v>
      </c>
      <c r="AD103">
        <v>596</v>
      </c>
      <c r="AE103">
        <f>Table1[[#This Row],[count_1-5_SY1718]]/Table1[[#This Row],[enrollment_SY1718]]</f>
        <v>0.32586112629852376</v>
      </c>
      <c r="AF103">
        <v>423</v>
      </c>
      <c r="AG103">
        <f>Table1[[#This Row],[count_6-10_SY1718]]/Table1[[#This Row],[enrollment_SY1718]]</f>
        <v>0.23127392017495899</v>
      </c>
      <c r="AH103">
        <v>378</v>
      </c>
      <c r="AI103">
        <f>Table1[[#This Row],[count_11-20_SY1718]]/Table1[[#This Row],[enrollment_SY1718]]</f>
        <v>0.20667031164570804</v>
      </c>
      <c r="AJ103">
        <v>389</v>
      </c>
      <c r="AK103">
        <f>Table1[[#This Row],[count_20+_SY1718]]/Table1[[#This Row],[enrollment_SY1718]]</f>
        <v>0.21268452706396937</v>
      </c>
      <c r="AL103">
        <v>31218186</v>
      </c>
      <c r="AM103">
        <v>18780</v>
      </c>
      <c r="AN103">
        <v>16045386</v>
      </c>
      <c r="AO103">
        <v>11218996</v>
      </c>
    </row>
    <row r="104" spans="1:41" x14ac:dyDescent="0.2">
      <c r="A104">
        <v>464</v>
      </c>
      <c r="B104" t="s">
        <v>109</v>
      </c>
      <c r="C104" t="s">
        <v>4</v>
      </c>
      <c r="D104">
        <v>488</v>
      </c>
      <c r="E104">
        <v>455</v>
      </c>
      <c r="F104">
        <v>24.54</v>
      </c>
      <c r="G104">
        <v>18.34</v>
      </c>
      <c r="H104">
        <v>2</v>
      </c>
      <c r="I104">
        <v>1</v>
      </c>
      <c r="J104">
        <v>1000</v>
      </c>
      <c r="K104">
        <v>1000</v>
      </c>
      <c r="L104">
        <v>38.89678662</v>
      </c>
      <c r="M104">
        <v>-76.92232826</v>
      </c>
      <c r="N104">
        <v>31</v>
      </c>
      <c r="O104">
        <v>7</v>
      </c>
      <c r="P104">
        <f>Table1[[#This Row],[count_1-5_SY1819]]+Table1[[#This Row],[count_6-10_SY1819]]+Table1[[#This Row],[count_11-20_SY1819]]+Table1[[#This Row],[count_20+_SY1819]]</f>
        <v>510</v>
      </c>
      <c r="Q104">
        <f>Table1[[#This Row],[enrollment_SY1819]]-Table1[[#This Row],[count_any_SY1819]]</f>
        <v>-55</v>
      </c>
      <c r="R104">
        <f>Table1[[#This Row],[count_0_SY1819]]/Table1[[#This Row],[enrollment_SY1819]]</f>
        <v>-0.12087912087912088</v>
      </c>
      <c r="S104">
        <v>27</v>
      </c>
      <c r="T104">
        <f>Table1[[#This Row],[count_1-5_SY1819]]/Table1[[#This Row],[enrollment_SY1819]]</f>
        <v>5.9340659340659338E-2</v>
      </c>
      <c r="U104">
        <v>49</v>
      </c>
      <c r="V104">
        <f>Table1[[#This Row],[count_6-10_SY1819]]/Table1[[#This Row],[enrollment_SY1819]]</f>
        <v>0.1076923076923077</v>
      </c>
      <c r="W104">
        <v>107</v>
      </c>
      <c r="X104">
        <f>Table1[[#This Row],[count_11-20_SY1819]]/Table1[[#This Row],[enrollment_SY1819]]</f>
        <v>0.23516483516483516</v>
      </c>
      <c r="Y104">
        <v>327</v>
      </c>
      <c r="Z104">
        <f>Table1[[#This Row],[count_20+_SY1819]]/Table1[[#This Row],[enrollment_SY1819]]</f>
        <v>0.71868131868131868</v>
      </c>
      <c r="AA104">
        <f>Table1[[#This Row],[count_1-5_SY1718]]+Table1[[#This Row],[count_6-10_SY1718]]+Table1[[#This Row],[count_11-20_SY1718]]+Table1[[#This Row],[count_20+_SY1718]]</f>
        <v>528</v>
      </c>
      <c r="AB104">
        <f>Table1[[#This Row],[enrollment_SY1718]]-Table1[[#This Row],[count_any_SY1718]]</f>
        <v>-40</v>
      </c>
      <c r="AC104">
        <f>Table1[[#This Row],[count_0_SY1718]]/Table1[[#This Row],[enrollment_SY1718]]</f>
        <v>-8.1967213114754092E-2</v>
      </c>
      <c r="AD104">
        <v>36</v>
      </c>
      <c r="AE104">
        <f>Table1[[#This Row],[count_1-5_SY1718]]/Table1[[#This Row],[enrollment_SY1718]]</f>
        <v>7.3770491803278687E-2</v>
      </c>
      <c r="AF104">
        <v>62</v>
      </c>
      <c r="AG104">
        <f>Table1[[#This Row],[count_6-10_SY1718]]/Table1[[#This Row],[enrollment_SY1718]]</f>
        <v>0.12704918032786885</v>
      </c>
      <c r="AH104">
        <v>111</v>
      </c>
      <c r="AI104">
        <f>Table1[[#This Row],[count_11-20_SY1718]]/Table1[[#This Row],[enrollment_SY1718]]</f>
        <v>0.22745901639344263</v>
      </c>
      <c r="AJ104">
        <v>319</v>
      </c>
      <c r="AK104">
        <f>Table1[[#This Row],[count_20+_SY1718]]/Table1[[#This Row],[enrollment_SY1718]]</f>
        <v>0.65368852459016391</v>
      </c>
      <c r="AL104">
        <v>16381258.33</v>
      </c>
      <c r="AM104">
        <v>5820</v>
      </c>
      <c r="AN104">
        <v>9597703</v>
      </c>
      <c r="AO104">
        <v>5567160</v>
      </c>
    </row>
    <row r="105" spans="1:41" x14ac:dyDescent="0.2">
      <c r="A105">
        <v>466</v>
      </c>
      <c r="B105" t="s">
        <v>84</v>
      </c>
      <c r="C105" t="s">
        <v>4</v>
      </c>
      <c r="D105">
        <v>592</v>
      </c>
      <c r="E105">
        <v>592</v>
      </c>
      <c r="F105">
        <v>98.56</v>
      </c>
      <c r="G105">
        <v>97.9</v>
      </c>
      <c r="H105">
        <v>5</v>
      </c>
      <c r="I105">
        <v>5</v>
      </c>
      <c r="J105">
        <v>520</v>
      </c>
      <c r="K105">
        <v>520</v>
      </c>
      <c r="L105">
        <v>38.898124119999999</v>
      </c>
      <c r="M105">
        <v>-77.048186470000005</v>
      </c>
      <c r="N105">
        <v>5</v>
      </c>
      <c r="O105">
        <v>2</v>
      </c>
      <c r="P105">
        <f>Table1[[#This Row],[count_1-5_SY1819]]+Table1[[#This Row],[count_6-10_SY1819]]+Table1[[#This Row],[count_11-20_SY1819]]+Table1[[#This Row],[count_20+_SY1819]]</f>
        <v>435</v>
      </c>
      <c r="Q105">
        <f>Table1[[#This Row],[enrollment_SY1819]]-Table1[[#This Row],[count_any_SY1819]]</f>
        <v>157</v>
      </c>
      <c r="R105">
        <f>Table1[[#This Row],[count_0_SY1819]]/Table1[[#This Row],[enrollment_SY1819]]</f>
        <v>0.26520270270270269</v>
      </c>
      <c r="S105">
        <v>396</v>
      </c>
      <c r="T105">
        <f>Table1[[#This Row],[count_1-5_SY1819]]/Table1[[#This Row],[enrollment_SY1819]]</f>
        <v>0.66891891891891897</v>
      </c>
      <c r="U105">
        <v>34</v>
      </c>
      <c r="V105">
        <f>Table1[[#This Row],[count_6-10_SY1819]]/Table1[[#This Row],[enrollment_SY1819]]</f>
        <v>5.7432432432432436E-2</v>
      </c>
      <c r="W105">
        <v>5</v>
      </c>
      <c r="X105">
        <f>Table1[[#This Row],[count_11-20_SY1819]]/Table1[[#This Row],[enrollment_SY1819]]</f>
        <v>8.4459459459459464E-3</v>
      </c>
      <c r="Y105">
        <v>0</v>
      </c>
      <c r="Z105">
        <f>Table1[[#This Row],[count_20+_SY1819]]/Table1[[#This Row],[enrollment_SY1819]]</f>
        <v>0</v>
      </c>
      <c r="AA105">
        <f>Table1[[#This Row],[count_1-5_SY1718]]+Table1[[#This Row],[count_6-10_SY1718]]+Table1[[#This Row],[count_11-20_SY1718]]+Table1[[#This Row],[count_20+_SY1718]]</f>
        <v>392</v>
      </c>
      <c r="AB105">
        <f>Table1[[#This Row],[enrollment_SY1718]]-Table1[[#This Row],[count_any_SY1718]]</f>
        <v>200</v>
      </c>
      <c r="AC105">
        <f>Table1[[#This Row],[count_0_SY1718]]/Table1[[#This Row],[enrollment_SY1718]]</f>
        <v>0.33783783783783783</v>
      </c>
      <c r="AD105">
        <v>336</v>
      </c>
      <c r="AE105">
        <f>Table1[[#This Row],[count_1-5_SY1718]]/Table1[[#This Row],[enrollment_SY1718]]</f>
        <v>0.56756756756756754</v>
      </c>
      <c r="AF105">
        <v>41</v>
      </c>
      <c r="AG105">
        <f>Table1[[#This Row],[count_6-10_SY1718]]/Table1[[#This Row],[enrollment_SY1718]]</f>
        <v>6.9256756756756757E-2</v>
      </c>
      <c r="AH105">
        <v>10</v>
      </c>
      <c r="AI105">
        <f>Table1[[#This Row],[count_11-20_SY1718]]/Table1[[#This Row],[enrollment_SY1718]]</f>
        <v>1.6891891891891893E-2</v>
      </c>
      <c r="AJ105">
        <v>5</v>
      </c>
      <c r="AK105">
        <f>Table1[[#This Row],[count_20+_SY1718]]/Table1[[#This Row],[enrollment_SY1718]]</f>
        <v>8.4459459459459464E-3</v>
      </c>
      <c r="AL105">
        <v>11513258</v>
      </c>
      <c r="AM105">
        <v>4390</v>
      </c>
      <c r="AN105">
        <v>5267593</v>
      </c>
      <c r="AO105">
        <v>3742090</v>
      </c>
    </row>
    <row r="106" spans="1:41" x14ac:dyDescent="0.2">
      <c r="A106">
        <v>467</v>
      </c>
      <c r="B106" t="s">
        <v>28</v>
      </c>
      <c r="C106" t="s">
        <v>4</v>
      </c>
      <c r="D106">
        <v>617</v>
      </c>
      <c r="E106">
        <v>667</v>
      </c>
      <c r="F106">
        <v>26.57</v>
      </c>
      <c r="G106">
        <v>22.24</v>
      </c>
      <c r="H106">
        <v>2</v>
      </c>
      <c r="I106">
        <v>2</v>
      </c>
      <c r="J106">
        <v>1135</v>
      </c>
      <c r="K106">
        <v>1135</v>
      </c>
      <c r="L106">
        <v>38.907626550000003</v>
      </c>
      <c r="M106">
        <v>-77.012691480000001</v>
      </c>
      <c r="N106">
        <v>21</v>
      </c>
      <c r="O106">
        <v>5</v>
      </c>
      <c r="P106">
        <f>Table1[[#This Row],[count_1-5_SY1819]]+Table1[[#This Row],[count_6-10_SY1819]]+Table1[[#This Row],[count_11-20_SY1819]]+Table1[[#This Row],[count_20+_SY1819]]</f>
        <v>713</v>
      </c>
      <c r="Q106">
        <f>Table1[[#This Row],[enrollment_SY1819]]-Table1[[#This Row],[count_any_SY1819]]</f>
        <v>-46</v>
      </c>
      <c r="R106">
        <f>Table1[[#This Row],[count_0_SY1819]]/Table1[[#This Row],[enrollment_SY1819]]</f>
        <v>-6.8965517241379309E-2</v>
      </c>
      <c r="S106">
        <v>27</v>
      </c>
      <c r="T106">
        <f>Table1[[#This Row],[count_1-5_SY1819]]/Table1[[#This Row],[enrollment_SY1819]]</f>
        <v>4.0479760119940027E-2</v>
      </c>
      <c r="U106">
        <v>43</v>
      </c>
      <c r="V106">
        <f>Table1[[#This Row],[count_6-10_SY1819]]/Table1[[#This Row],[enrollment_SY1819]]</f>
        <v>6.4467766116941536E-2</v>
      </c>
      <c r="W106">
        <v>135</v>
      </c>
      <c r="X106">
        <f>Table1[[#This Row],[count_11-20_SY1819]]/Table1[[#This Row],[enrollment_SY1819]]</f>
        <v>0.20239880059970014</v>
      </c>
      <c r="Y106">
        <v>508</v>
      </c>
      <c r="Z106">
        <f>Table1[[#This Row],[count_20+_SY1819]]/Table1[[#This Row],[enrollment_SY1819]]</f>
        <v>0.76161919040479764</v>
      </c>
      <c r="AA106">
        <f>Table1[[#This Row],[count_1-5_SY1718]]+Table1[[#This Row],[count_6-10_SY1718]]+Table1[[#This Row],[count_11-20_SY1718]]+Table1[[#This Row],[count_20+_SY1718]]</f>
        <v>660</v>
      </c>
      <c r="AB106">
        <f>Table1[[#This Row],[enrollment_SY1718]]-Table1[[#This Row],[count_any_SY1718]]</f>
        <v>-43</v>
      </c>
      <c r="AC106">
        <f>Table1[[#This Row],[count_0_SY1718]]/Table1[[#This Row],[enrollment_SY1718]]</f>
        <v>-6.9692058346839544E-2</v>
      </c>
      <c r="AD106">
        <v>37</v>
      </c>
      <c r="AE106">
        <f>Table1[[#This Row],[count_1-5_SY1718]]/Table1[[#This Row],[enrollment_SY1718]]</f>
        <v>5.9967585089141004E-2</v>
      </c>
      <c r="AF106">
        <v>61</v>
      </c>
      <c r="AG106">
        <f>Table1[[#This Row],[count_6-10_SY1718]]/Table1[[#This Row],[enrollment_SY1718]]</f>
        <v>9.8865478119935166E-2</v>
      </c>
      <c r="AH106">
        <v>164</v>
      </c>
      <c r="AI106">
        <f>Table1[[#This Row],[count_11-20_SY1718]]/Table1[[#This Row],[enrollment_SY1718]]</f>
        <v>0.26580226904376014</v>
      </c>
      <c r="AJ106">
        <v>398</v>
      </c>
      <c r="AK106">
        <f>Table1[[#This Row],[count_20+_SY1718]]/Table1[[#This Row],[enrollment_SY1718]]</f>
        <v>0.64505672609400322</v>
      </c>
      <c r="AL106">
        <v>17457680.48</v>
      </c>
      <c r="AM106">
        <v>6860</v>
      </c>
      <c r="AN106">
        <v>8919967</v>
      </c>
      <c r="AO106">
        <v>5286569</v>
      </c>
    </row>
    <row r="107" spans="1:41" x14ac:dyDescent="0.2">
      <c r="A107">
        <v>471</v>
      </c>
      <c r="B107" t="s">
        <v>32</v>
      </c>
      <c r="C107" t="s">
        <v>4</v>
      </c>
      <c r="D107">
        <v>566</v>
      </c>
      <c r="E107">
        <v>545</v>
      </c>
      <c r="F107">
        <v>72.66</v>
      </c>
      <c r="G107">
        <v>74.13</v>
      </c>
      <c r="H107">
        <v>4</v>
      </c>
      <c r="I107">
        <v>4</v>
      </c>
      <c r="J107">
        <v>600</v>
      </c>
      <c r="K107">
        <v>600</v>
      </c>
      <c r="L107">
        <v>38.913446380000003</v>
      </c>
      <c r="M107">
        <v>-77.070307569999997</v>
      </c>
      <c r="N107">
        <v>4</v>
      </c>
      <c r="O107">
        <v>2</v>
      </c>
      <c r="P107">
        <f>Table1[[#This Row],[count_1-5_SY1819]]+Table1[[#This Row],[count_6-10_SY1819]]+Table1[[#This Row],[count_11-20_SY1819]]+Table1[[#This Row],[count_20+_SY1819]]</f>
        <v>560</v>
      </c>
      <c r="Q107">
        <f>Table1[[#This Row],[enrollment_SY1819]]-Table1[[#This Row],[count_any_SY1819]]</f>
        <v>-15</v>
      </c>
      <c r="R107">
        <f>Table1[[#This Row],[count_0_SY1819]]/Table1[[#This Row],[enrollment_SY1819]]</f>
        <v>-2.7522935779816515E-2</v>
      </c>
      <c r="S107">
        <v>112</v>
      </c>
      <c r="T107">
        <f>Table1[[#This Row],[count_1-5_SY1819]]/Table1[[#This Row],[enrollment_SY1819]]</f>
        <v>0.20550458715596331</v>
      </c>
      <c r="U107">
        <v>142</v>
      </c>
      <c r="V107">
        <f>Table1[[#This Row],[count_6-10_SY1819]]/Table1[[#This Row],[enrollment_SY1819]]</f>
        <v>0.26055045871559634</v>
      </c>
      <c r="W107">
        <v>147</v>
      </c>
      <c r="X107">
        <f>Table1[[#This Row],[count_11-20_SY1819]]/Table1[[#This Row],[enrollment_SY1819]]</f>
        <v>0.26972477064220185</v>
      </c>
      <c r="Y107">
        <v>159</v>
      </c>
      <c r="Z107">
        <f>Table1[[#This Row],[count_20+_SY1819]]/Table1[[#This Row],[enrollment_SY1819]]</f>
        <v>0.29174311926605506</v>
      </c>
      <c r="AA107">
        <f>Table1[[#This Row],[count_1-5_SY1718]]+Table1[[#This Row],[count_6-10_SY1718]]+Table1[[#This Row],[count_11-20_SY1718]]+Table1[[#This Row],[count_20+_SY1718]]</f>
        <v>518</v>
      </c>
      <c r="AB107">
        <f>Table1[[#This Row],[enrollment_SY1718]]-Table1[[#This Row],[count_any_SY1718]]</f>
        <v>48</v>
      </c>
      <c r="AC107">
        <f>Table1[[#This Row],[count_0_SY1718]]/Table1[[#This Row],[enrollment_SY1718]]</f>
        <v>8.4805653710247356E-2</v>
      </c>
      <c r="AD107">
        <v>224</v>
      </c>
      <c r="AE107">
        <f>Table1[[#This Row],[count_1-5_SY1718]]/Table1[[#This Row],[enrollment_SY1718]]</f>
        <v>0.39575971731448761</v>
      </c>
      <c r="AF107">
        <v>101</v>
      </c>
      <c r="AG107">
        <f>Table1[[#This Row],[count_6-10_SY1718]]/Table1[[#This Row],[enrollment_SY1718]]</f>
        <v>0.17844522968197879</v>
      </c>
      <c r="AH107">
        <v>111</v>
      </c>
      <c r="AI107">
        <f>Table1[[#This Row],[count_11-20_SY1718]]/Table1[[#This Row],[enrollment_SY1718]]</f>
        <v>0.196113074204947</v>
      </c>
      <c r="AJ107">
        <v>82</v>
      </c>
      <c r="AK107">
        <f>Table1[[#This Row],[count_20+_SY1718]]/Table1[[#This Row],[enrollment_SY1718]]</f>
        <v>0.14487632508833923</v>
      </c>
      <c r="AL107">
        <v>12437825.65</v>
      </c>
      <c r="AM107">
        <v>5270</v>
      </c>
      <c r="AN107">
        <v>6791997</v>
      </c>
      <c r="AO107">
        <v>3355125</v>
      </c>
    </row>
    <row r="108" spans="1:41" x14ac:dyDescent="0.2">
      <c r="A108">
        <v>474</v>
      </c>
      <c r="B108" t="s">
        <v>103</v>
      </c>
      <c r="C108" t="s">
        <v>4</v>
      </c>
      <c r="D108">
        <v>195</v>
      </c>
      <c r="E108">
        <v>136</v>
      </c>
      <c r="F108">
        <v>24.88</v>
      </c>
      <c r="G108">
        <v>12.9</v>
      </c>
      <c r="H108">
        <v>2</v>
      </c>
      <c r="I108">
        <v>1</v>
      </c>
      <c r="J108">
        <v>-1</v>
      </c>
      <c r="K108">
        <v>-1</v>
      </c>
      <c r="L108">
        <v>38.920430469999999</v>
      </c>
      <c r="M108">
        <v>-77.015581010000005</v>
      </c>
      <c r="N108">
        <v>3</v>
      </c>
      <c r="O108">
        <v>1</v>
      </c>
      <c r="P108">
        <f>Table1[[#This Row],[count_1-5_SY1819]]+Table1[[#This Row],[count_6-10_SY1819]]+Table1[[#This Row],[count_11-20_SY1819]]+Table1[[#This Row],[count_20+_SY1819]]</f>
        <v>145</v>
      </c>
      <c r="Q108">
        <f>Table1[[#This Row],[enrollment_SY1819]]-Table1[[#This Row],[count_any_SY1819]]</f>
        <v>-9</v>
      </c>
      <c r="R108">
        <f>Table1[[#This Row],[count_0_SY1819]]/Table1[[#This Row],[enrollment_SY1819]]</f>
        <v>-6.6176470588235295E-2</v>
      </c>
      <c r="S108">
        <v>5</v>
      </c>
      <c r="T108">
        <f>Table1[[#This Row],[count_1-5_SY1819]]/Table1[[#This Row],[enrollment_SY1819]]</f>
        <v>3.6764705882352942E-2</v>
      </c>
      <c r="U108">
        <v>5</v>
      </c>
      <c r="V108">
        <f>Table1[[#This Row],[count_6-10_SY1819]]/Table1[[#This Row],[enrollment_SY1819]]</f>
        <v>3.6764705882352942E-2</v>
      </c>
      <c r="W108">
        <v>5</v>
      </c>
      <c r="X108">
        <f>Table1[[#This Row],[count_11-20_SY1819]]/Table1[[#This Row],[enrollment_SY1819]]</f>
        <v>3.6764705882352942E-2</v>
      </c>
      <c r="Y108">
        <v>130</v>
      </c>
      <c r="Z108">
        <f>Table1[[#This Row],[count_20+_SY1819]]/Table1[[#This Row],[enrollment_SY1819]]</f>
        <v>0.95588235294117652</v>
      </c>
      <c r="AA108">
        <f>Table1[[#This Row],[count_1-5_SY1718]]+Table1[[#This Row],[count_6-10_SY1718]]+Table1[[#This Row],[count_11-20_SY1718]]+Table1[[#This Row],[count_20+_SY1718]]</f>
        <v>196</v>
      </c>
      <c r="AB108">
        <f>Table1[[#This Row],[enrollment_SY1718]]-Table1[[#This Row],[count_any_SY1718]]</f>
        <v>-1</v>
      </c>
      <c r="AC108">
        <f>Table1[[#This Row],[count_0_SY1718]]/Table1[[#This Row],[enrollment_SY1718]]</f>
        <v>-5.1282051282051282E-3</v>
      </c>
      <c r="AD108">
        <v>5</v>
      </c>
      <c r="AE108">
        <f>Table1[[#This Row],[count_1-5_SY1718]]/Table1[[#This Row],[enrollment_SY1718]]</f>
        <v>2.564102564102564E-2</v>
      </c>
      <c r="AF108">
        <v>5</v>
      </c>
      <c r="AG108">
        <f>Table1[[#This Row],[count_6-10_SY1718]]/Table1[[#This Row],[enrollment_SY1718]]</f>
        <v>2.564102564102564E-2</v>
      </c>
      <c r="AH108">
        <v>5</v>
      </c>
      <c r="AI108">
        <f>Table1[[#This Row],[count_11-20_SY1718]]/Table1[[#This Row],[enrollment_SY1718]]</f>
        <v>2.564102564102564E-2</v>
      </c>
      <c r="AJ108">
        <v>181</v>
      </c>
      <c r="AK108">
        <f>Table1[[#This Row],[count_20+_SY1718]]/Table1[[#This Row],[enrollment_SY1718]]</f>
        <v>0.92820512820512824</v>
      </c>
      <c r="AL108">
        <v>7133322.0020000003</v>
      </c>
      <c r="AM108">
        <v>2510</v>
      </c>
      <c r="AN108">
        <v>3599053</v>
      </c>
      <c r="AO108">
        <v>2721974</v>
      </c>
    </row>
    <row r="109" spans="1:41" x14ac:dyDescent="0.2">
      <c r="A109">
        <v>478</v>
      </c>
      <c r="B109" t="s">
        <v>74</v>
      </c>
      <c r="C109" t="s">
        <v>4</v>
      </c>
      <c r="D109">
        <v>260</v>
      </c>
      <c r="E109">
        <v>265</v>
      </c>
      <c r="F109">
        <v>44.7</v>
      </c>
      <c r="G109">
        <v>54.27</v>
      </c>
      <c r="H109">
        <v>3</v>
      </c>
      <c r="I109">
        <v>3</v>
      </c>
      <c r="J109">
        <v>512</v>
      </c>
      <c r="K109">
        <v>512</v>
      </c>
      <c r="L109">
        <v>38.901992020000002</v>
      </c>
      <c r="M109">
        <v>-76.971897630000001</v>
      </c>
      <c r="N109">
        <v>23</v>
      </c>
      <c r="O109">
        <v>5</v>
      </c>
      <c r="P109">
        <f>Table1[[#This Row],[count_1-5_SY1819]]+Table1[[#This Row],[count_6-10_SY1819]]+Table1[[#This Row],[count_11-20_SY1819]]+Table1[[#This Row],[count_20+_SY1819]]</f>
        <v>260</v>
      </c>
      <c r="Q109">
        <f>Table1[[#This Row],[enrollment_SY1819]]-Table1[[#This Row],[count_any_SY1819]]</f>
        <v>5</v>
      </c>
      <c r="R109">
        <f>Table1[[#This Row],[count_0_SY1819]]/Table1[[#This Row],[enrollment_SY1819]]</f>
        <v>1.8867924528301886E-2</v>
      </c>
      <c r="S109">
        <v>43</v>
      </c>
      <c r="T109">
        <f>Table1[[#This Row],[count_1-5_SY1819]]/Table1[[#This Row],[enrollment_SY1819]]</f>
        <v>0.16226415094339622</v>
      </c>
      <c r="U109">
        <v>63</v>
      </c>
      <c r="V109">
        <f>Table1[[#This Row],[count_6-10_SY1819]]/Table1[[#This Row],[enrollment_SY1819]]</f>
        <v>0.23773584905660378</v>
      </c>
      <c r="W109">
        <v>79</v>
      </c>
      <c r="X109">
        <f>Table1[[#This Row],[count_11-20_SY1819]]/Table1[[#This Row],[enrollment_SY1819]]</f>
        <v>0.2981132075471698</v>
      </c>
      <c r="Y109">
        <v>75</v>
      </c>
      <c r="Z109">
        <f>Table1[[#This Row],[count_20+_SY1819]]/Table1[[#This Row],[enrollment_SY1819]]</f>
        <v>0.28301886792452829</v>
      </c>
      <c r="AA109">
        <f>Table1[[#This Row],[count_1-5_SY1718]]+Table1[[#This Row],[count_6-10_SY1718]]+Table1[[#This Row],[count_11-20_SY1718]]+Table1[[#This Row],[count_20+_SY1718]]</f>
        <v>258</v>
      </c>
      <c r="AB109">
        <f>Table1[[#This Row],[enrollment_SY1718]]-Table1[[#This Row],[count_any_SY1718]]</f>
        <v>2</v>
      </c>
      <c r="AC109">
        <f>Table1[[#This Row],[count_0_SY1718]]/Table1[[#This Row],[enrollment_SY1718]]</f>
        <v>7.6923076923076927E-3</v>
      </c>
      <c r="AD109">
        <v>35</v>
      </c>
      <c r="AE109">
        <f>Table1[[#This Row],[count_1-5_SY1718]]/Table1[[#This Row],[enrollment_SY1718]]</f>
        <v>0.13461538461538461</v>
      </c>
      <c r="AF109">
        <v>49</v>
      </c>
      <c r="AG109">
        <f>Table1[[#This Row],[count_6-10_SY1718]]/Table1[[#This Row],[enrollment_SY1718]]</f>
        <v>0.18846153846153846</v>
      </c>
      <c r="AH109">
        <v>94</v>
      </c>
      <c r="AI109">
        <f>Table1[[#This Row],[count_11-20_SY1718]]/Table1[[#This Row],[enrollment_SY1718]]</f>
        <v>0.36153846153846153</v>
      </c>
      <c r="AJ109">
        <v>80</v>
      </c>
      <c r="AK109">
        <f>Table1[[#This Row],[count_20+_SY1718]]/Table1[[#This Row],[enrollment_SY1718]]</f>
        <v>0.30769230769230771</v>
      </c>
      <c r="AL109">
        <v>8835779.9940000009</v>
      </c>
      <c r="AM109">
        <v>3610</v>
      </c>
      <c r="AN109">
        <v>4196996</v>
      </c>
      <c r="AO109">
        <v>2765707</v>
      </c>
    </row>
    <row r="110" spans="1:41" x14ac:dyDescent="0.2">
      <c r="A110">
        <v>884</v>
      </c>
      <c r="B110" t="s">
        <v>56</v>
      </c>
      <c r="C110" t="s">
        <v>4</v>
      </c>
      <c r="D110">
        <v>251</v>
      </c>
      <c r="E110">
        <v>288</v>
      </c>
      <c r="F110">
        <v>29.69</v>
      </c>
      <c r="G110">
        <v>-1</v>
      </c>
      <c r="H110">
        <v>2</v>
      </c>
      <c r="I110">
        <v>-1</v>
      </c>
      <c r="J110">
        <v>350</v>
      </c>
      <c r="K110">
        <v>350</v>
      </c>
      <c r="L110">
        <v>38.932276379999998</v>
      </c>
      <c r="M110">
        <v>-76.992316329999994</v>
      </c>
      <c r="N110">
        <v>22</v>
      </c>
      <c r="O110">
        <v>5</v>
      </c>
      <c r="P110">
        <f>Table1[[#This Row],[count_1-5_SY1819]]+Table1[[#This Row],[count_6-10_SY1819]]+Table1[[#This Row],[count_11-20_SY1819]]+Table1[[#This Row],[count_20+_SY1819]]</f>
        <v>28</v>
      </c>
      <c r="Q110">
        <f>Table1[[#This Row],[enrollment_SY1819]]-Table1[[#This Row],[count_any_SY1819]]</f>
        <v>260</v>
      </c>
      <c r="R110">
        <f>Table1[[#This Row],[count_0_SY1819]]/Table1[[#This Row],[enrollment_SY1819]]</f>
        <v>0.90277777777777779</v>
      </c>
      <c r="S110">
        <v>5</v>
      </c>
      <c r="T110">
        <f>Table1[[#This Row],[count_1-5_SY1819]]/Table1[[#This Row],[enrollment_SY1819]]</f>
        <v>1.7361111111111112E-2</v>
      </c>
      <c r="U110">
        <v>5</v>
      </c>
      <c r="V110">
        <f>Table1[[#This Row],[count_6-10_SY1819]]/Table1[[#This Row],[enrollment_SY1819]]</f>
        <v>1.7361111111111112E-2</v>
      </c>
      <c r="W110">
        <v>13</v>
      </c>
      <c r="X110">
        <f>Table1[[#This Row],[count_11-20_SY1819]]/Table1[[#This Row],[enrollment_SY1819]]</f>
        <v>4.5138888888888888E-2</v>
      </c>
      <c r="Y110">
        <v>5</v>
      </c>
      <c r="Z110">
        <f>Table1[[#This Row],[count_20+_SY1819]]/Table1[[#This Row],[enrollment_SY1819]]</f>
        <v>1.7361111111111112E-2</v>
      </c>
      <c r="AA110">
        <f>Table1[[#This Row],[count_1-5_SY1718]]+Table1[[#This Row],[count_6-10_SY1718]]+Table1[[#This Row],[count_11-20_SY1718]]+Table1[[#This Row],[count_20+_SY1718]]</f>
        <v>179</v>
      </c>
      <c r="AB110">
        <f>Table1[[#This Row],[enrollment_SY1718]]-Table1[[#This Row],[count_any_SY1718]]</f>
        <v>72</v>
      </c>
      <c r="AC110">
        <f>Table1[[#This Row],[count_0_SY1718]]/Table1[[#This Row],[enrollment_SY1718]]</f>
        <v>0.28685258964143429</v>
      </c>
      <c r="AD110">
        <v>17</v>
      </c>
      <c r="AE110">
        <f>Table1[[#This Row],[count_1-5_SY1718]]/Table1[[#This Row],[enrollment_SY1718]]</f>
        <v>6.7729083665338641E-2</v>
      </c>
      <c r="AF110">
        <v>16</v>
      </c>
      <c r="AG110">
        <f>Table1[[#This Row],[count_6-10_SY1718]]/Table1[[#This Row],[enrollment_SY1718]]</f>
        <v>6.3745019920318724E-2</v>
      </c>
      <c r="AH110">
        <v>35</v>
      </c>
      <c r="AI110">
        <f>Table1[[#This Row],[count_11-20_SY1718]]/Table1[[#This Row],[enrollment_SY1718]]</f>
        <v>0.1394422310756972</v>
      </c>
      <c r="AJ110">
        <v>111</v>
      </c>
      <c r="AK110">
        <f>Table1[[#This Row],[count_20+_SY1718]]/Table1[[#This Row],[enrollment_SY1718]]</f>
        <v>0.44223107569721115</v>
      </c>
      <c r="AL110">
        <v>7232096.0070000002</v>
      </c>
      <c r="AM110">
        <v>3620</v>
      </c>
      <c r="AN110">
        <v>3618704</v>
      </c>
      <c r="AO110">
        <v>2887150</v>
      </c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school_df_v4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Wright</dc:creator>
  <cp:lastModifiedBy>Rebecca Wright</cp:lastModifiedBy>
  <dcterms:created xsi:type="dcterms:W3CDTF">2021-02-08T22:09:43Z</dcterms:created>
  <dcterms:modified xsi:type="dcterms:W3CDTF">2021-02-09T01:09:16Z</dcterms:modified>
</cp:coreProperties>
</file>