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on\DataScience\Class 2 Excel Homework\"/>
    </mc:Choice>
  </mc:AlternateContent>
  <xr:revisionPtr revIDLastSave="0" documentId="13_ncr:1_{9B3DA66F-E5DF-43CF-890A-290CB08DA585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tackChart" sheetId="2" r:id="rId2"/>
    <sheet name="LineGraph" sheetId="7" r:id="rId3"/>
    <sheet name="Bonus" sheetId="8" r:id="rId4"/>
  </sheets>
  <definedNames>
    <definedName name="_xlnm._FilterDatabase" localSheetId="0" hidden="1">Sheet1!$A$1:$U$4115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8" l="1"/>
  <c r="D12" i="8"/>
  <c r="C12" i="8"/>
  <c r="D11" i="8"/>
  <c r="C11" i="8"/>
  <c r="D10" i="8"/>
  <c r="C10" i="8"/>
  <c r="D9" i="8"/>
  <c r="H9" i="8" s="1"/>
  <c r="C9" i="8"/>
  <c r="D8" i="8"/>
  <c r="C8" i="8"/>
  <c r="D7" i="8"/>
  <c r="D6" i="8"/>
  <c r="C7" i="8"/>
  <c r="C6" i="8"/>
  <c r="D5" i="8"/>
  <c r="D4" i="8"/>
  <c r="D3" i="8"/>
  <c r="D2" i="8"/>
  <c r="C13" i="8"/>
  <c r="B13" i="8"/>
  <c r="C5" i="8"/>
  <c r="C4" i="8"/>
  <c r="B4" i="8"/>
  <c r="C3" i="8"/>
  <c r="C2" i="8"/>
  <c r="B12" i="8"/>
  <c r="B11" i="8"/>
  <c r="B10" i="8"/>
  <c r="E10" i="8" s="1"/>
  <c r="B9" i="8"/>
  <c r="E9" i="8" s="1"/>
  <c r="B8" i="8"/>
  <c r="E8" i="8" s="1"/>
  <c r="B7" i="8"/>
  <c r="E7" i="8" s="1"/>
  <c r="B6" i="8"/>
  <c r="B5" i="8"/>
  <c r="B3" i="8"/>
  <c r="B2" i="8"/>
  <c r="F13" i="8" l="1"/>
  <c r="G7" i="8"/>
  <c r="H10" i="8"/>
  <c r="F2" i="8"/>
  <c r="G13" i="8"/>
  <c r="H7" i="8"/>
  <c r="G6" i="8"/>
  <c r="G10" i="8"/>
  <c r="F12" i="8"/>
  <c r="G8" i="8"/>
  <c r="F5" i="8"/>
  <c r="G2" i="8"/>
  <c r="H8" i="8"/>
  <c r="H12" i="8"/>
  <c r="G9" i="8"/>
  <c r="H13" i="8"/>
  <c r="E2" i="8"/>
  <c r="H2" i="8" s="1"/>
  <c r="E6" i="8"/>
  <c r="H6" i="8" s="1"/>
  <c r="F10" i="8"/>
  <c r="E13" i="8"/>
  <c r="E5" i="8"/>
  <c r="G5" i="8" s="1"/>
  <c r="F9" i="8"/>
  <c r="E12" i="8"/>
  <c r="G12" i="8" s="1"/>
  <c r="E4" i="8"/>
  <c r="F4" i="8" s="1"/>
  <c r="F8" i="8"/>
  <c r="E11" i="8"/>
  <c r="G11" i="8" s="1"/>
  <c r="E3" i="8"/>
  <c r="F3" i="8" s="1"/>
  <c r="F7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H3" i="8" l="1"/>
  <c r="F11" i="8"/>
  <c r="G4" i="8"/>
  <c r="H4" i="8"/>
  <c r="H5" i="8"/>
  <c r="G3" i="8"/>
  <c r="F6" i="8"/>
  <c r="H11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5" i="1"/>
  <c r="S127" i="1"/>
  <c r="S128" i="1"/>
  <c r="S129" i="1"/>
  <c r="S130" i="1"/>
  <c r="S134" i="1"/>
  <c r="S137" i="1"/>
  <c r="S140" i="1"/>
  <c r="S141" i="1"/>
  <c r="S143" i="1"/>
  <c r="S144" i="1"/>
  <c r="S146" i="1"/>
  <c r="S147" i="1"/>
  <c r="S148" i="1"/>
  <c r="S150" i="1"/>
  <c r="S151" i="1"/>
  <c r="S152" i="1"/>
  <c r="S153" i="1"/>
  <c r="S154" i="1"/>
  <c r="S155" i="1"/>
  <c r="S156" i="1"/>
  <c r="S157" i="1"/>
  <c r="S158" i="1"/>
  <c r="S159" i="1"/>
  <c r="S161" i="1"/>
  <c r="S163" i="1"/>
  <c r="S164" i="1"/>
  <c r="S166" i="1"/>
  <c r="S168" i="1"/>
  <c r="S169" i="1"/>
  <c r="S170" i="1"/>
  <c r="S171" i="1"/>
  <c r="S172" i="1"/>
  <c r="S173" i="1"/>
  <c r="S177" i="1"/>
  <c r="S179" i="1"/>
  <c r="S181" i="1"/>
  <c r="S182" i="1"/>
  <c r="S183" i="1"/>
  <c r="S185" i="1"/>
  <c r="S186" i="1"/>
  <c r="S187" i="1"/>
  <c r="S189" i="1"/>
  <c r="S191" i="1"/>
  <c r="S192" i="1"/>
  <c r="S193" i="1"/>
  <c r="S194" i="1"/>
  <c r="S196" i="1"/>
  <c r="S198" i="1"/>
  <c r="S199" i="1"/>
  <c r="S200" i="1"/>
  <c r="S202" i="1"/>
  <c r="S203" i="1"/>
  <c r="S205" i="1"/>
  <c r="S206" i="1"/>
  <c r="S207" i="1"/>
  <c r="S209" i="1"/>
  <c r="S212" i="1"/>
  <c r="S213" i="1"/>
  <c r="S214" i="1"/>
  <c r="S215" i="1"/>
  <c r="S216" i="1"/>
  <c r="S217" i="1"/>
  <c r="S218" i="1"/>
  <c r="S219" i="1"/>
  <c r="S220" i="1"/>
  <c r="S221" i="1"/>
  <c r="S222" i="1"/>
  <c r="S224" i="1"/>
  <c r="S228" i="1"/>
  <c r="S232" i="1"/>
  <c r="S234" i="1"/>
  <c r="S236" i="1"/>
  <c r="S239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30" i="1"/>
  <c r="S432" i="1"/>
  <c r="S433" i="1"/>
  <c r="S434" i="1"/>
  <c r="S436" i="1"/>
  <c r="S437" i="1"/>
  <c r="S440" i="1"/>
  <c r="S442" i="1"/>
  <c r="S444" i="1"/>
  <c r="S445" i="1"/>
  <c r="S446" i="1"/>
  <c r="S447" i="1"/>
  <c r="S448" i="1"/>
  <c r="S449" i="1"/>
  <c r="S450" i="1"/>
  <c r="S451" i="1"/>
  <c r="S452" i="1"/>
  <c r="S454" i="1"/>
  <c r="S455" i="1"/>
  <c r="S456" i="1"/>
  <c r="S457" i="1"/>
  <c r="S458" i="1"/>
  <c r="S460" i="1"/>
  <c r="S461" i="1"/>
  <c r="S462" i="1"/>
  <c r="S465" i="1"/>
  <c r="S466" i="1"/>
  <c r="S467" i="1"/>
  <c r="S468" i="1"/>
  <c r="S469" i="1"/>
  <c r="S472" i="1"/>
  <c r="S473" i="1"/>
  <c r="S474" i="1"/>
  <c r="S475" i="1"/>
  <c r="S476" i="1"/>
  <c r="S478" i="1"/>
  <c r="S481" i="1"/>
  <c r="S482" i="1"/>
  <c r="S483" i="1"/>
  <c r="S484" i="1"/>
  <c r="S485" i="1"/>
  <c r="S486" i="1"/>
  <c r="S487" i="1"/>
  <c r="S488" i="1"/>
  <c r="S491" i="1"/>
  <c r="S496" i="1"/>
  <c r="S498" i="1"/>
  <c r="S499" i="1"/>
  <c r="S500" i="1"/>
  <c r="S501" i="1"/>
  <c r="S502" i="1"/>
  <c r="S504" i="1"/>
  <c r="S505" i="1"/>
  <c r="S506" i="1"/>
  <c r="S507" i="1"/>
  <c r="S508" i="1"/>
  <c r="S509" i="1"/>
  <c r="S510" i="1"/>
  <c r="S511" i="1"/>
  <c r="S513" i="1"/>
  <c r="S514" i="1"/>
  <c r="S515" i="1"/>
  <c r="S516" i="1"/>
  <c r="S517" i="1"/>
  <c r="S519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50" i="1"/>
  <c r="S551" i="1"/>
  <c r="S552" i="1"/>
  <c r="S553" i="1"/>
  <c r="S555" i="1"/>
  <c r="S556" i="1"/>
  <c r="S558" i="1"/>
  <c r="S559" i="1"/>
  <c r="S561" i="1"/>
  <c r="S562" i="1"/>
  <c r="S563" i="1"/>
  <c r="S565" i="1"/>
  <c r="S566" i="1"/>
  <c r="S568" i="1"/>
  <c r="S570" i="1"/>
  <c r="S571" i="1"/>
  <c r="S572" i="1"/>
  <c r="S573" i="1"/>
  <c r="S575" i="1"/>
  <c r="S576" i="1"/>
  <c r="S577" i="1"/>
  <c r="S578" i="1"/>
  <c r="S579" i="1"/>
  <c r="S580" i="1"/>
  <c r="S581" i="1"/>
  <c r="S582" i="1"/>
  <c r="S585" i="1"/>
  <c r="S586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5" i="1"/>
  <c r="S607" i="1"/>
  <c r="S608" i="1"/>
  <c r="S610" i="1"/>
  <c r="S611" i="1"/>
  <c r="S615" i="1"/>
  <c r="S619" i="1"/>
  <c r="S621" i="1"/>
  <c r="S622" i="1"/>
  <c r="S623" i="1"/>
  <c r="S624" i="1"/>
  <c r="S628" i="1"/>
  <c r="S629" i="1"/>
  <c r="S631" i="1"/>
  <c r="S632" i="1"/>
  <c r="S633" i="1"/>
  <c r="S635" i="1"/>
  <c r="S636" i="1"/>
  <c r="S637" i="1"/>
  <c r="S638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9" i="1"/>
  <c r="S710" i="1"/>
  <c r="S711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3" i="1"/>
  <c r="S765" i="1"/>
  <c r="S767" i="1"/>
  <c r="S769" i="1"/>
  <c r="S771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8" i="1"/>
  <c r="S879" i="1"/>
  <c r="S880" i="1"/>
  <c r="S881" i="1"/>
  <c r="S882" i="1"/>
  <c r="S883" i="1"/>
  <c r="S884" i="1"/>
  <c r="S885" i="1"/>
  <c r="S886" i="1"/>
  <c r="S887" i="1"/>
  <c r="S888" i="1"/>
  <c r="S890" i="1"/>
  <c r="S891" i="1"/>
  <c r="S892" i="1"/>
  <c r="S893" i="1"/>
  <c r="S894" i="1"/>
  <c r="S895" i="1"/>
  <c r="S896" i="1"/>
  <c r="S897" i="1"/>
  <c r="S898" i="1"/>
  <c r="S900" i="1"/>
  <c r="S901" i="1"/>
  <c r="S902" i="1"/>
  <c r="S904" i="1"/>
  <c r="S905" i="1"/>
  <c r="S906" i="1"/>
  <c r="S907" i="1"/>
  <c r="S911" i="1"/>
  <c r="S912" i="1"/>
  <c r="S914" i="1"/>
  <c r="S915" i="1"/>
  <c r="S917" i="1"/>
  <c r="S919" i="1"/>
  <c r="S920" i="1"/>
  <c r="S921" i="1"/>
  <c r="S923" i="1"/>
  <c r="S924" i="1"/>
  <c r="S925" i="1"/>
  <c r="S926" i="1"/>
  <c r="S927" i="1"/>
  <c r="S930" i="1"/>
  <c r="S932" i="1"/>
  <c r="S933" i="1"/>
  <c r="S934" i="1"/>
  <c r="S935" i="1"/>
  <c r="S936" i="1"/>
  <c r="S937" i="1"/>
  <c r="S939" i="1"/>
  <c r="S940" i="1"/>
  <c r="S941" i="1"/>
  <c r="S942" i="1"/>
  <c r="S943" i="1"/>
  <c r="S944" i="1"/>
  <c r="S945" i="1"/>
  <c r="S946" i="1"/>
  <c r="S947" i="1"/>
  <c r="S948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4" i="1"/>
  <c r="S1045" i="1"/>
  <c r="S1046" i="1"/>
  <c r="S1047" i="1"/>
  <c r="S1049" i="1"/>
  <c r="S1050" i="1"/>
  <c r="S1055" i="1"/>
  <c r="S1062" i="1"/>
  <c r="S1064" i="1"/>
  <c r="S1066" i="1"/>
  <c r="S1067" i="1"/>
  <c r="S1068" i="1"/>
  <c r="S1069" i="1"/>
  <c r="S1070" i="1"/>
  <c r="S1071" i="1"/>
  <c r="S1072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7" i="1"/>
  <c r="S1088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3" i="1"/>
  <c r="S1125" i="1"/>
  <c r="S1126" i="1"/>
  <c r="S1128" i="1"/>
  <c r="S1129" i="1"/>
  <c r="S1130" i="1"/>
  <c r="S1131" i="1"/>
  <c r="S1132" i="1"/>
  <c r="S1134" i="1"/>
  <c r="S1135" i="1"/>
  <c r="S1136" i="1"/>
  <c r="S1137" i="1"/>
  <c r="S1138" i="1"/>
  <c r="S1139" i="1"/>
  <c r="S1140" i="1"/>
  <c r="S1141" i="1"/>
  <c r="S1145" i="1"/>
  <c r="S1147" i="1"/>
  <c r="S1148" i="1"/>
  <c r="S1150" i="1"/>
  <c r="S1151" i="1"/>
  <c r="S1152" i="1"/>
  <c r="S1154" i="1"/>
  <c r="S1155" i="1"/>
  <c r="S1156" i="1"/>
  <c r="S1157" i="1"/>
  <c r="S1159" i="1"/>
  <c r="S1160" i="1"/>
  <c r="S1162" i="1"/>
  <c r="S1164" i="1"/>
  <c r="S1167" i="1"/>
  <c r="S1168" i="1"/>
  <c r="S1169" i="1"/>
  <c r="S1170" i="1"/>
  <c r="S1171" i="1"/>
  <c r="S1172" i="1"/>
  <c r="S1173" i="1"/>
  <c r="S1175" i="1"/>
  <c r="S1176" i="1"/>
  <c r="S1177" i="1"/>
  <c r="S1178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30" i="1"/>
  <c r="S1231" i="1"/>
  <c r="S1234" i="1"/>
  <c r="S1235" i="1"/>
  <c r="S1237" i="1"/>
  <c r="S1240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6" i="1"/>
  <c r="S1337" i="1"/>
  <c r="S1338" i="1"/>
  <c r="S1339" i="1"/>
  <c r="S1340" i="1"/>
  <c r="S1341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2" i="1"/>
  <c r="S1413" i="1"/>
  <c r="S1414" i="1"/>
  <c r="S1415" i="1"/>
  <c r="S1416" i="1"/>
  <c r="S1417" i="1"/>
  <c r="S1419" i="1"/>
  <c r="S1420" i="1"/>
  <c r="S1421" i="1"/>
  <c r="S1422" i="1"/>
  <c r="S1423" i="1"/>
  <c r="S1424" i="1"/>
  <c r="S1425" i="1"/>
  <c r="S1426" i="1"/>
  <c r="S1429" i="1"/>
  <c r="S1430" i="1"/>
  <c r="S1432" i="1"/>
  <c r="S1433" i="1"/>
  <c r="S1435" i="1"/>
  <c r="S1436" i="1"/>
  <c r="S1437" i="1"/>
  <c r="S1438" i="1"/>
  <c r="S1439" i="1"/>
  <c r="S1440" i="1"/>
  <c r="S1441" i="1"/>
  <c r="S1442" i="1"/>
  <c r="S1443" i="1"/>
  <c r="S1449" i="1"/>
  <c r="S1452" i="1"/>
  <c r="S1453" i="1"/>
  <c r="S1456" i="1"/>
  <c r="S1457" i="1"/>
  <c r="S1458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7" i="1"/>
  <c r="S1488" i="1"/>
  <c r="S1490" i="1"/>
  <c r="S1492" i="1"/>
  <c r="S1493" i="1"/>
  <c r="S1494" i="1"/>
  <c r="S1496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7" i="1"/>
  <c r="S1548" i="1"/>
  <c r="S1550" i="1"/>
  <c r="S1551" i="1"/>
  <c r="S1552" i="1"/>
  <c r="S1554" i="1"/>
  <c r="S1558" i="1"/>
  <c r="S1559" i="1"/>
  <c r="S1560" i="1"/>
  <c r="S1561" i="1"/>
  <c r="S1562" i="1"/>
  <c r="S1563" i="1"/>
  <c r="S1565" i="1"/>
  <c r="S1566" i="1"/>
  <c r="S1567" i="1"/>
  <c r="S1568" i="1"/>
  <c r="S1569" i="1"/>
  <c r="S1570" i="1"/>
  <c r="S1572" i="1"/>
  <c r="S1573" i="1"/>
  <c r="S1574" i="1"/>
  <c r="S1575" i="1"/>
  <c r="S1576" i="1"/>
  <c r="S1577" i="1"/>
  <c r="S1578" i="1"/>
  <c r="S1579" i="1"/>
  <c r="S1580" i="1"/>
  <c r="S1581" i="1"/>
  <c r="S1583" i="1"/>
  <c r="S1584" i="1"/>
  <c r="S1585" i="1"/>
  <c r="S1587" i="1"/>
  <c r="S1589" i="1"/>
  <c r="S1592" i="1"/>
  <c r="S1593" i="1"/>
  <c r="S1595" i="1"/>
  <c r="S1596" i="1"/>
  <c r="S1597" i="1"/>
  <c r="S1598" i="1"/>
  <c r="S1600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9" i="1"/>
  <c r="S1701" i="1"/>
  <c r="S1702" i="1"/>
  <c r="S1703" i="1"/>
  <c r="S1704" i="1"/>
  <c r="S1705" i="1"/>
  <c r="S1706" i="1"/>
  <c r="S1709" i="1"/>
  <c r="S1711" i="1"/>
  <c r="S1712" i="1"/>
  <c r="S1713" i="1"/>
  <c r="S1715" i="1"/>
  <c r="S1716" i="1"/>
  <c r="S1717" i="1"/>
  <c r="S1718" i="1"/>
  <c r="S1719" i="1"/>
  <c r="S1720" i="1"/>
  <c r="S1721" i="1"/>
  <c r="S1722" i="1"/>
  <c r="S1724" i="1"/>
  <c r="S1725" i="1"/>
  <c r="S1726" i="1"/>
  <c r="S1727" i="1"/>
  <c r="S1728" i="1"/>
  <c r="S1729" i="1"/>
  <c r="S1730" i="1"/>
  <c r="S1736" i="1"/>
  <c r="S1737" i="1"/>
  <c r="S1738" i="1"/>
  <c r="S1739" i="1"/>
  <c r="S1740" i="1"/>
  <c r="S1741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6" i="1"/>
  <c r="S1818" i="1"/>
  <c r="S1819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4" i="1"/>
  <c r="S1865" i="1"/>
  <c r="S1866" i="1"/>
  <c r="S1867" i="1"/>
  <c r="S1868" i="1"/>
  <c r="S1869" i="1"/>
  <c r="S1870" i="1"/>
  <c r="S1872" i="1"/>
  <c r="S1873" i="1"/>
  <c r="S1874" i="1"/>
  <c r="S1875" i="1"/>
  <c r="S1876" i="1"/>
  <c r="S1877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5" i="1"/>
  <c r="S1986" i="1"/>
  <c r="S1987" i="1"/>
  <c r="S1988" i="1"/>
  <c r="S1989" i="1"/>
  <c r="S1990" i="1"/>
  <c r="S1991" i="1"/>
  <c r="S1992" i="1"/>
  <c r="S1993" i="1"/>
  <c r="S1994" i="1"/>
  <c r="S1997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4" i="1"/>
  <c r="S2145" i="1"/>
  <c r="S2146" i="1"/>
  <c r="S2147" i="1"/>
  <c r="S2148" i="1"/>
  <c r="S2149" i="1"/>
  <c r="S2150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5" i="1"/>
  <c r="S2346" i="1"/>
  <c r="S2348" i="1"/>
  <c r="S2349" i="1"/>
  <c r="S2350" i="1"/>
  <c r="S2353" i="1"/>
  <c r="S2356" i="1"/>
  <c r="S2357" i="1"/>
  <c r="S2361" i="1"/>
  <c r="S2362" i="1"/>
  <c r="S2364" i="1"/>
  <c r="S2368" i="1"/>
  <c r="S2369" i="1"/>
  <c r="S2370" i="1"/>
  <c r="S2372" i="1"/>
  <c r="S2374" i="1"/>
  <c r="S2375" i="1"/>
  <c r="S2376" i="1"/>
  <c r="S2378" i="1"/>
  <c r="S2382" i="1"/>
  <c r="S2383" i="1"/>
  <c r="S2384" i="1"/>
  <c r="S2385" i="1"/>
  <c r="S2386" i="1"/>
  <c r="S2387" i="1"/>
  <c r="S2389" i="1"/>
  <c r="S2390" i="1"/>
  <c r="S2391" i="1"/>
  <c r="S2393" i="1"/>
  <c r="S2395" i="1"/>
  <c r="S2396" i="1"/>
  <c r="S2398" i="1"/>
  <c r="S2403" i="1"/>
  <c r="S2404" i="1"/>
  <c r="S2405" i="1"/>
  <c r="S2407" i="1"/>
  <c r="S2408" i="1"/>
  <c r="S2409" i="1"/>
  <c r="S2410" i="1"/>
  <c r="S2411" i="1"/>
  <c r="S2413" i="1"/>
  <c r="S2415" i="1"/>
  <c r="S2416" i="1"/>
  <c r="S2417" i="1"/>
  <c r="S2418" i="1"/>
  <c r="S2420" i="1"/>
  <c r="S2422" i="1"/>
  <c r="S2423" i="1"/>
  <c r="S2424" i="1"/>
  <c r="S2425" i="1"/>
  <c r="S2426" i="1"/>
  <c r="S2427" i="1"/>
  <c r="S2429" i="1"/>
  <c r="S2430" i="1"/>
  <c r="S2431" i="1"/>
  <c r="S2432" i="1"/>
  <c r="S2433" i="1"/>
  <c r="S2434" i="1"/>
  <c r="S2436" i="1"/>
  <c r="S2437" i="1"/>
  <c r="S2438" i="1"/>
  <c r="S2440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8" i="1"/>
  <c r="S2511" i="1"/>
  <c r="S2512" i="1"/>
  <c r="S2516" i="1"/>
  <c r="S2517" i="1"/>
  <c r="S2519" i="1"/>
  <c r="S2521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4" i="1"/>
  <c r="S2567" i="1"/>
  <c r="S2569" i="1"/>
  <c r="S2570" i="1"/>
  <c r="S2571" i="1"/>
  <c r="S2572" i="1"/>
  <c r="S2573" i="1"/>
  <c r="S2581" i="1"/>
  <c r="S2582" i="1"/>
  <c r="S2583" i="1"/>
  <c r="S2584" i="1"/>
  <c r="S2585" i="1"/>
  <c r="S2587" i="1"/>
  <c r="S2588" i="1"/>
  <c r="S2589" i="1"/>
  <c r="S2590" i="1"/>
  <c r="S2591" i="1"/>
  <c r="S2593" i="1"/>
  <c r="S2594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90" i="1"/>
  <c r="S2691" i="1"/>
  <c r="S2692" i="1"/>
  <c r="S2693" i="1"/>
  <c r="S2694" i="1"/>
  <c r="S2695" i="1"/>
  <c r="S2696" i="1"/>
  <c r="S2697" i="1"/>
  <c r="S2698" i="1"/>
  <c r="S2699" i="1"/>
  <c r="S2700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6" i="1"/>
  <c r="S2747" i="1"/>
  <c r="S2748" i="1"/>
  <c r="S2749" i="1"/>
  <c r="S2750" i="1"/>
  <c r="S2751" i="1"/>
  <c r="S2754" i="1"/>
  <c r="S2755" i="1"/>
  <c r="S2757" i="1"/>
  <c r="S2758" i="1"/>
  <c r="S2759" i="1"/>
  <c r="S2760" i="1"/>
  <c r="S2761" i="1"/>
  <c r="S2763" i="1"/>
  <c r="S2764" i="1"/>
  <c r="S2765" i="1"/>
  <c r="S2766" i="1"/>
  <c r="S2768" i="1"/>
  <c r="S2769" i="1"/>
  <c r="S2770" i="1"/>
  <c r="S2771" i="1"/>
  <c r="S2772" i="1"/>
  <c r="S2775" i="1"/>
  <c r="S2776" i="1"/>
  <c r="S2777" i="1"/>
  <c r="S2778" i="1"/>
  <c r="S2779" i="1"/>
  <c r="S2780" i="1"/>
  <c r="S2781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6" i="1"/>
  <c r="S2847" i="1"/>
  <c r="S2850" i="1"/>
  <c r="S2851" i="1"/>
  <c r="S2852" i="1"/>
  <c r="S2854" i="1"/>
  <c r="S2856" i="1"/>
  <c r="S2857" i="1"/>
  <c r="S2858" i="1"/>
  <c r="S2859" i="1"/>
  <c r="S2861" i="1"/>
  <c r="S2862" i="1"/>
  <c r="S2863" i="1"/>
  <c r="S2864" i="1"/>
  <c r="S2865" i="1"/>
  <c r="S2866" i="1"/>
  <c r="S2868" i="1"/>
  <c r="S2869" i="1"/>
  <c r="S2870" i="1"/>
  <c r="S2871" i="1"/>
  <c r="S2872" i="1"/>
  <c r="S2873" i="1"/>
  <c r="S2875" i="1"/>
  <c r="S2876" i="1"/>
  <c r="S2877" i="1"/>
  <c r="S2879" i="1"/>
  <c r="S2880" i="1"/>
  <c r="S2881" i="1"/>
  <c r="S2882" i="1"/>
  <c r="S2884" i="1"/>
  <c r="S2885" i="1"/>
  <c r="S2886" i="1"/>
  <c r="S2887" i="1"/>
  <c r="S2888" i="1"/>
  <c r="S2889" i="1"/>
  <c r="S2891" i="1"/>
  <c r="S2892" i="1"/>
  <c r="S2893" i="1"/>
  <c r="S2894" i="1"/>
  <c r="S2895" i="1"/>
  <c r="S2897" i="1"/>
  <c r="S2898" i="1"/>
  <c r="S2899" i="1"/>
  <c r="S2900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6" i="1"/>
  <c r="S2948" i="1"/>
  <c r="S2949" i="1"/>
  <c r="S2950" i="1"/>
  <c r="S2951" i="1"/>
  <c r="S2953" i="1"/>
  <c r="S2954" i="1"/>
  <c r="S2955" i="1"/>
  <c r="S2957" i="1"/>
  <c r="S2958" i="1"/>
  <c r="S2959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7" i="1"/>
  <c r="S3060" i="1"/>
  <c r="S3061" i="1"/>
  <c r="S3062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7" i="1"/>
  <c r="S3118" i="1"/>
  <c r="S3119" i="1"/>
  <c r="S3120" i="1"/>
  <c r="S3121" i="1"/>
  <c r="S3122" i="1"/>
  <c r="S3123" i="1"/>
  <c r="S3124" i="1"/>
  <c r="S3125" i="1"/>
  <c r="S3126" i="1"/>
  <c r="S3128" i="1"/>
  <c r="S3130" i="1"/>
  <c r="S3131" i="1"/>
  <c r="S3132" i="1"/>
  <c r="S3133" i="1"/>
  <c r="S3134" i="1"/>
  <c r="S3135" i="1"/>
  <c r="S3136" i="1"/>
  <c r="S3137" i="1"/>
  <c r="S3138" i="1"/>
  <c r="S3139" i="1"/>
  <c r="S3141" i="1"/>
  <c r="S3142" i="1"/>
  <c r="S3143" i="1"/>
  <c r="S3144" i="1"/>
  <c r="S3146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3" i="1"/>
  <c r="S3194" i="1"/>
  <c r="S3195" i="1"/>
  <c r="S3197" i="1"/>
  <c r="S3198" i="1"/>
  <c r="S3199" i="1"/>
  <c r="S3200" i="1"/>
  <c r="S3201" i="1"/>
  <c r="S3202" i="1"/>
  <c r="S3203" i="1"/>
  <c r="S3204" i="1"/>
  <c r="S3205" i="1"/>
  <c r="S3207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1" i="1"/>
  <c r="S3632" i="1"/>
  <c r="S3633" i="1"/>
  <c r="S3634" i="1"/>
  <c r="S3635" i="1"/>
  <c r="S3636" i="1"/>
  <c r="S3637" i="1"/>
  <c r="S3639" i="1"/>
  <c r="S3640" i="1"/>
  <c r="S3641" i="1"/>
  <c r="S3642" i="1"/>
  <c r="S3644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6" i="1"/>
  <c r="S3737" i="1"/>
  <c r="S3738" i="1"/>
  <c r="S3739" i="1"/>
  <c r="S3740" i="1"/>
  <c r="S3741" i="1"/>
  <c r="S3742" i="1"/>
  <c r="S3744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4" i="1"/>
  <c r="S3795" i="1"/>
  <c r="S3796" i="1"/>
  <c r="S3797" i="1"/>
  <c r="S3798" i="1"/>
  <c r="S3799" i="1"/>
  <c r="S3800" i="1"/>
  <c r="S3801" i="1"/>
  <c r="S3802" i="1"/>
  <c r="S3803" i="1"/>
  <c r="S3805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6" i="1"/>
  <c r="S3867" i="1"/>
  <c r="S3868" i="1"/>
  <c r="S3869" i="1"/>
  <c r="S3870" i="1"/>
  <c r="S3871" i="1"/>
  <c r="S3872" i="1"/>
  <c r="S3873" i="1"/>
  <c r="S3878" i="1"/>
  <c r="S3879" i="1"/>
  <c r="S3880" i="1"/>
  <c r="S3882" i="1"/>
  <c r="S3883" i="1"/>
  <c r="S3889" i="1"/>
  <c r="S3890" i="1"/>
  <c r="S3891" i="1"/>
  <c r="S3892" i="1"/>
  <c r="S3893" i="1"/>
  <c r="S3895" i="1"/>
  <c r="S3896" i="1"/>
  <c r="S3897" i="1"/>
  <c r="S3898" i="1"/>
  <c r="S3899" i="1"/>
  <c r="S3900" i="1"/>
  <c r="S3901" i="1"/>
  <c r="S3902" i="1"/>
  <c r="S3903" i="1"/>
  <c r="S3904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9" i="1"/>
  <c r="S3920" i="1"/>
  <c r="S3921" i="1"/>
  <c r="S3922" i="1"/>
  <c r="S3924" i="1"/>
  <c r="S3925" i="1"/>
  <c r="S3926" i="1"/>
  <c r="S3927" i="1"/>
  <c r="S3928" i="1"/>
  <c r="S3929" i="1"/>
  <c r="S3930" i="1"/>
  <c r="S3931" i="1"/>
  <c r="S3934" i="1"/>
  <c r="S3935" i="1"/>
  <c r="S3936" i="1"/>
  <c r="S3937" i="1"/>
  <c r="S3939" i="1"/>
  <c r="S3940" i="1"/>
  <c r="S3941" i="1"/>
  <c r="S3942" i="1"/>
  <c r="S3943" i="1"/>
  <c r="S3945" i="1"/>
  <c r="S3947" i="1"/>
  <c r="S3948" i="1"/>
  <c r="S3949" i="1"/>
  <c r="S3951" i="1"/>
  <c r="S3952" i="1"/>
  <c r="S3953" i="1"/>
  <c r="S3954" i="1"/>
  <c r="S3957" i="1"/>
  <c r="S3959" i="1"/>
  <c r="S3960" i="1"/>
  <c r="S3961" i="1"/>
  <c r="S3962" i="1"/>
  <c r="S3963" i="1"/>
  <c r="S3964" i="1"/>
  <c r="S3966" i="1"/>
  <c r="S3967" i="1"/>
  <c r="S3968" i="1"/>
  <c r="S3969" i="1"/>
  <c r="S3970" i="1"/>
  <c r="S3971" i="1"/>
  <c r="S3972" i="1"/>
  <c r="S3973" i="1"/>
  <c r="S3974" i="1"/>
  <c r="S3975" i="1"/>
  <c r="S3976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2" i="1"/>
  <c r="S3993" i="1"/>
  <c r="S3994" i="1"/>
  <c r="S3995" i="1"/>
  <c r="S3996" i="1"/>
  <c r="S3997" i="1"/>
  <c r="S3998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5" i="1"/>
  <c r="S4017" i="1"/>
  <c r="S4018" i="1"/>
  <c r="S4019" i="1"/>
  <c r="S4020" i="1"/>
  <c r="S4021" i="1"/>
  <c r="S4022" i="1"/>
  <c r="S4023" i="1"/>
  <c r="S4024" i="1"/>
  <c r="S4026" i="1"/>
  <c r="S4027" i="1"/>
  <c r="S4029" i="1"/>
  <c r="S4030" i="1"/>
  <c r="S4032" i="1"/>
  <c r="S4034" i="1"/>
  <c r="S4035" i="1"/>
  <c r="S4036" i="1"/>
  <c r="S4037" i="1"/>
  <c r="S4038" i="1"/>
  <c r="S4039" i="1"/>
  <c r="S4040" i="1"/>
  <c r="S4041" i="1"/>
  <c r="S4042" i="1"/>
  <c r="S4043" i="1"/>
  <c r="S4044" i="1"/>
  <c r="S4046" i="1"/>
  <c r="S4047" i="1"/>
  <c r="S4048" i="1"/>
  <c r="S4049" i="1"/>
  <c r="S4050" i="1"/>
  <c r="S4051" i="1"/>
  <c r="S4052" i="1"/>
  <c r="S4054" i="1"/>
  <c r="S4055" i="1"/>
  <c r="S4057" i="1"/>
  <c r="S4058" i="1"/>
  <c r="S4059" i="1"/>
  <c r="S4060" i="1"/>
  <c r="S4061" i="1"/>
  <c r="S4062" i="1"/>
  <c r="S4064" i="1"/>
  <c r="S4065" i="1"/>
  <c r="S4066" i="1"/>
  <c r="S4067" i="1"/>
  <c r="S4068" i="1"/>
  <c r="S4069" i="1"/>
  <c r="S4070" i="1"/>
  <c r="S4071" i="1"/>
  <c r="S4072" i="1"/>
  <c r="S4074" i="1"/>
  <c r="S4075" i="1"/>
  <c r="S4076" i="1"/>
  <c r="S4077" i="1"/>
  <c r="S4079" i="1"/>
  <c r="S4081" i="1"/>
  <c r="S4083" i="1"/>
  <c r="S4084" i="1"/>
  <c r="S4085" i="1"/>
  <c r="S4086" i="1"/>
  <c r="S4087" i="1"/>
  <c r="S4088" i="1"/>
  <c r="S4090" i="1"/>
  <c r="S4091" i="1"/>
  <c r="S4092" i="1"/>
  <c r="S4093" i="1"/>
  <c r="S4094" i="1"/>
  <c r="S4095" i="1"/>
  <c r="S4096" i="1"/>
  <c r="S4097" i="1"/>
  <c r="S4098" i="1"/>
  <c r="S4101" i="1"/>
  <c r="S4104" i="1"/>
  <c r="S4105" i="1"/>
  <c r="S4106" i="1"/>
  <c r="S4107" i="1"/>
  <c r="S4108" i="1"/>
  <c r="S4109" i="1"/>
  <c r="S4110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<sst xmlns="http://schemas.openxmlformats.org/spreadsheetml/2006/main" count="37105" uniqueCount="8363">
  <si>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</si>
  <si>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</si>
  <si>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</si>
  <si>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</si>
  <si>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</si>
  <si>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</si>
  <si>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</si>
  <si>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</si>
  <si>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</si>
  <si>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</si>
  <si>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</si>
  <si>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</si>
  <si>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</si>
  <si>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</si>
  <si>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</si>
  <si>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</si>
  <si>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</si>
  <si>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</si>
  <si>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</si>
  <si>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</si>
  <si>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</si>
  <si>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</si>
  <si>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</si>
  <si>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</si>
  <si>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</si>
  <si>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</si>
  <si>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</si>
  <si>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</si>
  <si>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</si>
  <si>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</si>
  <si>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</si>
  <si>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</si>
  <si>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</si>
  <si>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</si>
  <si>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</si>
  <si>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</si>
  <si>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</si>
  <si>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</si>
  <si>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</si>
  <si>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</si>
  <si>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</si>
  <si>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</si>
  <si>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</si>
  <si>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</si>
  <si>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</si>
  <si>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</si>
  <si>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</si>
  <si>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</si>
  <si>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</si>
  <si>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</si>
  <si>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</si>
  <si>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</si>
  <si>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</si>
  <si>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</si>
  <si>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</si>
  <si>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</si>
  <si>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</si>
  <si>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</si>
  <si>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</si>
  <si>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</si>
  <si>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</si>
  <si>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</si>
  <si>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</si>
  <si>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</si>
  <si>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</si>
  <si>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</si>
  <si>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</si>
  <si>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</si>
  <si>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</si>
  <si>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</si>
  <si>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</si>
  <si>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</si>
  <si>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</si>
  <si>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</si>
  <si>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</si>
  <si>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</si>
  <si>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</si>
  <si>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</si>
  <si>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</si>
  <si>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</si>
  <si>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</si>
  <si>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</si>
  <si>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</si>
  <si>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</si>
  <si>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</si>
  <si>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</si>
  <si>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</si>
  <si>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</si>
  <si>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</si>
  <si>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</si>
  <si>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</si>
  <si>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</si>
  <si>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</si>
  <si>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</si>
  <si>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</si>
  <si>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</si>
  <si>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</si>
  <si>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</si>
  <si>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</si>
  <si>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</si>
  <si>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</si>
  <si>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</si>
  <si>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</si>
  <si>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</si>
  <si>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</si>
  <si>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</si>
  <si>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</si>
  <si>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</si>
  <si>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</si>
  <si>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</si>
  <si>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</si>
  <si>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</si>
  <si>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</si>
  <si>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</si>
  <si>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</si>
  <si>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</si>
  <si>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</si>
  <si>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</si>
  <si>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</si>
  <si>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</si>
  <si>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</si>
  <si>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</si>
  <si>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</si>
  <si>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</si>
  <si>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</si>
  <si>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</si>
  <si>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</si>
  <si>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</si>
  <si>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</si>
  <si>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</si>
  <si>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</si>
  <si>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</si>
  <si>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</si>
  <si>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</si>
  <si>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</si>
  <si>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</si>
  <si>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</si>
  <si>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</si>
  <si>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</si>
  <si>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</si>
  <si>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</si>
  <si>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</si>
  <si>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</si>
  <si>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</si>
  <si>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</si>
  <si>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</si>
  <si>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</si>
  <si>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</si>
  <si>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</si>
  <si>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</si>
  <si>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</si>
  <si>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</si>
  <si>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</si>
  <si>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</si>
  <si>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</si>
  <si>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</si>
  <si>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</si>
  <si>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</si>
  <si>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</si>
  <si>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</si>
  <si>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</si>
  <si>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</si>
  <si>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</si>
  <si>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</si>
  <si>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</si>
  <si>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</si>
  <si>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</si>
  <si>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</si>
  <si>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</si>
  <si>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</si>
  <si>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</si>
  <si>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</si>
  <si>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</si>
  <si>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</si>
  <si>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</si>
  <si>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</si>
  <si>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</si>
  <si>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</si>
  <si>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</si>
  <si>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</si>
  <si>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</si>
  <si>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</si>
  <si>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</si>
  <si>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</si>
  <si>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</si>
  <si>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</si>
  <si>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</si>
  <si>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</si>
  <si>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</si>
  <si>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</si>
  <si>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</si>
  <si>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</si>
  <si>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</si>
  <si>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</si>
  <si>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</si>
  <si>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</si>
  <si>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</si>
  <si>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</si>
  <si>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</si>
  <si>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</si>
  <si>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</si>
  <si>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</si>
  <si>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</si>
  <si>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</si>
  <si>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</si>
  <si>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</si>
  <si>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</si>
  <si>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</si>
  <si>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</si>
  <si>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</si>
  <si>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</si>
  <si>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</si>
  <si>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</si>
  <si>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</si>
  <si>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</si>
  <si>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</si>
  <si>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</si>
  <si>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</si>
  <si>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</si>
  <si>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</si>
  <si>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</si>
  <si>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</si>
  <si>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</si>
  <si>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</si>
  <si>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</si>
  <si>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</si>
  <si>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</si>
  <si>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</si>
  <si>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</si>
  <si>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</si>
  <si>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</si>
  <si>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</si>
  <si>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</si>
  <si>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</si>
  <si>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</si>
  <si>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</si>
  <si>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</si>
  <si>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</si>
  <si>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</si>
  <si>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</si>
  <si>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</si>
  <si>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</si>
  <si>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</si>
  <si>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</si>
  <si>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</si>
  <si>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</si>
  <si>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</si>
  <si>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</si>
  <si>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</si>
  <si>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</si>
  <si>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</si>
  <si>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</si>
  <si>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</si>
  <si>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</si>
  <si>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</si>
  <si>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</si>
  <si>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</si>
  <si>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</si>
  <si>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</si>
  <si>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</si>
  <si>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</si>
  <si>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</si>
  <si>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</si>
  <si>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</si>
  <si>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</si>
  <si>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</si>
  <si>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</si>
  <si>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</si>
  <si>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</si>
  <si>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</si>
  <si>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</si>
  <si>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</si>
  <si>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</si>
  <si>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</si>
  <si>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</si>
  <si>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</si>
  <si>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</si>
  <si>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</si>
  <si>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</si>
  <si>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</si>
  <si>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</si>
  <si>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</si>
  <si>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</si>
  <si>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</si>
  <si>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</si>
  <si>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</si>
  <si>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</si>
  <si>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</si>
  <si>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</si>
  <si>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</si>
  <si>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</si>
  <si>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</si>
  <si>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</si>
  <si>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</si>
  <si>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</si>
  <si>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</si>
  <si>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</si>
  <si>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</si>
  <si>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</si>
  <si>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</si>
  <si>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</si>
  <si>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</si>
  <si>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</si>
  <si>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</si>
  <si>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</si>
  <si>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</si>
  <si>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</si>
  <si>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</si>
  <si>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</si>
  <si>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</si>
  <si>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</si>
  <si>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</si>
  <si>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</si>
  <si>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</si>
  <si>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</si>
  <si>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</si>
  <si>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</si>
  <si>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</si>
  <si>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</si>
  <si>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</si>
  <si>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</si>
  <si>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</si>
  <si>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</si>
  <si>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</si>
  <si>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</si>
  <si>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</si>
  <si>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</si>
  <si>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</si>
  <si>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</si>
  <si>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</si>
  <si>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</si>
  <si>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</si>
  <si>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</si>
  <si>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</si>
  <si>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</si>
  <si>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</si>
  <si>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</si>
  <si>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</si>
  <si>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</si>
  <si>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</si>
  <si>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</si>
  <si>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</si>
  <si>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</si>
  <si>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</si>
  <si>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</si>
  <si>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</si>
  <si>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</si>
  <si>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</si>
  <si>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</si>
  <si>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</si>
  <si>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</si>
  <si>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</si>
  <si>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</si>
  <si>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</si>
  <si>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</si>
  <si>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</si>
  <si>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</si>
  <si>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</si>
  <si>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</si>
  <si>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</si>
  <si>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</si>
  <si>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</si>
  <si>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</si>
  <si>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</si>
  <si>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</si>
  <si>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</si>
  <si>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</si>
  <si>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</si>
  <si>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</si>
  <si>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</si>
  <si>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</si>
  <si>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</si>
  <si>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</si>
  <si>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</si>
  <si>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</si>
  <si>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</si>
  <si>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</si>
  <si>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</si>
  <si>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</si>
  <si>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</si>
  <si>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</si>
  <si>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</si>
  <si>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</si>
  <si>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</si>
  <si>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</si>
  <si>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</si>
  <si>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</si>
  <si>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</si>
  <si>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</si>
  <si>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</si>
  <si>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</si>
  <si>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</si>
  <si>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</si>
  <si>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</si>
  <si>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</si>
  <si>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</si>
  <si>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</si>
  <si>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</si>
  <si>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</si>
  <si>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</si>
  <si>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</si>
  <si>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</si>
  <si>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</si>
  <si>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</si>
  <si>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</si>
  <si>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</si>
  <si>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</si>
  <si>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</si>
  <si>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</si>
  <si>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</si>
  <si>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</si>
  <si>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</si>
  <si>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</si>
  <si>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</si>
  <si>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</si>
  <si>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</si>
  <si>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</si>
  <si>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</si>
  <si>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</si>
  <si>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</si>
  <si>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</si>
  <si>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</si>
  <si>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</si>
  <si>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</si>
  <si>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</si>
  <si>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</si>
  <si>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</si>
  <si>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</si>
  <si>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</si>
  <si>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</si>
  <si>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</si>
  <si>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</si>
  <si>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</si>
  <si>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</si>
  <si>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</si>
  <si>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</si>
  <si>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</si>
  <si>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</si>
  <si>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</si>
  <si>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</si>
  <si>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</si>
  <si>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</si>
  <si>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</si>
  <si>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</si>
  <si>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</si>
  <si>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</si>
  <si>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</si>
  <si>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</si>
  <si>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</si>
  <si>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</si>
  <si>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</si>
  <si>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</si>
  <si>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</si>
  <si>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</si>
  <si>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</si>
  <si>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</si>
  <si>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</si>
  <si>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</si>
  <si>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</si>
  <si>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</si>
  <si>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</si>
  <si>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</si>
  <si>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</si>
  <si>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</si>
  <si>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</si>
  <si>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</si>
  <si>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</si>
  <si>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</si>
  <si>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</si>
  <si>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</si>
  <si>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</si>
  <si>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</si>
  <si>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</si>
  <si>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</si>
  <si>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</si>
  <si>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</si>
  <si>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</si>
  <si>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</si>
  <si>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</si>
  <si>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</si>
  <si>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</si>
  <si>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</si>
  <si>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</si>
  <si>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</si>
  <si>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</si>
  <si>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</si>
  <si>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</si>
  <si>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</si>
  <si>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</si>
  <si>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</si>
  <si>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</si>
  <si>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</si>
  <si>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</si>
  <si>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</si>
  <si>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</si>
  <si>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</si>
  <si>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</si>
  <si>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</si>
  <si>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</si>
  <si>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</si>
  <si>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</si>
  <si>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</si>
  <si>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</si>
  <si>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</si>
  <si>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</si>
  <si>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</si>
  <si>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</si>
  <si>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</si>
  <si>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</si>
  <si>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</si>
  <si>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</si>
  <si>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</si>
  <si>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</si>
  <si>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</si>
  <si>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</si>
  <si>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</si>
  <si>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</si>
  <si>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</si>
  <si>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</si>
  <si>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</si>
  <si>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</si>
  <si>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</si>
  <si>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</si>
  <si>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</si>
  <si>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</si>
  <si>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</si>
  <si>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</si>
  <si>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</si>
  <si>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</si>
  <si>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</si>
  <si>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</si>
  <si>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</si>
  <si>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</si>
  <si>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</si>
  <si>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</si>
  <si>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</si>
  <si>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</si>
  <si>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</si>
  <si>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</si>
  <si>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</si>
  <si>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</si>
  <si>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</si>
  <si>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</si>
  <si>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</si>
  <si>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</si>
  <si>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</si>
  <si>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</si>
  <si>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</si>
  <si>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</si>
  <si>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</si>
  <si>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</si>
  <si>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</si>
  <si>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</si>
  <si>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</si>
  <si>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</si>
  <si>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</si>
  <si>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</si>
  <si>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</si>
  <si>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</si>
  <si>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</si>
  <si>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</si>
  <si>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</si>
  <si>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</si>
  <si>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</si>
  <si>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</si>
  <si>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</si>
  <si>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</si>
  <si>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</si>
  <si>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</si>
  <si>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</si>
  <si>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</si>
  <si>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</si>
  <si>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</si>
  <si>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</si>
  <si>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</si>
  <si>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</si>
  <si>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</si>
  <si>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</si>
  <si>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</si>
  <si>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</si>
  <si>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</si>
  <si>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</si>
  <si>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</si>
  <si>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</si>
  <si>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</si>
  <si>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</si>
  <si>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</si>
  <si>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</si>
  <si>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</si>
  <si>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</si>
  <si>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</si>
  <si>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</si>
  <si>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</si>
  <si>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</si>
  <si>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</si>
  <si>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</si>
  <si>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</si>
  <si>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</si>
  <si>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</si>
  <si>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</si>
  <si>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</si>
  <si>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</si>
  <si>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</si>
  <si>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</si>
  <si>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</si>
  <si>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</si>
  <si>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</si>
  <si>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</si>
  <si>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</si>
  <si>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</si>
  <si>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</si>
  <si>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</si>
  <si>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</si>
  <si>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</si>
  <si>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</si>
  <si>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</si>
  <si>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</si>
  <si>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</si>
  <si>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</si>
  <si>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</si>
  <si>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</si>
  <si>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</si>
  <si>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</si>
  <si>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</si>
  <si>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</si>
  <si>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</si>
  <si>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</si>
  <si>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</si>
  <si>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</si>
  <si>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</si>
  <si>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</si>
  <si>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</si>
  <si>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</si>
  <si>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</si>
  <si>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</si>
  <si>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</si>
  <si>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</si>
  <si>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</si>
  <si>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</si>
  <si>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</si>
  <si>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</si>
  <si>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</si>
  <si>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</si>
  <si>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</si>
  <si>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</si>
  <si>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</si>
  <si>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</si>
  <si>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</si>
  <si>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</si>
  <si>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</si>
  <si>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</si>
  <si>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</si>
  <si>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</si>
  <si>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</si>
  <si>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</si>
  <si>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</si>
  <si>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</si>
  <si>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</si>
  <si>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</si>
  <si>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</si>
  <si>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</si>
  <si>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</si>
  <si>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</si>
  <si>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</si>
  <si>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</si>
  <si>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</si>
  <si>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</si>
  <si>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</si>
  <si>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</si>
  <si>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</si>
  <si>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</si>
  <si>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</si>
  <si>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</si>
  <si>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</si>
  <si>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</si>
  <si>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</si>
  <si>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</si>
  <si>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</si>
  <si>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</si>
  <si>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</si>
  <si>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</si>
  <si>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</si>
  <si>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</si>
  <si>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</si>
  <si>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</si>
  <si>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</si>
  <si>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</si>
  <si>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</si>
  <si>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</si>
  <si>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</si>
  <si>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</si>
  <si>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</si>
  <si>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</si>
  <si>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</si>
  <si>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</si>
  <si>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</si>
  <si>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</si>
  <si>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</si>
  <si>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</si>
  <si>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</si>
  <si>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</si>
  <si>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</si>
  <si>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</si>
  <si>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</si>
  <si>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</si>
  <si>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</si>
  <si>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</si>
  <si>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</si>
  <si>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</si>
  <si>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</si>
  <si>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</si>
  <si>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</si>
  <si>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</si>
  <si>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</si>
  <si>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</si>
  <si>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</si>
  <si>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</si>
  <si>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</si>
  <si>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</si>
  <si>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</si>
  <si>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</si>
  <si>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</si>
  <si>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</si>
  <si>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</si>
  <si>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</si>
  <si>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</si>
  <si>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</si>
  <si>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</si>
  <si>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</si>
  <si>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</si>
  <si>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</si>
  <si>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</si>
  <si>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</si>
  <si>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</si>
  <si>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</si>
  <si>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</si>
  <si>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</si>
  <si>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</si>
  <si>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</si>
  <si>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</si>
  <si>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</si>
  <si>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</si>
  <si>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</si>
  <si>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</si>
  <si>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</si>
  <si>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</si>
  <si>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</si>
  <si>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</si>
  <si>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</si>
  <si>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</si>
  <si>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</si>
  <si>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</si>
  <si>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</si>
  <si>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</si>
  <si>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</si>
  <si>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</si>
  <si>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</si>
  <si>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</si>
  <si>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</si>
  <si>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</si>
  <si>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</si>
  <si>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</si>
  <si>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</si>
  <si>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</si>
  <si>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</si>
  <si>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</si>
  <si>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</si>
  <si>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</si>
  <si>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</si>
  <si>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</si>
  <si>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</si>
  <si>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</si>
  <si>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</si>
  <si>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</si>
  <si>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</si>
  <si>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</si>
  <si>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</si>
  <si>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</si>
  <si>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</si>
  <si>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</si>
  <si>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</si>
  <si>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</si>
  <si>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</si>
  <si>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</si>
  <si>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</si>
  <si>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</si>
  <si>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</si>
  <si>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</si>
  <si>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</si>
  <si>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</si>
  <si>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</si>
  <si>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</si>
  <si>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</si>
  <si>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</si>
  <si>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</si>
  <si>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</si>
  <si>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</si>
  <si>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</si>
  <si>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</si>
  <si>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</si>
  <si>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</si>
  <si>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</si>
  <si>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</si>
  <si>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</si>
  <si>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</si>
  <si>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</si>
  <si>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</si>
  <si>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</si>
  <si>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</si>
  <si>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</si>
  <si>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</si>
  <si>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</si>
  <si>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</si>
  <si>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</si>
  <si>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</si>
  <si>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</si>
  <si>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</si>
  <si>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</si>
  <si>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</si>
  <si>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</si>
  <si>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</si>
  <si>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</si>
  <si>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</si>
  <si>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</si>
  <si>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</si>
  <si>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</si>
  <si>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</si>
  <si>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</si>
  <si>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</si>
  <si>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</si>
  <si>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</si>
  <si>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</si>
  <si>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</si>
  <si>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</si>
  <si>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</si>
  <si>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</si>
  <si>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</si>
  <si>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</si>
  <si>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</si>
  <si>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</si>
  <si>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</si>
  <si>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</si>
  <si>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</si>
  <si>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</si>
  <si>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</si>
  <si>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</si>
  <si>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</si>
  <si>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</si>
  <si>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</si>
  <si>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</si>
  <si>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</si>
  <si>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</si>
  <si>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</si>
  <si>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</si>
  <si>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</si>
  <si>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</si>
  <si>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</si>
  <si>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</si>
  <si>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</si>
  <si>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</si>
  <si>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</si>
  <si>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</si>
  <si>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</si>
  <si>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</si>
  <si>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</si>
  <si>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</si>
  <si>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</si>
  <si>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</si>
  <si>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</si>
  <si>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</si>
  <si>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</si>
  <si>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</si>
  <si>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</si>
  <si>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</si>
  <si>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</si>
  <si>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</si>
  <si>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</si>
  <si>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</si>
  <si>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</si>
  <si>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</si>
  <si>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</si>
  <si>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</si>
  <si>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</si>
  <si>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</si>
  <si>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</si>
  <si>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</si>
  <si>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</si>
  <si>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</si>
  <si>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</si>
  <si>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</si>
  <si>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</si>
  <si>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</si>
  <si>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</si>
  <si>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</si>
  <si>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</si>
  <si>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</si>
  <si>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</si>
  <si>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</si>
  <si>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</si>
  <si>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</si>
  <si>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</si>
  <si>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</si>
  <si>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</si>
  <si>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</si>
  <si>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</si>
  <si>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</si>
  <si>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</si>
  <si>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</si>
  <si>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</si>
  <si>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</si>
  <si>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</si>
  <si>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</si>
  <si>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</si>
  <si>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</si>
  <si>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</si>
  <si>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</si>
  <si>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</si>
  <si>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</si>
  <si>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</si>
  <si>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</si>
  <si>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</si>
  <si>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</si>
  <si>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</si>
  <si>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</si>
  <si>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</si>
  <si>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</si>
  <si>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</si>
  <si>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</si>
  <si>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</si>
  <si>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</si>
  <si>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</si>
  <si>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</si>
  <si>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</si>
  <si>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</si>
  <si>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</si>
  <si>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</si>
  <si>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</si>
  <si>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</si>
  <si>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</si>
  <si>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</si>
  <si>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</si>
  <si>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</si>
  <si>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</si>
  <si>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</si>
  <si>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</si>
  <si>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</si>
  <si>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</si>
  <si>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</si>
  <si>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</si>
  <si>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</si>
  <si>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</si>
  <si>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</si>
  <si>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</si>
  <si>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</si>
  <si>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</si>
  <si>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</si>
  <si>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</si>
  <si>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</si>
  <si>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</si>
  <si>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</si>
  <si>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</si>
  <si>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</si>
  <si>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</si>
  <si>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</si>
  <si>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</si>
  <si>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</si>
  <si>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</si>
  <si>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</si>
  <si>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</si>
  <si>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</si>
  <si>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</si>
  <si>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</si>
  <si>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</si>
  <si>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</si>
  <si>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</si>
  <si>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</si>
  <si>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</si>
  <si>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</si>
  <si>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</si>
  <si>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</si>
  <si>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</si>
  <si>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</si>
  <si>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</si>
  <si>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</si>
  <si>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</si>
  <si>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</si>
  <si>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</si>
  <si>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</si>
  <si>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</si>
  <si>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</si>
  <si>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</si>
  <si>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</si>
  <si>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</si>
  <si>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</si>
  <si>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</si>
  <si>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</si>
  <si>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</si>
  <si>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</si>
  <si>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</si>
  <si>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</si>
  <si>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</si>
  <si>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</si>
  <si>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</si>
  <si>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</si>
  <si>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</si>
  <si>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</si>
  <si>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</si>
  <si>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</si>
  <si>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</si>
  <si>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</si>
  <si>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</si>
  <si>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</si>
  <si>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</si>
  <si>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</si>
  <si>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</si>
  <si>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</si>
  <si>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</si>
  <si>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</si>
  <si>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</si>
  <si>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</si>
  <si>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</si>
  <si>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</si>
  <si>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</si>
  <si>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</si>
  <si>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</si>
  <si>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</si>
  <si>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</si>
  <si>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</si>
  <si>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</si>
  <si>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</si>
  <si>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</si>
  <si>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</si>
  <si>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</si>
  <si>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</si>
  <si>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</si>
  <si>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</si>
  <si>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</si>
  <si>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</si>
  <si>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</si>
  <si>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</si>
  <si>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</si>
  <si>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</si>
  <si>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</si>
  <si>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</si>
  <si>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</si>
  <si>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</si>
  <si>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</si>
  <si>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</si>
  <si>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</si>
  <si>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</si>
  <si>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</si>
  <si>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</si>
  <si>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</si>
  <si>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</si>
  <si>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</si>
  <si>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</si>
  <si>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</si>
  <si>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</si>
  <si>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</si>
  <si>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</si>
  <si>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</si>
  <si>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</si>
  <si>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</si>
  <si>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</si>
  <si>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</si>
  <si>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</si>
  <si>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</si>
  <si>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</si>
  <si>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</si>
  <si>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</si>
  <si>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</si>
  <si>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</si>
  <si>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</si>
  <si>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</si>
  <si>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</si>
  <si>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</si>
  <si>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</si>
  <si>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</si>
  <si>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</si>
  <si>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</si>
  <si>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</si>
  <si>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</si>
  <si>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</si>
  <si>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</si>
  <si>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</si>
  <si>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</si>
  <si>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</si>
  <si>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</si>
  <si>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</si>
  <si>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</si>
  <si>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</si>
  <si>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</si>
  <si>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</si>
  <si>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</si>
  <si>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</si>
  <si>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</si>
  <si>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</si>
  <si>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</si>
  <si>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</si>
  <si>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</si>
  <si>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</si>
  <si>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</si>
  <si>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</si>
  <si>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</si>
  <si>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</si>
  <si>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</si>
  <si>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</si>
  <si>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</si>
  <si>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</si>
  <si>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</si>
  <si>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</si>
  <si>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</si>
  <si>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</si>
  <si>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</si>
  <si>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</si>
  <si>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</si>
  <si>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</si>
  <si>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</si>
  <si>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</si>
  <si>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</si>
  <si>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</si>
  <si>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</si>
  <si>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</si>
  <si>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</si>
  <si>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</si>
  <si>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</si>
  <si>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</si>
  <si>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</si>
  <si>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</si>
  <si>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</si>
  <si>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</si>
  <si>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</si>
  <si>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</si>
  <si>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</si>
  <si>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</si>
  <si>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</si>
  <si>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</si>
  <si>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</si>
  <si>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</si>
  <si>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</si>
  <si>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</si>
  <si>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</si>
  <si>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</si>
  <si>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</si>
  <si>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</si>
  <si>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</si>
  <si>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</si>
  <si>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</si>
  <si>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</si>
  <si>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</si>
  <si>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</si>
  <si>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</si>
  <si>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</si>
  <si>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</si>
  <si>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</si>
  <si>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</si>
  <si>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</si>
  <si>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</si>
  <si>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</si>
  <si>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</si>
  <si>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</si>
  <si>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</si>
  <si>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</si>
  <si>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</si>
  <si>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</si>
  <si>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</si>
  <si>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</si>
  <si>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</si>
  <si>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</si>
  <si>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</si>
  <si>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</si>
  <si>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</si>
  <si>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</si>
  <si>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</si>
  <si>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</si>
  <si>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</si>
  <si>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</si>
  <si>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</si>
  <si>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</si>
  <si>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</si>
  <si>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</si>
  <si>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</si>
  <si>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</si>
  <si>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</si>
  <si>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</si>
  <si>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</si>
  <si>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</si>
  <si>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</si>
  <si>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</si>
  <si>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</si>
  <si>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</si>
  <si>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</si>
  <si>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</si>
  <si>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</si>
  <si>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</si>
  <si>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</si>
  <si>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</si>
  <si>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</si>
  <si>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</si>
  <si>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</si>
  <si>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</si>
  <si>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</si>
  <si>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</si>
  <si>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</si>
  <si>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</si>
  <si>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</si>
  <si>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</si>
  <si>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</si>
  <si>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</si>
  <si>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</si>
  <si>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</si>
  <si>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</si>
  <si>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</si>
  <si>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</si>
  <si>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</si>
  <si>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</si>
  <si>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</si>
  <si>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</si>
  <si>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</si>
  <si>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</si>
  <si>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</si>
  <si>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</si>
  <si>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</si>
  <si>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</si>
  <si>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</si>
  <si>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</si>
  <si>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</si>
  <si>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</si>
  <si>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</si>
  <si>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</si>
  <si>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</si>
  <si>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</si>
  <si>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</si>
  <si>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</si>
  <si>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</si>
  <si>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</si>
  <si>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</si>
  <si>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</si>
  <si>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</si>
  <si>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</si>
  <si>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</si>
  <si>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</si>
  <si>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</si>
  <si>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</si>
  <si>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</si>
  <si>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</si>
  <si>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</si>
  <si>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</si>
  <si>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</si>
  <si>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</si>
  <si>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</si>
  <si>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</si>
  <si>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</si>
  <si>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</si>
  <si>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</si>
  <si>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</si>
  <si>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</si>
  <si>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</si>
  <si>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</si>
  <si>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</si>
  <si>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</si>
  <si>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</si>
  <si>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</si>
  <si>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</si>
  <si>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</si>
  <si>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</si>
  <si>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</si>
  <si>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</si>
  <si>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</si>
  <si>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</si>
  <si>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</si>
  <si>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</si>
  <si>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</si>
  <si>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</si>
  <si>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</si>
  <si>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</si>
  <si>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</si>
  <si>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</si>
  <si>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</si>
  <si>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</si>
  <si>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</si>
  <si>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</si>
  <si>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</si>
  <si>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</si>
  <si>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</si>
  <si>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</si>
  <si>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</si>
  <si>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</si>
  <si>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</si>
  <si>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</si>
  <si>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</si>
  <si>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</si>
  <si>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</si>
  <si>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</si>
  <si>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</si>
  <si>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</si>
  <si>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</si>
  <si>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</si>
  <si>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</si>
  <si>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</si>
  <si>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</si>
  <si>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</si>
  <si>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</si>
  <si>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</si>
  <si>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</si>
  <si>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</si>
  <si>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</si>
  <si>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</si>
  <si>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</si>
  <si>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</si>
  <si>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</si>
  <si>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</si>
  <si>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</si>
  <si>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</si>
  <si>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</si>
  <si>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</si>
  <si>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</si>
  <si>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</si>
  <si>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</si>
  <si>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</si>
  <si>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</si>
  <si>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</si>
  <si>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</si>
  <si>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</si>
  <si>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</si>
  <si>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</si>
  <si>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</si>
  <si>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</si>
  <si>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</si>
  <si>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</si>
  <si>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</si>
  <si>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</si>
  <si>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</si>
  <si>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</si>
  <si>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</si>
  <si>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</si>
  <si>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</si>
  <si>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</si>
  <si>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</si>
  <si>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</si>
  <si>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</si>
  <si>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</si>
  <si>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</si>
  <si>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</si>
  <si>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</si>
  <si>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</si>
  <si>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</si>
  <si>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</si>
  <si>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</si>
  <si>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</si>
  <si>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</si>
  <si>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</si>
  <si>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</si>
  <si>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</si>
  <si>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</si>
  <si>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</si>
  <si>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</si>
  <si>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</si>
  <si>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</si>
  <si>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</si>
  <si>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</si>
  <si>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</si>
  <si>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</si>
  <si>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</si>
  <si>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</si>
  <si>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</si>
  <si>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</si>
  <si>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</si>
  <si>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</si>
  <si>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</si>
  <si>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</si>
  <si>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</si>
  <si>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</si>
  <si>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</si>
  <si>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</si>
  <si>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</si>
  <si>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</si>
  <si>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</si>
  <si>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</si>
  <si>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</si>
  <si>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</si>
  <si>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</si>
  <si>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</si>
  <si>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</si>
  <si>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</si>
  <si>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</si>
  <si>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</si>
  <si>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</si>
  <si>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</si>
  <si>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</si>
  <si>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</si>
  <si>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</si>
  <si>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</si>
  <si>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</si>
  <si>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</si>
  <si>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</si>
  <si>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</si>
  <si>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</si>
  <si>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</si>
  <si>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</si>
  <si>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</si>
  <si>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</si>
  <si>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</si>
  <si>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</si>
  <si>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</si>
  <si>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</si>
  <si>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</si>
  <si>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</si>
  <si>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</si>
  <si>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</si>
  <si>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</si>
  <si>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</si>
  <si>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</si>
  <si>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</si>
  <si>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</si>
  <si>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</si>
  <si>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</si>
  <si>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</si>
  <si>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</si>
  <si>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</si>
  <si>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</si>
  <si>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</si>
  <si>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</si>
  <si>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</si>
  <si>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</si>
  <si>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</si>
  <si>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</si>
  <si>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</si>
  <si>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</si>
  <si>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</si>
  <si>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</si>
  <si>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</si>
  <si>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</si>
  <si>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</si>
  <si>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</si>
  <si>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</si>
  <si>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</si>
  <si>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</si>
  <si>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</si>
  <si>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</si>
  <si>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</si>
  <si>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</si>
  <si>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</si>
  <si>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</si>
  <si>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</si>
  <si>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</si>
  <si>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</si>
  <si>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</si>
  <si>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</si>
  <si>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</si>
  <si>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</si>
  <si>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</si>
  <si>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</si>
  <si>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</si>
  <si>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</si>
  <si>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</si>
  <si>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</si>
  <si>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</si>
  <si>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</si>
  <si>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</si>
  <si>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</si>
  <si>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</si>
  <si>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</si>
  <si>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</si>
  <si>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</si>
  <si>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</si>
  <si>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</si>
  <si>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</si>
  <si>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</si>
  <si>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</si>
  <si>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</si>
  <si>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</si>
  <si>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</si>
  <si>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</si>
  <si>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</si>
  <si>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</si>
  <si>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</si>
  <si>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</si>
  <si>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</si>
  <si>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</si>
  <si>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</si>
  <si>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</si>
  <si>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</si>
  <si>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</si>
  <si>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</si>
  <si>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</si>
  <si>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</si>
  <si>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</si>
  <si>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</si>
  <si>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</si>
  <si>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</si>
  <si>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</si>
  <si>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</si>
  <si>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</si>
  <si>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</si>
  <si>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</si>
  <si>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</si>
  <si>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</si>
  <si>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</si>
  <si>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</si>
  <si>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</si>
  <si>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</si>
  <si>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</si>
  <si>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</si>
  <si>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</si>
  <si>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</si>
  <si>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</si>
  <si>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</si>
  <si>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</si>
  <si>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</si>
  <si>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</si>
  <si>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</si>
  <si>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</si>
  <si>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</si>
  <si>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</si>
  <si>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</si>
  <si>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</si>
  <si>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</si>
  <si>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</si>
  <si>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</si>
  <si>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</si>
  <si>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</si>
  <si>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</si>
  <si>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</si>
  <si>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</si>
  <si>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</si>
  <si>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</si>
  <si>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</si>
  <si>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</si>
  <si>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</si>
  <si>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</si>
  <si>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</si>
  <si>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</si>
  <si>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</si>
  <si>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</si>
  <si>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</si>
  <si>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</si>
  <si>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</si>
  <si>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</si>
  <si>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</si>
  <si>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</si>
  <si>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</si>
  <si>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</si>
  <si>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</si>
  <si>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</si>
  <si>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</si>
  <si>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</si>
  <si>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</si>
  <si>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</si>
  <si>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</si>
  <si>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</si>
  <si>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</si>
  <si>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</si>
  <si>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</si>
  <si>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</si>
  <si>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</si>
  <si>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</si>
  <si>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</si>
  <si>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</si>
  <si>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</si>
  <si>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</si>
  <si>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</si>
  <si>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</si>
  <si>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</si>
  <si>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</si>
  <si>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</si>
  <si>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</si>
  <si>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</si>
  <si>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</si>
  <si>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</si>
  <si>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</si>
  <si>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</si>
  <si>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</si>
  <si>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</si>
  <si>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</si>
  <si>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</si>
  <si>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</si>
  <si>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</si>
  <si>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</si>
  <si>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</si>
  <si>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</si>
  <si>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</si>
  <si>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</si>
  <si>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</si>
  <si>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</si>
  <si>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</si>
  <si>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</si>
  <si>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</si>
  <si>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</si>
  <si>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</si>
  <si>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</si>
  <si>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</si>
  <si>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</si>
  <si>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</si>
  <si>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</si>
  <si>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</si>
  <si>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</si>
  <si>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</si>
  <si>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</si>
  <si>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</si>
  <si>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</si>
  <si>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</si>
  <si>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</si>
  <si>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</si>
  <si>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</si>
  <si>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</si>
  <si>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</si>
  <si>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</si>
  <si>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</si>
  <si>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</si>
  <si>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</si>
  <si>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</si>
  <si>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</si>
  <si>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</si>
  <si>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</si>
  <si>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</si>
  <si>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</si>
  <si>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</si>
  <si>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</si>
  <si>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</si>
  <si>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</si>
  <si>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</si>
  <si>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</si>
  <si>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</si>
  <si>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</si>
  <si>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</si>
  <si>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</si>
  <si>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</si>
  <si>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</si>
  <si>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</si>
  <si>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</si>
  <si>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</si>
  <si>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</si>
  <si>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</si>
  <si>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</si>
  <si>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</si>
  <si>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</si>
  <si>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</si>
  <si>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</si>
  <si>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</si>
  <si>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</si>
  <si>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</si>
  <si>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</si>
  <si>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</si>
  <si>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</si>
  <si>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</si>
  <si>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</si>
  <si>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</si>
  <si>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</si>
  <si>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</si>
  <si>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</si>
  <si>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</si>
  <si>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</si>
  <si>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</si>
  <si>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</si>
  <si>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</si>
  <si>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</si>
  <si>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</si>
  <si>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</si>
  <si>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</si>
  <si>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</si>
  <si>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</si>
  <si>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</si>
  <si>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</si>
  <si>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</si>
  <si>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</si>
  <si>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</si>
  <si>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</si>
  <si>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</si>
  <si>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</si>
  <si>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</si>
  <si>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</si>
  <si>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</si>
  <si>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</si>
  <si>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</si>
  <si>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</si>
  <si>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</si>
  <si>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</si>
  <si>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</si>
  <si>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</si>
  <si>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</si>
  <si>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</si>
  <si>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</si>
  <si>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</si>
  <si>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</si>
  <si>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</si>
  <si>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</si>
  <si>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</si>
  <si>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</si>
  <si>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</si>
  <si>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</si>
  <si>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</si>
  <si>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</si>
  <si>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</si>
  <si>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</si>
  <si>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</si>
  <si>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</si>
  <si>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</si>
  <si>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</si>
  <si>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</si>
  <si>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</si>
  <si>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</si>
  <si>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</si>
  <si>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</si>
  <si>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</si>
  <si>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</si>
  <si>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</si>
  <si>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</si>
  <si>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</si>
  <si>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</si>
  <si>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</si>
  <si>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</si>
  <si>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</si>
  <si>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</si>
  <si>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</si>
  <si>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</si>
  <si>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</si>
  <si>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</si>
  <si>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</si>
  <si>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</si>
  <si>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</si>
  <si>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</si>
  <si>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</si>
  <si>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</si>
  <si>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</si>
  <si>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</si>
  <si>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</si>
  <si>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</si>
  <si>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</si>
  <si>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</si>
  <si>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</si>
  <si>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</si>
  <si>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</si>
  <si>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</si>
  <si>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</si>
  <si>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</si>
  <si>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</si>
  <si>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</si>
  <si>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</si>
  <si>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</si>
  <si>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</si>
  <si>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</si>
  <si>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</si>
  <si>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</si>
  <si>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</si>
  <si>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</si>
  <si>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</si>
  <si>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</si>
  <si>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</si>
  <si>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</si>
  <si>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</si>
  <si>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</si>
  <si>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</si>
  <si>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</si>
  <si>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</si>
  <si>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</si>
  <si>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</si>
  <si>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</si>
  <si>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</si>
  <si>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</si>
  <si>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</si>
  <si>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</si>
  <si>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</si>
  <si>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</si>
  <si>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</si>
  <si>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</si>
  <si>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</si>
  <si>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</si>
  <si>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</si>
  <si>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</si>
  <si>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</si>
  <si>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</si>
  <si>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</si>
  <si>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</si>
  <si>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</si>
  <si>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</si>
  <si>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</si>
  <si>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</si>
  <si>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</si>
  <si>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</si>
  <si>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</si>
  <si>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</si>
  <si>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</si>
  <si>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</si>
  <si>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</si>
  <si>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</si>
  <si>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</si>
  <si>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</si>
  <si>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</si>
  <si>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</si>
  <si>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</si>
  <si>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</si>
  <si>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</si>
  <si>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</si>
  <si>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</si>
  <si>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</si>
  <si>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</si>
  <si>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</si>
  <si>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</si>
  <si>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</si>
  <si>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</si>
  <si>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</si>
  <si>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</si>
  <si>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</si>
  <si>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</si>
  <si>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</si>
  <si>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</si>
  <si>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</si>
  <si>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</si>
  <si>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</si>
  <si>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</si>
  <si>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</si>
  <si>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</si>
  <si>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</si>
  <si>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</si>
  <si>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</si>
  <si>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</si>
  <si>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</si>
  <si>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</si>
  <si>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</si>
  <si>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</si>
  <si>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</si>
  <si>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</si>
  <si>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</si>
  <si>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</si>
  <si>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</si>
  <si>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</si>
  <si>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</si>
  <si>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</si>
  <si>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</si>
  <si>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</si>
  <si>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</si>
  <si>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</si>
  <si>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</si>
  <si>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</si>
  <si>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</si>
  <si>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</si>
  <si>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</si>
  <si>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</si>
  <si>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</si>
  <si>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</si>
  <si>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</si>
  <si>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</si>
  <si>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</si>
  <si>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</si>
  <si>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</si>
  <si>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</si>
  <si>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</si>
  <si>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</si>
  <si>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</si>
  <si>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</si>
  <si>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</si>
  <si>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</si>
  <si>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</si>
  <si>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</si>
  <si>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</si>
  <si>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</si>
  <si>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</si>
  <si>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</si>
  <si>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</si>
  <si>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</si>
  <si>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</si>
  <si>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</si>
  <si>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</si>
  <si>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</si>
  <si>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</si>
  <si>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</si>
  <si>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</si>
  <si>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</si>
  <si>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</si>
  <si>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</si>
  <si>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</si>
  <si>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</si>
  <si>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</si>
  <si>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</si>
  <si>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</si>
  <si>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</si>
  <si>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</si>
  <si>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</si>
  <si>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</si>
  <si>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</si>
  <si>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</si>
  <si>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</si>
  <si>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</si>
  <si>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</si>
  <si>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</si>
  <si>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</si>
  <si>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</si>
  <si>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</si>
  <si>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</si>
  <si>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</si>
  <si>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</si>
  <si>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</si>
  <si>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</si>
  <si>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</si>
  <si>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</si>
  <si>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</si>
  <si>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</si>
  <si>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</si>
  <si>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</si>
  <si>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</si>
  <si>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</si>
  <si>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</si>
  <si>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</si>
  <si>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</si>
  <si>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</si>
  <si>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</si>
  <si>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</si>
  <si>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</si>
  <si>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</si>
  <si>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</si>
  <si>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</si>
  <si>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</si>
  <si>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</si>
  <si>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</si>
  <si>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</si>
  <si>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</si>
  <si>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</si>
  <si>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</si>
  <si>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</si>
  <si>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</si>
  <si>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</si>
  <si>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</si>
  <si>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</si>
  <si>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</si>
  <si>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</si>
  <si>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</si>
  <si>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</si>
  <si>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</si>
  <si>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</si>
  <si>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</si>
  <si>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</si>
  <si>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</si>
  <si>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</si>
  <si>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</si>
  <si>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</si>
  <si>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</si>
  <si>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</si>
  <si>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</si>
  <si>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</si>
  <si>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</si>
  <si>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</si>
  <si>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</si>
  <si>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</si>
  <si>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</si>
  <si>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</si>
  <si>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</si>
  <si>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</si>
  <si>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</si>
  <si>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</si>
  <si>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</si>
  <si>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</si>
  <si>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</si>
  <si>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</si>
  <si>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</si>
  <si>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</si>
  <si>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</si>
  <si>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</si>
  <si>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</si>
  <si>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</si>
  <si>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</si>
  <si>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</si>
  <si>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</si>
  <si>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</si>
  <si>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</si>
  <si>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</si>
  <si>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</si>
  <si>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</si>
  <si>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</si>
  <si>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</si>
  <si>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</si>
  <si>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</si>
  <si>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</si>
  <si>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</si>
  <si>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</si>
  <si>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</si>
  <si>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</si>
  <si>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</si>
  <si>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</si>
  <si>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</si>
  <si>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</si>
  <si>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</si>
  <si>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</si>
  <si>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</si>
  <si>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</si>
  <si>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</si>
  <si>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</si>
  <si>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</si>
  <si>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</si>
  <si>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</si>
  <si>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</si>
  <si>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</si>
  <si>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</si>
  <si>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</si>
  <si>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</si>
  <si>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</si>
  <si>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</si>
  <si>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</si>
  <si>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</si>
  <si>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</si>
  <si>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</si>
  <si>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</si>
  <si>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</si>
  <si>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</si>
  <si>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</si>
  <si>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</si>
  <si>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</si>
  <si>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</si>
  <si>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</si>
  <si>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</si>
  <si>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</si>
  <si>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</si>
  <si>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</si>
  <si>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</si>
  <si>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</si>
  <si>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</si>
  <si>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</si>
  <si>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</si>
  <si>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</si>
  <si>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</si>
  <si>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</si>
  <si>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</si>
  <si>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</si>
  <si>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</si>
  <si>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</si>
  <si>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</si>
  <si>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</si>
  <si>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</si>
  <si>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</si>
  <si>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</si>
  <si>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</si>
  <si>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</si>
  <si>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</si>
  <si>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</si>
  <si>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</si>
  <si>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</si>
  <si>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</si>
  <si>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</si>
  <si>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</si>
  <si>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</si>
  <si>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</si>
  <si>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</si>
  <si>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</si>
  <si>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</si>
  <si>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</si>
  <si>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</si>
  <si>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</si>
  <si>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</si>
  <si>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</si>
  <si>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</si>
  <si>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</si>
  <si>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</si>
  <si>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</si>
  <si>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</si>
  <si>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</si>
  <si>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</si>
  <si>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</si>
  <si>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</si>
  <si>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</si>
  <si>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</si>
  <si>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</si>
  <si>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</si>
  <si>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</si>
  <si>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</si>
  <si>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</si>
  <si>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</si>
  <si>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</si>
  <si>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</si>
  <si>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</si>
  <si>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</si>
  <si>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</si>
  <si>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</si>
  <si>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</si>
  <si>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</si>
  <si>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</si>
  <si>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</si>
  <si>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</si>
  <si>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</si>
  <si>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</si>
  <si>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</si>
  <si>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</si>
  <si>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</si>
  <si>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</si>
  <si>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</si>
  <si>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</si>
  <si>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</si>
  <si>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</si>
  <si>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</si>
  <si>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</si>
  <si>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</si>
  <si>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</si>
  <si>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</si>
  <si>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</si>
  <si>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</si>
  <si>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</si>
  <si>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</si>
  <si>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</si>
  <si>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</si>
  <si>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</si>
  <si>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</si>
  <si>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</si>
  <si>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</si>
  <si>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</si>
  <si>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</si>
  <si>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</si>
  <si>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</si>
  <si>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</si>
  <si>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</si>
  <si>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</si>
  <si>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</si>
  <si>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</si>
  <si>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</si>
  <si>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</si>
  <si>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</si>
  <si>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</si>
  <si>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</si>
  <si>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</si>
  <si>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</si>
  <si>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</si>
  <si>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</si>
  <si>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</si>
  <si>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</si>
  <si>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</si>
  <si>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</si>
  <si>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</si>
  <si>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</si>
  <si>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</si>
  <si>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</si>
  <si>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</si>
  <si>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</si>
  <si>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</si>
  <si>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</si>
  <si>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</si>
  <si>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</si>
  <si>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</si>
  <si>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</si>
  <si>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</si>
  <si>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</si>
  <si>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</si>
  <si>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</si>
  <si>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</si>
  <si>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</si>
  <si>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</si>
  <si>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</si>
  <si>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</si>
  <si>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</si>
  <si>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</si>
  <si>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</si>
  <si>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</si>
  <si>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</si>
  <si>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</si>
  <si>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</si>
  <si>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</si>
  <si>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</si>
  <si>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</si>
  <si>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</si>
  <si>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</si>
  <si>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</si>
  <si>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</si>
  <si>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</si>
  <si>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</si>
  <si>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</si>
  <si>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</si>
  <si>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</si>
  <si>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</si>
  <si>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</si>
  <si>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</si>
  <si>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</si>
  <si>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</si>
  <si>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</si>
  <si>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</si>
  <si>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</si>
  <si>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</si>
  <si>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</si>
  <si>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</si>
  <si>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</si>
  <si>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</si>
  <si>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</si>
  <si>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</si>
  <si>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</si>
  <si>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</si>
  <si>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</si>
  <si>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</si>
  <si>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</si>
  <si>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</si>
  <si>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</si>
  <si>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</si>
  <si>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</si>
  <si>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</si>
  <si>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</si>
  <si>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</si>
  <si>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</si>
  <si>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</si>
  <si>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</si>
  <si>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</si>
  <si>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</si>
  <si>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</si>
  <si>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</si>
  <si>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</si>
  <si>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</si>
  <si>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</si>
  <si>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</si>
  <si>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</si>
  <si>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</si>
  <si>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</si>
  <si>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</si>
  <si>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</si>
  <si>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</si>
  <si>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</si>
  <si>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</si>
  <si>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</si>
  <si>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</si>
  <si>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</si>
  <si>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</si>
  <si>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</si>
  <si>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</si>
  <si>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</si>
  <si>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</si>
  <si>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</si>
  <si>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</si>
  <si>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</si>
  <si>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</si>
  <si>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</si>
  <si>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</si>
  <si>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</si>
  <si>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</si>
  <si>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</si>
  <si>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</si>
  <si>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</si>
  <si>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</si>
  <si>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</si>
  <si>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</si>
  <si>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</si>
  <si>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</si>
  <si>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</si>
  <si>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</si>
  <si>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</si>
  <si>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</si>
  <si>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</si>
  <si>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</si>
  <si>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</si>
  <si>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</si>
  <si>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</si>
  <si>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</si>
  <si>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</si>
  <si>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</si>
  <si>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</si>
  <si>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</si>
  <si>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</si>
  <si>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</si>
  <si>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</si>
  <si>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</si>
  <si>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</si>
  <si>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</si>
  <si>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</si>
  <si>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</si>
  <si>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</si>
  <si>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</si>
  <si>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</si>
  <si>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</si>
  <si>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</si>
  <si>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</si>
  <si>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</si>
  <si>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</si>
  <si>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</si>
  <si>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</si>
  <si>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</si>
  <si>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</si>
  <si>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</si>
  <si>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</si>
  <si>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</si>
  <si>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</si>
  <si>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</si>
  <si>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</si>
  <si>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</si>
  <si>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</si>
  <si>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</si>
  <si>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</si>
  <si>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</si>
  <si>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</si>
  <si>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</si>
  <si>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</si>
  <si>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</si>
  <si>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</si>
  <si>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</si>
  <si>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</si>
  <si>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</si>
  <si>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</si>
  <si>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</si>
  <si>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</si>
  <si>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</si>
  <si>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</si>
  <si>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</si>
  <si>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</si>
  <si>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</si>
  <si>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</si>
  <si>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</si>
  <si>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</si>
  <si>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</si>
  <si>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</si>
  <si>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</si>
  <si>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</si>
  <si>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</si>
  <si>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</si>
  <si>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</si>
  <si>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</si>
  <si>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</si>
  <si>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</si>
  <si>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</si>
  <si>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</si>
  <si>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</si>
  <si>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</si>
  <si>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</si>
  <si>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</si>
  <si>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</si>
  <si>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</si>
  <si>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</si>
  <si>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</si>
  <si>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</si>
  <si>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</si>
  <si>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</si>
  <si>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</si>
  <si>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</si>
  <si>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</si>
  <si>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</si>
  <si>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</si>
  <si>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</si>
  <si>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</si>
  <si>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</si>
  <si>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</si>
  <si>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</si>
  <si>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</si>
  <si>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</si>
  <si>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</si>
  <si>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</si>
  <si>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</si>
  <si>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</si>
  <si>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</si>
  <si>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</si>
  <si>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</si>
  <si>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</si>
  <si>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</si>
  <si>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</si>
  <si>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</si>
  <si>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</si>
  <si>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</si>
  <si>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</si>
  <si>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</si>
  <si>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</si>
  <si>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</si>
  <si>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</si>
  <si>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</si>
  <si>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</si>
  <si>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</si>
  <si>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</si>
  <si>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</si>
  <si>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</si>
  <si>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</si>
  <si>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</si>
  <si>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</si>
  <si>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</si>
  <si>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</si>
  <si>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</si>
  <si>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</si>
  <si>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</si>
  <si>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</si>
  <si>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</si>
  <si>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</si>
  <si>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</si>
  <si>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</si>
  <si>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</si>
  <si>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</si>
  <si>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</si>
  <si>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</si>
  <si>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</si>
  <si>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</si>
  <si>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</si>
  <si>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</si>
  <si>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</si>
  <si>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</si>
  <si>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</si>
  <si>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</si>
  <si>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</si>
  <si>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</si>
  <si>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</si>
  <si>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</si>
  <si>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</si>
  <si>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</si>
  <si>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</si>
  <si>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</si>
  <si>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</si>
  <si>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</si>
  <si>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</si>
  <si>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</si>
  <si>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</si>
  <si>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</si>
  <si>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</si>
  <si>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</si>
  <si>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</si>
  <si>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</si>
  <si>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</si>
  <si>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</si>
  <si>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</si>
  <si>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</si>
  <si>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</si>
  <si>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</si>
  <si>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</si>
  <si>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</si>
  <si>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</si>
  <si>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</si>
  <si>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</si>
  <si>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</si>
  <si>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</si>
  <si>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</si>
  <si>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</si>
  <si>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</si>
  <si>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</si>
  <si>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</si>
  <si>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</si>
  <si>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</si>
  <si>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</si>
  <si>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</si>
  <si>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</si>
  <si>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</si>
  <si>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</si>
  <si>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</si>
  <si>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</si>
  <si>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</si>
  <si>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</si>
  <si>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</si>
  <si>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</si>
  <si>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</si>
  <si>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</si>
  <si>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</si>
  <si>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</si>
  <si>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</si>
  <si>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</si>
  <si>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</si>
  <si>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</si>
  <si>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</si>
  <si>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</si>
  <si>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</si>
  <si>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</si>
  <si>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</si>
  <si>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</si>
  <si>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</si>
  <si>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</si>
  <si>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</si>
  <si>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</si>
  <si>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</si>
  <si>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</si>
  <si>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</si>
  <si>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</si>
  <si>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</si>
  <si>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</si>
  <si>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</si>
  <si>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</si>
  <si>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</si>
  <si>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</si>
  <si>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</si>
  <si>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</si>
  <si>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</si>
  <si>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</si>
  <si>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</si>
  <si>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</si>
  <si>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</si>
  <si>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</si>
  <si>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</si>
  <si>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</si>
  <si>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</si>
  <si>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</si>
  <si>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</si>
  <si>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</si>
  <si>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</si>
  <si>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</si>
  <si>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</si>
  <si>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</si>
  <si>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</si>
  <si>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</si>
  <si>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</si>
  <si>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</si>
  <si>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</si>
  <si>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</si>
  <si>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</si>
  <si>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</si>
  <si>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</si>
  <si>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</si>
  <si>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</si>
  <si>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</si>
  <si>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</si>
  <si>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</si>
  <si>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</si>
  <si>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</si>
  <si>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</si>
  <si>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</si>
  <si>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</si>
  <si>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</si>
  <si>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</si>
  <si>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</si>
  <si>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</si>
  <si>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</si>
  <si>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</si>
  <si>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</si>
  <si>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</si>
  <si>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</si>
  <si>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</si>
  <si>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</si>
  <si>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</si>
  <si>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</si>
  <si>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</si>
  <si>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</si>
  <si>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</si>
  <si>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</si>
  <si>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</si>
  <si>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</si>
  <si>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</si>
  <si>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</si>
  <si>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</si>
  <si>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</si>
  <si>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</si>
  <si>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</si>
  <si>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</si>
  <si>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</si>
  <si>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</si>
  <si>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</si>
  <si>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</si>
  <si>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</si>
  <si>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</si>
  <si>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</si>
  <si>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</si>
  <si>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</si>
  <si>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</si>
  <si>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</si>
  <si>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</si>
  <si>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</si>
  <si>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</si>
  <si>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</si>
  <si>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</si>
  <si>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</si>
  <si>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</si>
  <si>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</si>
  <si>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</si>
  <si>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</si>
  <si>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</si>
  <si>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</si>
  <si>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</si>
  <si>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</si>
  <si>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</si>
  <si>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</si>
  <si>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</si>
  <si>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</si>
  <si>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</si>
  <si>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</si>
  <si>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</si>
  <si>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</si>
  <si>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</si>
  <si>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</si>
  <si>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</si>
  <si>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</si>
  <si>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</si>
  <si>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</si>
  <si>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</si>
  <si>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</si>
  <si>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</si>
  <si>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</si>
  <si>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</si>
  <si>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</si>
  <si>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</si>
  <si>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</si>
  <si>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</si>
  <si>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</si>
  <si>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</si>
  <si>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</si>
  <si>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</si>
  <si>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</si>
  <si>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</si>
  <si>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</si>
  <si>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</si>
  <si>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</si>
  <si>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</si>
  <si>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</si>
  <si>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</si>
  <si>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</si>
  <si>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</si>
  <si>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</si>
  <si>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</si>
  <si>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</si>
  <si>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</si>
  <si>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</si>
  <si>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</si>
  <si>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</si>
  <si>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</si>
  <si>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</si>
  <si>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</si>
  <si>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</si>
  <si>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</si>
  <si>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</si>
  <si>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</si>
  <si>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</si>
  <si>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</si>
  <si>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</si>
  <si>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</si>
  <si>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</si>
  <si>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</si>
  <si>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</si>
  <si>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</si>
  <si>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</si>
  <si>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</si>
  <si>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</si>
  <si>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</si>
  <si>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</si>
  <si>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</si>
  <si>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</si>
  <si>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</si>
  <si>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</si>
  <si>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</si>
  <si>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</si>
  <si>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</si>
  <si>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</si>
  <si>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</si>
  <si>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</si>
  <si>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</si>
  <si>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</si>
  <si>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</si>
  <si>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</si>
  <si>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</si>
  <si>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</si>
  <si>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</si>
  <si>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</si>
  <si>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</si>
  <si>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</si>
  <si>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</si>
  <si>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</si>
  <si>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</si>
  <si>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</si>
  <si>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</si>
  <si>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</si>
  <si>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</si>
  <si>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</si>
  <si>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</si>
  <si>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</si>
  <si>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</si>
  <si>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</si>
  <si>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</si>
  <si>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</si>
  <si>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</si>
  <si>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</si>
  <si>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</si>
  <si>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</si>
  <si>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</si>
  <si>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</si>
  <si>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</si>
  <si>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</si>
  <si>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</si>
  <si>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</si>
  <si>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</si>
  <si>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</si>
  <si>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</si>
  <si>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</si>
  <si>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</si>
  <si>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</si>
  <si>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</si>
  <si>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</si>
  <si>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</si>
  <si>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</si>
  <si>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</si>
  <si>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</si>
  <si>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</si>
  <si>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</si>
  <si>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</si>
  <si>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</si>
  <si>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</si>
  <si>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</si>
  <si>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</si>
  <si>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</si>
  <si>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</si>
  <si>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</si>
  <si>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</si>
  <si>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</si>
  <si>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</si>
  <si>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</si>
  <si>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</si>
  <si>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</si>
  <si>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</si>
  <si>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</si>
  <si>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</si>
  <si>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</si>
  <si>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</si>
  <si>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</si>
  <si>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</si>
  <si>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</si>
  <si>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</si>
  <si>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</si>
  <si>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</si>
  <si>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</si>
  <si>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</si>
  <si>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</si>
  <si>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</si>
  <si>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</si>
  <si>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</si>
  <si>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</si>
  <si>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</si>
  <si>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</si>
  <si>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</si>
  <si>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</si>
  <si>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</si>
  <si>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</si>
  <si>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</si>
  <si>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</si>
  <si>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</si>
  <si>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</si>
  <si>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</si>
  <si>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</si>
  <si>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</si>
  <si>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</si>
  <si>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</si>
  <si>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</si>
  <si>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</si>
  <si>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</si>
  <si>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</si>
  <si>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</si>
  <si>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</si>
  <si>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</si>
  <si>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</si>
  <si>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</si>
  <si>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</si>
  <si>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</si>
  <si>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</si>
  <si>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</si>
  <si>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</si>
  <si>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</si>
  <si>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</si>
  <si>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</si>
  <si>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</si>
  <si>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</si>
  <si>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</si>
  <si>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</si>
  <si>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</si>
  <si>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</si>
  <si>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</si>
  <si>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</si>
  <si>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</si>
  <si>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</si>
  <si>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</si>
  <si>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</si>
  <si>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</si>
  <si>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</si>
  <si>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</si>
  <si>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</si>
  <si>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</si>
  <si>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</si>
  <si>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</si>
  <si>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</si>
  <si>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</si>
  <si>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</si>
  <si>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</si>
  <si>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</si>
  <si>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</si>
  <si>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</si>
  <si>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</si>
  <si>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</si>
  <si>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</si>
  <si>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</si>
  <si>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</si>
  <si>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</si>
  <si>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</si>
  <si>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</si>
  <si>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</si>
  <si>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</si>
  <si>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</si>
  <si>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</si>
  <si>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</si>
  <si>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</si>
  <si>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</si>
  <si>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</si>
  <si>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</si>
  <si>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</si>
  <si>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</si>
  <si>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</si>
  <si>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</si>
  <si>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</si>
  <si>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</si>
  <si>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</si>
  <si>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</si>
  <si>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</si>
  <si>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</si>
  <si>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</si>
  <si>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</si>
  <si>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</si>
  <si>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</si>
  <si>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</si>
  <si>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</si>
  <si>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</si>
  <si>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</si>
  <si>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</si>
  <si>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</si>
  <si>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</si>
  <si>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</si>
  <si>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</si>
  <si>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</si>
  <si>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</si>
  <si>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</si>
  <si>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</si>
  <si>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</si>
  <si>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</si>
  <si>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</si>
  <si>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</si>
  <si>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</si>
  <si>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</si>
  <si>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</si>
  <si>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</si>
  <si>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</si>
  <si>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</si>
  <si>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</si>
  <si>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</si>
  <si>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</si>
  <si>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</si>
  <si>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</si>
  <si>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</si>
  <si>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</si>
  <si>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</si>
  <si>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</si>
  <si>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</si>
  <si>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</si>
  <si>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</si>
  <si>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</si>
  <si>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</si>
  <si>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</si>
  <si>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</si>
  <si>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</si>
  <si>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</si>
  <si>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</si>
  <si>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</si>
  <si>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</si>
  <si>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</si>
  <si>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</si>
  <si>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</si>
  <si>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</si>
  <si>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</si>
  <si>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</si>
  <si>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</si>
  <si>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</si>
  <si>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</si>
  <si>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</si>
  <si>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</si>
  <si>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</si>
  <si>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</si>
  <si>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</si>
  <si>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</si>
  <si>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</si>
  <si>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</si>
  <si>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</si>
  <si>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</si>
  <si>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</si>
  <si>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</si>
  <si>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</si>
  <si>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</si>
  <si>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</si>
  <si>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</si>
  <si>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</si>
  <si>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</si>
  <si>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</si>
  <si>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</si>
  <si>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</si>
  <si>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</si>
  <si>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</si>
  <si>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</si>
  <si>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</si>
  <si>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</si>
  <si>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</si>
  <si>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</si>
  <si>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</si>
  <si>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</si>
  <si>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</si>
  <si>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</si>
  <si>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</si>
  <si>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</si>
  <si>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</si>
  <si>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</si>
  <si>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</si>
  <si>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</si>
  <si>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</si>
  <si>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</si>
  <si>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</si>
  <si>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</si>
  <si>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</si>
  <si>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</si>
  <si>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</si>
  <si>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</si>
  <si>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</si>
  <si>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</si>
  <si>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</si>
  <si>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</si>
  <si>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</si>
  <si>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</si>
  <si>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</si>
  <si>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</si>
  <si>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</si>
  <si>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</si>
  <si>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</si>
  <si>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</si>
  <si>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</si>
  <si>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</si>
  <si>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</si>
  <si>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</si>
  <si>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</si>
  <si>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</si>
  <si>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</si>
  <si>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</si>
  <si>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</si>
  <si>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</si>
  <si>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</si>
  <si>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</si>
  <si>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</si>
  <si>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</si>
  <si>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</si>
  <si>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</si>
  <si>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</si>
  <si>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</si>
  <si>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</si>
  <si>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</si>
  <si>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</si>
  <si>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</si>
  <si>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</si>
  <si>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</si>
  <si>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</si>
  <si>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</si>
  <si>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</si>
  <si>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</si>
  <si>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</si>
  <si>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</si>
  <si>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</si>
  <si>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</si>
  <si>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</si>
  <si>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</si>
  <si>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</si>
  <si>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</si>
  <si>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</si>
  <si>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</si>
  <si>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</si>
  <si>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</si>
  <si>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</si>
  <si>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</si>
  <si>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</si>
  <si>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</si>
  <si>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</si>
  <si>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</si>
  <si>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</si>
  <si>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</si>
  <si>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</si>
  <si>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</si>
  <si>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</si>
  <si>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</si>
  <si>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</si>
  <si>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</si>
  <si>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</si>
  <si>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</si>
  <si>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</si>
  <si>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</si>
  <si>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</si>
  <si>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</si>
  <si>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</si>
  <si>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</si>
  <si>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</si>
  <si>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</si>
  <si>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</si>
  <si>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</si>
  <si>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</si>
  <si>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</si>
  <si>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</si>
  <si>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</si>
  <si>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</si>
  <si>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</si>
  <si>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</si>
  <si>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</si>
  <si>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</si>
  <si>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</si>
  <si>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</si>
  <si>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</si>
  <si>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</si>
  <si>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</si>
  <si>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</si>
  <si>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</si>
  <si>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</si>
  <si>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</si>
  <si>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</si>
  <si>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</si>
  <si>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</si>
  <si>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</si>
  <si>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</si>
  <si>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</si>
  <si>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</si>
  <si>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</si>
  <si>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</si>
  <si>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</si>
  <si>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</si>
  <si>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</si>
  <si>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</si>
  <si>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</si>
  <si>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</si>
  <si>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</si>
  <si>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</si>
  <si>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</si>
  <si>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</si>
  <si>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</si>
  <si>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</si>
  <si>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</si>
  <si>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</si>
  <si>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</si>
  <si>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</si>
  <si>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</si>
  <si>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</si>
  <si>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</si>
  <si>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</si>
  <si>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</si>
  <si>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</si>
  <si>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</si>
  <si>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</si>
  <si>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</si>
  <si>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</si>
  <si>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</si>
  <si>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</si>
  <si>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</si>
  <si>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</si>
  <si>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</si>
  <si>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</si>
  <si>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</si>
  <si>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</si>
  <si>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</si>
  <si>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</si>
  <si>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</si>
  <si>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</si>
  <si>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</si>
  <si>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</si>
  <si>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</si>
  <si>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</si>
  <si>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</si>
  <si>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</si>
  <si>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</si>
  <si>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</si>
  <si>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</si>
  <si>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</si>
  <si>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</si>
  <si>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</si>
  <si>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</si>
  <si>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</si>
  <si>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</si>
  <si>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</si>
  <si>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</si>
  <si>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</si>
  <si>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</si>
  <si>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</si>
  <si>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</si>
  <si>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</si>
  <si>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</si>
  <si>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</si>
  <si>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</si>
  <si>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</si>
  <si>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</si>
  <si>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</si>
  <si>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</si>
  <si>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</si>
  <si>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</si>
  <si>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</si>
  <si>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</si>
  <si>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</si>
  <si>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</si>
  <si>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</si>
  <si>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</si>
  <si>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</si>
  <si>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</si>
  <si>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</si>
  <si>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</si>
  <si>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</si>
  <si>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</si>
  <si>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</si>
  <si>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</si>
  <si>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</si>
  <si>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</si>
  <si>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</si>
  <si>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</si>
  <si>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</si>
  <si>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</si>
  <si>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</si>
  <si>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</si>
  <si>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</si>
  <si>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</si>
  <si>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</si>
  <si>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</si>
  <si>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</si>
  <si>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</si>
  <si>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</si>
  <si>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</si>
  <si>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</si>
  <si>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</si>
  <si>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</si>
  <si>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</si>
  <si>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</si>
  <si>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</si>
  <si>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</si>
  <si>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</si>
  <si>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</si>
  <si>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</si>
  <si>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</si>
  <si>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</si>
  <si>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</si>
  <si>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</si>
  <si>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</si>
  <si>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</si>
  <si>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</si>
  <si>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</si>
  <si>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</si>
  <si>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</si>
  <si>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</si>
  <si>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</si>
  <si>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</si>
  <si>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</si>
  <si>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</si>
  <si>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</si>
  <si>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</si>
  <si>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</si>
  <si>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</si>
  <si>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</si>
  <si>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</si>
  <si>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</si>
  <si>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</si>
  <si>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</si>
  <si>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</si>
  <si>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</si>
  <si>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</si>
  <si>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</si>
  <si>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</si>
  <si>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</si>
  <si>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</si>
  <si>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</si>
  <si>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</si>
  <si>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</si>
  <si>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</si>
  <si>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</si>
  <si>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</si>
  <si>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</si>
  <si>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</si>
  <si>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</si>
  <si>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</si>
  <si>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</si>
  <si>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</si>
  <si>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</si>
  <si>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</si>
  <si>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</si>
  <si>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</si>
  <si>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</si>
  <si>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</si>
  <si>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</si>
  <si>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</si>
  <si>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</si>
  <si>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</si>
  <si>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</si>
  <si>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</si>
  <si>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</si>
  <si>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</si>
  <si>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</si>
  <si>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</si>
  <si>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</si>
  <si>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</si>
  <si>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</si>
  <si>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</si>
  <si>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</si>
  <si>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</si>
  <si>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</si>
  <si>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</si>
  <si>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</si>
  <si>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</si>
  <si>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</si>
  <si>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</si>
  <si>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</si>
  <si>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</si>
  <si>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</si>
  <si>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</si>
  <si>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</si>
  <si>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</si>
  <si>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</si>
  <si>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</si>
  <si>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</si>
  <si>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</si>
  <si>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</si>
  <si>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</si>
  <si>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</si>
  <si>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</si>
  <si>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</si>
  <si>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</si>
  <si>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</si>
  <si>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</si>
  <si>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</si>
  <si>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</si>
  <si>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</si>
  <si>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</si>
  <si>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</si>
  <si>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</si>
  <si>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</si>
  <si>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</si>
  <si>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</si>
  <si>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</si>
  <si>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</si>
  <si>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</si>
  <si>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</si>
  <si>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</si>
  <si>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</si>
  <si>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</si>
  <si>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</si>
  <si>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</si>
  <si>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</si>
  <si>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</si>
  <si>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</si>
  <si>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</si>
  <si>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</si>
  <si>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</si>
  <si>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</si>
  <si>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</si>
  <si>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</si>
  <si>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</si>
  <si>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</si>
  <si>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</si>
  <si>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</si>
  <si>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</si>
  <si>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</si>
  <si>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</si>
  <si>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</si>
  <si>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</si>
  <si>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</si>
  <si>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</si>
  <si>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</si>
  <si>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</si>
  <si>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</si>
  <si>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</si>
  <si>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</si>
  <si>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</si>
  <si>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</si>
  <si>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</si>
  <si>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</si>
  <si>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</si>
  <si>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</si>
  <si>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</si>
  <si>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</si>
  <si>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</si>
  <si>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</si>
  <si>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</si>
  <si>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</si>
  <si>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</si>
  <si>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</si>
  <si>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</si>
  <si>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</si>
  <si>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</si>
  <si>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</si>
  <si>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</si>
  <si>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</si>
  <si>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</si>
  <si>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</si>
  <si>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</si>
  <si>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</si>
  <si>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</si>
  <si>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</si>
  <si>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</si>
  <si>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</si>
  <si>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</si>
  <si>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</si>
  <si>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</si>
  <si>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</si>
  <si>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</si>
  <si>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</si>
  <si>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</si>
  <si>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</si>
  <si>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</si>
  <si>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</si>
  <si>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</si>
  <si>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</si>
  <si>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</si>
  <si>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</si>
  <si>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</si>
  <si>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</si>
  <si>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</si>
  <si>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</si>
  <si>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</si>
  <si>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</si>
  <si>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</si>
  <si>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</si>
  <si>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</si>
  <si>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</si>
  <si>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</si>
  <si>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</si>
  <si>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</si>
  <si>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</si>
  <si>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</si>
  <si>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</si>
  <si>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</si>
  <si>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</si>
  <si>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</si>
  <si>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</si>
  <si>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</si>
  <si>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</si>
  <si>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</si>
  <si>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</si>
  <si>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</si>
  <si>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</si>
  <si>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</si>
  <si>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</si>
  <si>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</si>
  <si>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</si>
  <si>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</si>
  <si>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</si>
  <si>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</si>
  <si>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</si>
  <si>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</si>
  <si>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</si>
  <si>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</si>
  <si>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</si>
  <si>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</si>
  <si>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</si>
  <si>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</si>
  <si>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</si>
  <si>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</si>
  <si>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</si>
  <si>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</si>
  <si>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</si>
  <si>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</si>
  <si>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</si>
  <si>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</si>
  <si>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</si>
  <si>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</si>
  <si>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</si>
  <si>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</si>
  <si>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</si>
  <si>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</si>
  <si>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</si>
  <si>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</si>
  <si>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</si>
  <si>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</si>
  <si>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</si>
  <si>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</si>
  <si>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</si>
  <si>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</si>
  <si>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</si>
  <si>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</si>
  <si>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</si>
  <si>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</si>
  <si>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</si>
  <si>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</si>
  <si>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</si>
  <si>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</si>
  <si>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</si>
  <si>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</si>
  <si>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</si>
  <si>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</si>
  <si>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</si>
  <si>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</si>
  <si>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</si>
  <si>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</si>
  <si>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</si>
  <si>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</si>
  <si>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</si>
  <si>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</si>
  <si>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</si>
  <si>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</si>
  <si>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</si>
  <si>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</si>
  <si>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</si>
  <si>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</si>
  <si>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</si>
  <si>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</si>
  <si>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</si>
  <si>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</si>
  <si>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</si>
  <si>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</si>
  <si>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</si>
  <si>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</si>
  <si>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</si>
  <si>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</si>
  <si>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</si>
  <si>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</si>
  <si>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</si>
  <si>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</si>
  <si>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</si>
  <si>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</si>
  <si>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</si>
  <si>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</si>
  <si>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</si>
  <si>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</si>
  <si>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</si>
  <si>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</si>
  <si>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</si>
  <si>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</si>
  <si>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</si>
  <si>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</si>
  <si>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</si>
  <si>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</si>
  <si>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</si>
  <si>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</si>
  <si>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</si>
  <si>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</si>
  <si>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</si>
  <si>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</si>
  <si>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</si>
  <si>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</si>
  <si>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</si>
  <si>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</si>
  <si>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</si>
  <si>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</si>
  <si>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</si>
  <si>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</si>
  <si>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</si>
  <si>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</si>
  <si>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</si>
  <si>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</si>
  <si>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</si>
  <si>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</si>
  <si>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</si>
  <si>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</si>
  <si>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</si>
  <si>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</si>
  <si>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</si>
  <si>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</si>
  <si>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</si>
  <si>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</si>
  <si>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</si>
  <si>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</si>
  <si>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</si>
  <si>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</si>
  <si>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</si>
  <si>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</si>
  <si>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</si>
  <si>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</si>
  <si>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</si>
  <si>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</si>
  <si>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</si>
  <si>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</si>
  <si>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</si>
  <si>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</si>
  <si>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</si>
  <si>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</si>
  <si>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</si>
  <si>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</si>
  <si>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</si>
  <si>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</si>
  <si>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</si>
  <si>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</si>
  <si>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</si>
  <si>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</si>
  <si>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</si>
  <si>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</si>
  <si>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</si>
  <si>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</si>
  <si>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</si>
  <si>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</si>
  <si>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</si>
  <si>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</si>
  <si>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</si>
  <si>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</si>
  <si>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</si>
  <si>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</si>
  <si>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</si>
  <si>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</si>
  <si>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</si>
  <si>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</si>
  <si>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</si>
  <si>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</si>
  <si>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</si>
  <si>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</si>
  <si>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</si>
  <si>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</si>
  <si>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</si>
  <si>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</si>
  <si>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</si>
  <si>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</si>
  <si>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</si>
  <si>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</si>
  <si>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</si>
  <si>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</si>
  <si>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</si>
  <si>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</si>
  <si>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</si>
  <si>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</si>
  <si>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</si>
  <si>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</si>
  <si>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</si>
  <si>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</si>
  <si>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</si>
  <si>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</si>
  <si>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</si>
  <si>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</si>
  <si>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</si>
  <si>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</si>
  <si>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</si>
  <si>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</si>
  <si>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</si>
  <si>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</si>
  <si>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</si>
  <si>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</si>
  <si>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</si>
  <si>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</si>
  <si>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</si>
  <si>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</si>
  <si>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</si>
  <si>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</si>
  <si>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</si>
  <si>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</si>
  <si>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</si>
  <si>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</si>
  <si>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</si>
  <si>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</si>
  <si>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</si>
  <si>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</si>
  <si>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</si>
  <si>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</si>
  <si>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</si>
  <si>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</si>
  <si>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</si>
  <si>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</si>
  <si>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</si>
  <si>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</si>
  <si>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</si>
  <si>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</si>
  <si>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</si>
  <si>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</si>
  <si>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</si>
  <si>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</si>
  <si>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</si>
  <si>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</si>
  <si>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</si>
  <si>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</si>
  <si>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</si>
  <si>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</si>
  <si>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</si>
  <si>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</si>
  <si>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</si>
  <si>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</si>
  <si>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</si>
  <si>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</si>
  <si>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</si>
  <si>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</si>
  <si>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</si>
  <si>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</si>
  <si>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</si>
  <si>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</si>
  <si>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</si>
  <si>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</si>
  <si>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</si>
  <si>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</si>
  <si>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</si>
  <si>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</si>
  <si>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</si>
  <si>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</si>
  <si>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</si>
  <si>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</si>
  <si>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</si>
  <si>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</si>
  <si>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</si>
  <si>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</si>
  <si>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</si>
  <si>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</si>
  <si>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</si>
  <si>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</si>
  <si>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</si>
  <si>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</si>
  <si>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</si>
  <si>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</si>
  <si>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</si>
  <si>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</si>
  <si>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</si>
  <si>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</si>
  <si>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</si>
  <si>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</si>
  <si>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</si>
  <si>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</si>
  <si>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</si>
  <si>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</si>
  <si>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</si>
  <si>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</si>
  <si>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</si>
  <si>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</si>
  <si>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</si>
  <si>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</si>
  <si>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</si>
  <si>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</si>
  <si>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</si>
  <si>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</si>
  <si>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</si>
  <si>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</si>
  <si>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</si>
  <si>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</si>
  <si>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</si>
  <si>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</si>
  <si>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</si>
  <si>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</si>
  <si>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</si>
  <si>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</si>
  <si>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</si>
  <si>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</si>
  <si>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</si>
  <si>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</si>
  <si>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</si>
  <si>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</si>
  <si>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</si>
  <si>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</si>
  <si>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</si>
  <si>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</si>
  <si>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</si>
  <si>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</si>
  <si>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</si>
  <si>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</si>
  <si>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</si>
  <si>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</si>
  <si>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</si>
  <si>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</si>
  <si>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</si>
  <si>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</si>
  <si>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</si>
  <si>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</si>
  <si>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</si>
  <si>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</si>
  <si>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</si>
  <si>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</si>
  <si>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</si>
  <si>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</si>
  <si>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</si>
  <si>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</si>
  <si>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</si>
  <si>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</si>
  <si>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</si>
  <si>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</si>
  <si>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</si>
  <si>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</si>
  <si>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</si>
  <si>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</si>
  <si>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</si>
  <si>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</si>
  <si>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</si>
  <si>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</si>
  <si>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</si>
  <si>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</si>
  <si>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</si>
  <si>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</si>
  <si>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</si>
  <si>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</si>
  <si>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</si>
  <si>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</si>
  <si>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</si>
  <si>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</si>
  <si>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</si>
  <si>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</si>
  <si>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</si>
  <si>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</si>
  <si>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</si>
  <si>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</si>
  <si>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</si>
  <si>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</si>
  <si>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</si>
  <si>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</si>
  <si>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</si>
  <si>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</si>
  <si>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</si>
  <si>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</si>
  <si>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</si>
  <si>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</si>
  <si>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</si>
  <si>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</si>
  <si>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</si>
  <si>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</si>
  <si>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</si>
  <si>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</si>
  <si>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</si>
  <si>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</si>
  <si>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</si>
  <si>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</si>
  <si>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</si>
  <si>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</si>
  <si>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</si>
  <si>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</si>
  <si>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</si>
  <si>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</si>
  <si>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</si>
  <si>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</si>
  <si>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</si>
  <si>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</si>
  <si>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</si>
  <si>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</si>
  <si>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</si>
  <si>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</si>
  <si>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</si>
  <si>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</si>
  <si>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</si>
  <si>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</si>
  <si>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</si>
  <si>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</si>
  <si>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</si>
  <si>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</si>
  <si>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</si>
  <si>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</si>
  <si>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</si>
  <si>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</si>
  <si>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</si>
  <si>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</si>
  <si>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</si>
  <si>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</si>
  <si>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</si>
  <si>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</si>
  <si>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</si>
  <si>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</si>
  <si>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</si>
  <si>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</si>
  <si>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</si>
  <si>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</si>
  <si>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</si>
  <si>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</si>
  <si>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</si>
  <si>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</si>
  <si>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</si>
  <si>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</si>
  <si>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</si>
  <si>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</si>
  <si>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</si>
  <si>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</si>
  <si>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</si>
  <si>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</si>
  <si>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</si>
  <si>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</si>
  <si>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</si>
  <si>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</si>
  <si>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</si>
  <si>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</si>
  <si>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</si>
  <si>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</si>
  <si>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</si>
  <si>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</si>
  <si>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</si>
  <si>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</si>
  <si>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</si>
  <si>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</si>
  <si>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</si>
  <si>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</si>
  <si>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</si>
  <si>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</si>
  <si>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</si>
  <si>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</si>
  <si>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</si>
  <si>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</si>
  <si>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</si>
  <si>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</si>
  <si>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</si>
  <si>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</si>
  <si>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</si>
  <si>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</si>
  <si>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</si>
  <si>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</si>
  <si>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</si>
  <si>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</si>
  <si>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</si>
  <si>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</si>
  <si>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</si>
  <si>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</si>
  <si>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</si>
  <si>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</si>
  <si>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</si>
  <si>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</si>
  <si>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</si>
  <si>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</si>
  <si>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</si>
  <si>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</si>
  <si>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</si>
  <si>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</si>
  <si>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</si>
  <si>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</si>
  <si>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</si>
  <si>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</si>
  <si>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</si>
  <si>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</si>
  <si>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</si>
  <si>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</si>
  <si>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</si>
  <si>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</si>
  <si>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</si>
  <si>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</si>
  <si>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</si>
  <si>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</si>
  <si>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</si>
  <si>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</si>
  <si>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</si>
  <si>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</si>
  <si>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</si>
  <si>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</si>
  <si>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</si>
  <si>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</si>
  <si>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</si>
  <si>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</si>
  <si>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</si>
  <si>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</si>
  <si>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</si>
  <si>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</si>
  <si>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</si>
  <si>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</si>
  <si>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</si>
  <si>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</si>
  <si>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</si>
  <si>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</si>
  <si>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</si>
  <si>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</si>
  <si>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</si>
  <si>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</si>
  <si>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</si>
  <si>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</si>
  <si>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</si>
  <si>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</si>
  <si>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</si>
  <si>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</si>
  <si>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</si>
  <si>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</si>
  <si>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</si>
  <si>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</si>
  <si>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</si>
  <si>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</si>
  <si>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</si>
  <si>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</si>
  <si>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</si>
  <si>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</si>
  <si>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</si>
  <si>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</si>
  <si>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</si>
  <si>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</si>
  <si>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</si>
  <si>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</si>
  <si>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</si>
  <si>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</si>
  <si>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</si>
  <si>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</si>
  <si>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</si>
  <si>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</si>
  <si>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</si>
  <si>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</si>
  <si>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</si>
  <si>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</si>
  <si>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</si>
  <si>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</si>
  <si>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</si>
  <si>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</si>
  <si>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</si>
  <si>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</si>
  <si>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</si>
  <si>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</si>
  <si>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</si>
  <si>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</si>
  <si>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</si>
  <si>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</si>
  <si>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</si>
  <si>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</si>
  <si>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</si>
  <si>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</si>
  <si>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</si>
  <si>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</si>
  <si>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</si>
  <si>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</si>
  <si>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</si>
  <si>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</si>
  <si>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</si>
  <si>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</si>
  <si>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</si>
  <si>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</si>
  <si>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</si>
  <si>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</si>
  <si>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</si>
  <si>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</si>
  <si>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</si>
  <si>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</si>
  <si>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</si>
  <si>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</si>
  <si>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</si>
  <si>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</si>
  <si>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</si>
  <si>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</si>
  <si>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</si>
  <si>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</si>
  <si>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</si>
  <si>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</si>
  <si>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</si>
  <si>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</si>
  <si>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</si>
  <si>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</si>
  <si>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</si>
  <si>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</si>
  <si>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</si>
  <si>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</si>
  <si>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</si>
  <si>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</si>
  <si>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</si>
  <si>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</si>
  <si>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</si>
  <si>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</si>
  <si>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</si>
  <si>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</si>
  <si>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</si>
  <si>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</si>
  <si>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</si>
  <si>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</si>
  <si>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</si>
  <si>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</si>
  <si>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</si>
  <si>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</si>
  <si>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</si>
  <si>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</si>
  <si>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</si>
  <si>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</si>
  <si>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</si>
  <si>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</si>
  <si>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</si>
  <si>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</si>
  <si>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</si>
  <si>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</si>
  <si>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</si>
  <si>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</si>
  <si>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</si>
  <si>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</si>
  <si>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</si>
  <si>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</si>
  <si>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</si>
  <si>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</si>
  <si>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</si>
  <si>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</si>
  <si>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</si>
  <si>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</si>
  <si>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</si>
  <si>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</si>
  <si>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</si>
  <si>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</si>
  <si>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</si>
  <si>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</si>
  <si>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</si>
  <si>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</si>
  <si>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</si>
  <si>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</si>
  <si>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</si>
  <si>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</si>
  <si>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</si>
  <si>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</si>
  <si>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</si>
  <si>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</si>
  <si>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</si>
  <si>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</si>
  <si>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</si>
  <si>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</si>
  <si>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</si>
  <si>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</si>
  <si>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</si>
  <si>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</si>
  <si>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</si>
  <si>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</si>
  <si>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</si>
  <si>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</si>
  <si>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</si>
  <si>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</si>
  <si>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</si>
  <si>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</si>
  <si>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</si>
  <si>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</si>
  <si>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</si>
  <si>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</si>
  <si>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</si>
  <si>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</si>
  <si>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</si>
  <si>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</si>
  <si>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</si>
  <si>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</si>
  <si>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</si>
  <si>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</si>
  <si>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</si>
  <si>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</si>
  <si>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</si>
  <si>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</si>
  <si>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</si>
  <si>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</si>
  <si>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</si>
  <si>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</si>
  <si>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</si>
  <si>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</si>
  <si>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</si>
  <si>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</si>
  <si>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</si>
  <si>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</si>
  <si>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</si>
  <si>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</si>
  <si>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</si>
  <si>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</si>
  <si>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</si>
  <si>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</si>
  <si>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</si>
  <si>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</si>
  <si>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</si>
  <si>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</si>
  <si>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</si>
  <si>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</si>
  <si>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</si>
  <si>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</si>
  <si>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</si>
  <si>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</si>
  <si>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</si>
  <si>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</si>
  <si>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</si>
  <si>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</si>
  <si>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</si>
  <si>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</si>
  <si>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</si>
  <si>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</si>
  <si>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</si>
  <si>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</si>
  <si>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</si>
  <si>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</si>
  <si>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</si>
  <si>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</si>
  <si>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</si>
  <si>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</si>
  <si>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</si>
  <si>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</si>
  <si>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</si>
  <si>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</si>
  <si>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</si>
  <si>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</si>
  <si>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</si>
  <si>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</si>
  <si>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</si>
  <si>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</si>
  <si>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</si>
  <si>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</si>
  <si>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</si>
  <si>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</si>
  <si>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</si>
  <si>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</si>
  <si>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</si>
  <si>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</si>
  <si>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</si>
  <si>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</si>
  <si>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</si>
  <si>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</si>
  <si>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</si>
  <si>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</si>
  <si>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</si>
  <si>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</si>
  <si>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</si>
  <si>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</si>
  <si>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</si>
  <si>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</si>
  <si>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</si>
  <si>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</si>
  <si>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</si>
  <si>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</si>
  <si>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</si>
  <si>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</si>
  <si>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</si>
  <si>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</si>
  <si>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</si>
  <si>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</si>
  <si>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</si>
  <si>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</si>
  <si>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</si>
  <si>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</si>
  <si>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</si>
  <si>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</si>
  <si>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</si>
  <si>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</si>
  <si>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</si>
  <si>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</si>
  <si>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</si>
  <si>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</si>
  <si>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</si>
  <si>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</si>
  <si>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</si>
  <si>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</si>
  <si>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</si>
  <si>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</si>
  <si>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</si>
  <si>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</si>
  <si>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</si>
  <si>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</si>
  <si>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</si>
  <si>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</si>
  <si>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</si>
  <si>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</si>
  <si>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</si>
  <si>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</si>
  <si>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</si>
  <si>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</si>
  <si>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</si>
  <si>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</si>
  <si>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</si>
  <si>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</si>
  <si>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</si>
  <si>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</si>
  <si>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</si>
  <si>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</si>
  <si>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</si>
  <si>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</si>
  <si>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</si>
  <si>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</si>
  <si>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</si>
  <si>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</si>
  <si>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</si>
  <si>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</si>
  <si>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</si>
  <si>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</si>
  <si>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</si>
  <si>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</si>
  <si>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</si>
  <si>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</si>
  <si>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</si>
  <si>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</si>
  <si>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</si>
  <si>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</si>
  <si>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</si>
  <si>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</si>
  <si>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</si>
  <si>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</si>
  <si>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</si>
  <si>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</si>
  <si>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</si>
  <si>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</si>
  <si>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</si>
  <si>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</si>
  <si>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</si>
  <si>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</si>
  <si>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</si>
  <si>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</si>
  <si>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</si>
  <si>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</si>
  <si>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</si>
  <si>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</si>
  <si>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</si>
  <si>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</si>
  <si>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</si>
  <si>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</si>
  <si>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</si>
  <si>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</si>
  <si>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</si>
  <si>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</si>
  <si>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</si>
  <si>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</si>
  <si>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</si>
  <si>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</si>
  <si>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</si>
  <si>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</si>
  <si>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</si>
  <si>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</si>
  <si>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</si>
  <si>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</si>
  <si>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</si>
  <si>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</si>
  <si>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</si>
  <si>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</si>
  <si>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</si>
  <si>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</si>
  <si>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</si>
  <si>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</si>
  <si>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</si>
  <si>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</si>
  <si>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</si>
  <si>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</si>
  <si>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</si>
  <si>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</si>
  <si>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</si>
  <si>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</si>
  <si>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</si>
  <si>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</si>
  <si>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</si>
  <si>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</si>
  <si>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</si>
  <si>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</si>
  <si>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</si>
  <si>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</si>
  <si>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</si>
  <si>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</si>
  <si>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</si>
  <si>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</si>
  <si>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</si>
  <si>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</si>
  <si>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</si>
  <si>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</si>
  <si>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</si>
  <si>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</si>
  <si>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</si>
  <si>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</si>
  <si>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</si>
  <si>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</si>
  <si>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</si>
  <si>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</si>
  <si>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</si>
  <si>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</si>
  <si>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</si>
  <si>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</si>
  <si>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</si>
  <si>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</si>
  <si>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</si>
  <si>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</si>
  <si>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</si>
  <si>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</si>
  <si>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</si>
  <si>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</si>
  <si>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</si>
  <si>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</si>
  <si>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</si>
  <si>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</si>
  <si>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</si>
  <si>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</si>
  <si>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</si>
  <si>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</si>
  <si>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</si>
  <si>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</si>
  <si>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</si>
  <si>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</si>
  <si>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</si>
  <si>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</si>
  <si>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</si>
  <si>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</si>
  <si>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</si>
  <si>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</si>
  <si>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</si>
  <si>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</si>
  <si>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</si>
  <si>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</si>
  <si>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</si>
  <si>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</si>
  <si>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</si>
  <si>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</si>
  <si>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</si>
  <si>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</si>
  <si>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</si>
  <si>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</si>
  <si>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</si>
  <si>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</si>
  <si>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</si>
  <si>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</si>
  <si>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</si>
  <si>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</si>
  <si>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</si>
  <si>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</si>
  <si>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</si>
  <si>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</si>
  <si>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</si>
  <si>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</si>
  <si>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</si>
  <si>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</si>
  <si>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</si>
  <si>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</si>
  <si>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</si>
  <si>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</si>
  <si>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</si>
  <si>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</si>
  <si>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</si>
  <si>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</si>
  <si>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</si>
  <si>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</si>
  <si>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</si>
  <si>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</si>
  <si>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</si>
  <si>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</si>
  <si>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</si>
  <si>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</si>
  <si>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</si>
  <si>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</si>
  <si>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</si>
  <si>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</si>
  <si>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</si>
  <si>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</si>
  <si>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</si>
  <si>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</si>
  <si>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</si>
  <si>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</si>
  <si>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</si>
  <si>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</si>
  <si>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</si>
  <si>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</si>
  <si>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</si>
  <si>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</si>
  <si>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</si>
  <si>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</si>
  <si>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</si>
  <si>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</si>
  <si>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</si>
  <si>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</si>
  <si>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</si>
  <si>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</si>
  <si>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</si>
  <si>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</si>
  <si>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</si>
  <si>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</si>
  <si>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</si>
  <si>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</si>
  <si>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</si>
  <si>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</si>
  <si>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</si>
  <si>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</si>
  <si>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</si>
  <si>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</si>
  <si>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</si>
  <si>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</si>
  <si>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</si>
  <si>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</si>
  <si>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</si>
  <si>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</si>
  <si>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</si>
  <si>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</si>
  <si>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</si>
  <si>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</si>
  <si>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</si>
  <si>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</si>
  <si>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</si>
  <si>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</si>
  <si>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</si>
  <si>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</si>
  <si>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</si>
  <si>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</si>
  <si>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</si>
  <si>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</si>
  <si>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</si>
  <si>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</si>
  <si>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</si>
  <si>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</si>
  <si>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</si>
  <si>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</si>
  <si>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</si>
  <si>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</si>
  <si>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</si>
  <si>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</si>
  <si>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</si>
  <si>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</si>
  <si>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</si>
  <si>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</si>
  <si>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</si>
  <si>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</si>
  <si>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</si>
  <si>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</si>
  <si>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</si>
  <si>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</si>
  <si>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</si>
  <si>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</si>
  <si>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</si>
  <si>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</si>
  <si>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</si>
  <si>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</si>
  <si>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</si>
  <si>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</si>
  <si>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</si>
  <si>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</si>
  <si>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</si>
  <si>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</si>
  <si>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</si>
  <si>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</si>
  <si>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</si>
  <si>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</si>
  <si>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</si>
  <si>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</si>
  <si>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</si>
  <si>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</si>
  <si>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</si>
  <si>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</si>
  <si>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</si>
  <si>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</si>
  <si>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</si>
  <si>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</si>
  <si>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</si>
  <si>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</si>
  <si>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</si>
  <si>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</si>
  <si>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</si>
  <si>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</si>
  <si>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</si>
  <si>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</si>
  <si>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</si>
  <si>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</si>
  <si>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</si>
  <si>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</si>
  <si>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</si>
  <si>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</si>
  <si>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</si>
  <si>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</si>
  <si>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</si>
  <si>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</si>
  <si>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</si>
  <si>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</si>
  <si>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</si>
  <si>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</si>
  <si>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</si>
  <si>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</si>
  <si>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</si>
  <si>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</si>
  <si>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</si>
  <si>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</si>
  <si>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</si>
  <si>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</si>
  <si>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</si>
  <si>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</si>
  <si>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</si>
  <si>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</si>
  <si>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</si>
  <si>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</si>
  <si>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</si>
  <si>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</si>
  <si>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</si>
  <si>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</si>
  <si>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</si>
  <si>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</si>
  <si>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</si>
  <si>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</si>
  <si>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</si>
  <si>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</si>
  <si>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</si>
  <si>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</si>
  <si>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</si>
  <si>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</si>
  <si>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</si>
  <si>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</si>
  <si>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</si>
  <si>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</si>
  <si>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</si>
  <si>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</si>
  <si>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</si>
  <si>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</si>
  <si>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</si>
  <si>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</si>
  <si>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</si>
  <si>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</si>
  <si>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</si>
  <si>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</si>
  <si>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</si>
  <si>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</si>
  <si>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</si>
  <si>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</si>
  <si>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</si>
  <si>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</si>
  <si>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</si>
  <si>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</si>
  <si>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</si>
  <si>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</si>
  <si>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</si>
  <si>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</si>
  <si>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</si>
  <si>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</si>
  <si>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</si>
  <si>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</si>
  <si>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</si>
  <si>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</si>
  <si>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</si>
  <si>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</si>
  <si>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</si>
  <si>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</si>
  <si>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</si>
  <si>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</si>
  <si>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</si>
  <si>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</si>
  <si>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</si>
  <si>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</si>
  <si>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</si>
  <si>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</si>
  <si>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</si>
  <si>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</si>
  <si>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</si>
  <si>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</si>
  <si>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</si>
  <si>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</si>
  <si>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</si>
  <si>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</si>
  <si>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</si>
  <si>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</si>
  <si>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</si>
  <si>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</si>
  <si>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</si>
  <si>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</si>
  <si>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</si>
  <si>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</si>
  <si>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</si>
  <si>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</si>
  <si>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</si>
  <si>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</si>
  <si>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</si>
  <si>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</si>
  <si>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</si>
  <si>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</si>
  <si>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</si>
  <si>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</si>
  <si>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</si>
  <si>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</si>
  <si>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</si>
  <si>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</si>
  <si>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</si>
  <si>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</si>
  <si>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</si>
  <si>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</si>
  <si>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</si>
  <si>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</si>
  <si>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</si>
  <si>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</si>
  <si>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</si>
  <si>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</si>
  <si>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</si>
  <si>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</si>
  <si>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</si>
  <si>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</si>
  <si>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</si>
  <si>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</si>
  <si>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</si>
  <si>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</si>
  <si>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</si>
  <si>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</si>
  <si>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</si>
  <si>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</si>
  <si>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</si>
  <si>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</si>
  <si>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</si>
  <si>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</si>
  <si>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</si>
  <si>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</si>
  <si>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</si>
  <si>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</si>
  <si>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</si>
  <si>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</si>
  <si>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</si>
  <si>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</si>
  <si>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</si>
  <si>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</si>
  <si>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</si>
  <si>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</si>
  <si>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</si>
  <si>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</si>
  <si>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</si>
  <si>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</si>
  <si>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</si>
  <si>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</si>
  <si>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</si>
  <si>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</si>
  <si>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</si>
  <si>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</si>
  <si>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</si>
  <si>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</si>
  <si>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</si>
  <si>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</si>
  <si>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</si>
  <si>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</si>
  <si>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</si>
  <si>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</si>
  <si>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</si>
  <si>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</si>
  <si>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</si>
  <si>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</si>
  <si>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</si>
  <si>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</si>
  <si>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</si>
  <si>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</si>
  <si>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</si>
  <si>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</si>
  <si>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</si>
  <si>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</si>
  <si>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</si>
  <si>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</si>
  <si>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</si>
  <si>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</si>
  <si>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</si>
  <si>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</si>
  <si>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</si>
  <si>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</si>
  <si>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</si>
  <si>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</si>
  <si>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</si>
  <si>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</si>
  <si>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</si>
  <si>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</si>
  <si>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</si>
  <si>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</si>
  <si>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</si>
  <si>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</si>
  <si>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</si>
  <si>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</si>
  <si>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</si>
  <si>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</si>
  <si>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</si>
  <si>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</si>
  <si>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</si>
  <si>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</si>
  <si>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</si>
  <si>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</si>
  <si>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</si>
  <si>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</si>
  <si>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</si>
  <si>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</si>
  <si>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</si>
  <si>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</si>
  <si>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</si>
  <si>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</si>
  <si>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</si>
  <si>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</si>
  <si>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</si>
  <si>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</si>
  <si>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</si>
  <si>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</si>
  <si>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</si>
  <si>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</si>
  <si>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</si>
  <si>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</si>
  <si>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</si>
  <si>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</si>
  <si>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</si>
  <si>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</si>
  <si>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</si>
  <si>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</si>
  <si>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</si>
  <si>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</si>
  <si>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</si>
  <si>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</si>
  <si>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</si>
  <si>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</si>
  <si>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</si>
  <si>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</si>
  <si>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</si>
  <si>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</si>
  <si>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</si>
  <si>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</si>
  <si>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</si>
  <si>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</si>
  <si>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</si>
  <si>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</si>
  <si>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</si>
  <si>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</si>
  <si>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</si>
  <si>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</si>
  <si>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</si>
  <si>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</si>
  <si>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</si>
  <si>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</si>
  <si>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</si>
  <si>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</si>
  <si>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</si>
  <si>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</si>
  <si>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</si>
  <si>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</si>
  <si>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</si>
  <si>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</si>
  <si>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</si>
  <si>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</si>
  <si>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</si>
  <si>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</si>
  <si>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</si>
  <si>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</si>
  <si>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</si>
  <si>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</si>
  <si>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</si>
  <si>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</si>
  <si>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</si>
  <si>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</si>
  <si>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</si>
  <si>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</si>
  <si>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</si>
  <si>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</si>
  <si>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</si>
  <si>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</si>
  <si>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</si>
  <si>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</si>
  <si>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</si>
  <si>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</si>
  <si>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</si>
  <si>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</si>
  <si>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</si>
  <si>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</si>
  <si>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</si>
  <si>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</si>
  <si>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</si>
  <si>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</si>
  <si>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</si>
  <si>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</si>
  <si>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</si>
  <si>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</si>
  <si>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</si>
  <si>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</si>
  <si>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</si>
  <si>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</si>
  <si>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</si>
  <si>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</si>
  <si>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</si>
  <si>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</si>
  <si>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</si>
  <si>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</si>
  <si>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</si>
  <si>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</si>
  <si>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</si>
  <si>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</si>
  <si>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</si>
  <si>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</si>
  <si>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</si>
  <si>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</si>
  <si>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</si>
  <si>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</si>
  <si>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</si>
  <si>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</si>
  <si>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</si>
  <si>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</si>
  <si>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</si>
  <si>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</si>
  <si>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</si>
  <si>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</si>
  <si>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</si>
  <si>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</si>
  <si>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</si>
  <si>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</si>
  <si>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</si>
  <si>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</si>
  <si>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</si>
  <si>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</si>
  <si>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</si>
  <si>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</si>
  <si>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</si>
  <si>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</si>
  <si>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</si>
  <si>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</si>
  <si>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</si>
  <si>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</si>
  <si>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</si>
  <si>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</si>
  <si>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</si>
  <si>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</si>
  <si>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</si>
  <si>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</si>
  <si>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</si>
  <si>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</si>
  <si>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</si>
  <si>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</si>
  <si>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</si>
  <si>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</si>
  <si>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</si>
  <si>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</si>
  <si>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</si>
  <si>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</si>
  <si>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</si>
  <si>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</si>
  <si>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</si>
  <si>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</si>
  <si>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</si>
  <si>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</si>
  <si>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</si>
  <si>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</si>
  <si>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</si>
  <si>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</si>
  <si>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</si>
  <si>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</si>
  <si>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</si>
  <si>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</si>
  <si>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</si>
  <si>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</si>
  <si>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</si>
  <si>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</si>
  <si>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</si>
  <si>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</si>
  <si>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</si>
  <si>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</si>
  <si>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</si>
  <si>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</si>
  <si>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</si>
  <si>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</si>
  <si>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</si>
  <si>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</si>
  <si>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</si>
  <si>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</si>
  <si>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</si>
  <si>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</si>
  <si>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</si>
  <si>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</si>
  <si>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</si>
  <si>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</si>
  <si>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</si>
  <si>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</si>
  <si>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</si>
  <si>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</si>
  <si>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</si>
  <si>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</si>
  <si>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</si>
  <si>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</si>
  <si>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</si>
  <si>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</si>
  <si>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</si>
  <si>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</si>
  <si>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</si>
  <si>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</si>
  <si>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</si>
  <si>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</si>
  <si>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</si>
  <si>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</si>
  <si>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</si>
  <si>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</si>
  <si>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</si>
  <si>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</si>
  <si>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</si>
  <si>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</si>
  <si>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</si>
  <si>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</si>
  <si>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</si>
  <si>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</si>
  <si>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</si>
  <si>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</si>
  <si>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</si>
  <si>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</si>
  <si>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</si>
  <si>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</si>
  <si>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</si>
  <si>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</si>
  <si>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</si>
  <si>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</si>
  <si>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</si>
  <si>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</si>
  <si>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</si>
  <si>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</si>
  <si>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</si>
  <si>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</si>
  <si>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</si>
  <si>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</si>
  <si>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</si>
  <si>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</si>
  <si>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</si>
  <si>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</si>
  <si>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</si>
  <si>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</si>
  <si>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</si>
  <si>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</si>
  <si>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</si>
  <si>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</si>
  <si>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</si>
  <si>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</si>
  <si>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</si>
  <si>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</si>
  <si>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</si>
  <si>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</si>
  <si>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</si>
  <si>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</si>
  <si>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</si>
  <si>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</si>
  <si>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</si>
  <si>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</si>
  <si>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</si>
  <si>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</si>
  <si>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</si>
  <si>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</si>
  <si>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</si>
  <si>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</si>
  <si>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</si>
  <si>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</si>
  <si>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</si>
  <si>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</si>
  <si>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</si>
  <si>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</si>
  <si>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</si>
  <si>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</si>
  <si>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</si>
  <si>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</si>
  <si>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</si>
  <si>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</si>
  <si>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</si>
  <si>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</si>
  <si>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</si>
  <si>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</si>
  <si>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</si>
  <si>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</si>
  <si>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</si>
  <si>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</si>
  <si>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</si>
  <si>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</si>
  <si>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</si>
  <si>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</si>
  <si>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</si>
  <si>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</si>
  <si>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</si>
  <si>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</si>
  <si>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</si>
  <si>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</si>
  <si>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</si>
  <si>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</si>
  <si>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</si>
  <si>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</si>
  <si>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</si>
  <si>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</si>
  <si>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</si>
  <si>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</si>
  <si>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</si>
  <si>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</si>
  <si>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</si>
  <si>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</si>
  <si>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</si>
  <si>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</si>
  <si>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</si>
  <si>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</si>
  <si>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</si>
  <si>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</si>
  <si>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</si>
  <si>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</si>
  <si>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</si>
  <si>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</si>
  <si>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</si>
  <si>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</si>
  <si>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</si>
  <si>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</si>
  <si>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</si>
  <si>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</si>
  <si>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</si>
  <si>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</si>
  <si>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</si>
  <si>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</si>
  <si>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</si>
  <si>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</si>
  <si>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</si>
  <si>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</si>
  <si>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</si>
  <si>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</si>
  <si>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</si>
  <si>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</si>
  <si>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</si>
  <si>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</si>
  <si>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</si>
  <si>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</si>
  <si>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</si>
  <si>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</si>
  <si>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</si>
  <si>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</si>
  <si>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</si>
  <si>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</si>
  <si>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</si>
  <si>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</si>
  <si>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</si>
  <si>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</si>
  <si>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</si>
  <si>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</si>
  <si>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</si>
  <si>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</si>
  <si>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</si>
  <si>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</si>
  <si>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</si>
  <si>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</si>
  <si>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</si>
  <si>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</si>
  <si>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</si>
  <si>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</si>
  <si>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</si>
  <si>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</si>
  <si>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</si>
  <si>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</si>
  <si>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</si>
  <si>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</si>
  <si>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</si>
  <si>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</si>
  <si>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</si>
  <si>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</si>
  <si>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</si>
  <si>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</si>
  <si>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</si>
  <si>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</si>
  <si>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</si>
  <si>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</si>
  <si>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</si>
  <si>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</si>
  <si>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</si>
  <si>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</si>
  <si>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</si>
  <si>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</si>
  <si>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</si>
  <si>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</si>
  <si>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</si>
  <si>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</si>
  <si>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</si>
  <si>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</si>
  <si>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</si>
  <si>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</si>
  <si>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</si>
  <si>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</si>
  <si>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</si>
  <si>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</si>
  <si>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</si>
  <si>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</si>
  <si>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</si>
  <si>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</si>
  <si>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</si>
  <si>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</si>
  <si>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</si>
  <si>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</si>
  <si>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</si>
  <si>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</si>
  <si>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</si>
  <si>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</si>
  <si>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</si>
  <si>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</si>
  <si>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</si>
  <si>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</si>
  <si>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</si>
  <si>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</si>
  <si>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</si>
  <si>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</si>
  <si>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</si>
  <si>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</si>
  <si>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</si>
  <si>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</si>
  <si>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</si>
  <si>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</si>
  <si>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</si>
  <si>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</si>
  <si>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</si>
  <si>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</si>
  <si>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</si>
  <si>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</si>
  <si>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</si>
  <si>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</si>
  <si>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</si>
  <si>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</si>
  <si>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</si>
  <si>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</si>
  <si>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</si>
  <si>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</si>
  <si>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</si>
  <si>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</si>
  <si>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</si>
  <si>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</si>
  <si>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</si>
  <si>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</si>
  <si>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</si>
  <si>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</si>
  <si>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</si>
  <si>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</si>
  <si>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</si>
  <si>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</si>
  <si>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</si>
  <si>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</si>
  <si>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</si>
  <si>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</si>
  <si>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</si>
  <si>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</si>
  <si>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</si>
  <si>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</si>
  <si>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</si>
  <si>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</si>
  <si>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</si>
  <si>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</si>
  <si>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</si>
  <si>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</si>
  <si>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</si>
  <si>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</si>
  <si>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</si>
  <si>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</si>
  <si>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</si>
  <si>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</si>
  <si>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</si>
  <si>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</si>
  <si>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</si>
  <si>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</si>
  <si>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</si>
  <si>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</si>
  <si>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</si>
  <si>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</si>
  <si>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</si>
  <si>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</si>
  <si>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</si>
  <si>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</si>
  <si>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</si>
  <si>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</si>
  <si>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</si>
  <si>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</si>
  <si>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</si>
  <si>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</si>
  <si>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</si>
  <si>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</si>
  <si>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</si>
  <si>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</si>
  <si>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</si>
  <si>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</si>
  <si>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</si>
  <si>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</si>
  <si>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</si>
  <si>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</si>
  <si>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</si>
  <si>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</si>
  <si>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</si>
  <si>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</si>
  <si>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</si>
  <si>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</si>
  <si>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</si>
  <si>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</si>
  <si>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</si>
  <si>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</si>
  <si>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</si>
  <si>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</si>
  <si>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</si>
  <si>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</si>
  <si>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</si>
  <si>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</si>
  <si>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</si>
  <si>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</si>
  <si>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</si>
  <si>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</si>
  <si>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</si>
  <si>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</si>
  <si>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</si>
  <si>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</si>
  <si>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</si>
  <si>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</si>
  <si>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</si>
  <si>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</si>
  <si>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</si>
  <si>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</si>
  <si>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</si>
  <si>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</si>
  <si>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</si>
  <si>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</si>
  <si>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</si>
  <si>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</si>
  <si>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</si>
  <si>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</si>
  <si>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</si>
  <si>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</si>
  <si>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</si>
  <si>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</si>
  <si>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</si>
  <si>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</si>
  <si>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</si>
  <si>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</si>
  <si>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</si>
  <si>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</si>
  <si>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</si>
  <si>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</si>
  <si>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</si>
  <si>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</si>
  <si>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</si>
  <si>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</si>
  <si>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</si>
  <si>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</si>
  <si>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</si>
  <si>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</si>
  <si>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</si>
  <si>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</si>
  <si>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</si>
  <si>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</si>
  <si>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</si>
  <si>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</si>
  <si>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</si>
  <si>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</si>
  <si>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</si>
  <si>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</si>
  <si>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</si>
  <si>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</si>
  <si>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</si>
  <si>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</si>
  <si>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</si>
  <si>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</si>
  <si>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</si>
  <si>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</si>
  <si>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</si>
  <si>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</si>
  <si>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</si>
  <si>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</si>
  <si>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</si>
  <si>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</si>
  <si>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</si>
  <si>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</si>
  <si>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</si>
  <si>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</si>
  <si>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</si>
  <si>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</si>
  <si>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</si>
  <si>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</si>
  <si>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</si>
  <si>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</si>
  <si>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</si>
  <si>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</si>
  <si>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</si>
  <si>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</si>
  <si>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</si>
  <si>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</si>
  <si>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</si>
  <si>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</si>
  <si>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</si>
  <si>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</si>
  <si>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</si>
  <si>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</si>
  <si>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</si>
  <si>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</si>
  <si>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</si>
  <si>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</si>
  <si>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</si>
  <si>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</si>
  <si>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</si>
  <si>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</si>
  <si>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</si>
  <si>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</si>
  <si>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</si>
  <si>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</si>
  <si>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</si>
  <si>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</si>
  <si>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</si>
  <si>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</si>
  <si>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</si>
  <si>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</si>
  <si>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</si>
  <si>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</si>
  <si>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</si>
  <si>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</si>
  <si>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</si>
  <si>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</si>
  <si>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</si>
  <si>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</si>
  <si>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</si>
  <si>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</si>
  <si>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</si>
  <si>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</si>
  <si>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</si>
  <si>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</si>
  <si>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</si>
  <si>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</si>
  <si>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</si>
  <si>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</si>
  <si>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</si>
  <si>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</si>
  <si>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</si>
  <si>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</si>
  <si>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</si>
  <si>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</si>
  <si>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</si>
  <si>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</si>
  <si>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</si>
  <si>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</si>
  <si>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</si>
  <si>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</si>
  <si>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</si>
  <si>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</si>
  <si>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</si>
  <si>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</si>
  <si>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</si>
  <si>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</si>
  <si>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</si>
  <si>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</si>
  <si>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</si>
  <si>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</si>
  <si>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</si>
  <si>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</si>
  <si>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</si>
  <si>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</si>
  <si>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</si>
  <si>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</si>
  <si>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</si>
  <si>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</si>
  <si>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</si>
  <si>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</si>
  <si>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</si>
  <si>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</si>
  <si>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</si>
  <si>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</si>
  <si>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</si>
  <si>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</si>
  <si>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</si>
  <si>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</si>
  <si>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</si>
  <si>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</si>
  <si>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</si>
  <si>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</si>
  <si>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</si>
  <si>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</si>
  <si>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</si>
  <si>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</si>
  <si>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</si>
  <si>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</si>
  <si>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</si>
  <si>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</si>
  <si>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</si>
  <si>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</si>
  <si>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</si>
  <si>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</si>
  <si>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</si>
  <si>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</si>
  <si>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</si>
  <si>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</si>
  <si>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</si>
  <si>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</si>
  <si>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</si>
  <si>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</si>
  <si>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</si>
  <si>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</si>
  <si>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</si>
  <si>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</si>
  <si>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</si>
  <si>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</si>
  <si>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</si>
  <si>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</si>
  <si>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</si>
  <si>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</si>
  <si>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</si>
  <si>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</si>
  <si>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</si>
  <si>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</si>
  <si>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</si>
  <si>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</si>
  <si>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</si>
  <si>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</si>
  <si>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</si>
  <si>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</si>
  <si>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</si>
  <si>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</si>
  <si>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</si>
  <si>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</si>
  <si>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</si>
  <si>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</si>
  <si>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</si>
  <si>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</si>
  <si>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</si>
  <si>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</si>
  <si>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</si>
  <si>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</si>
  <si>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</si>
  <si>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</si>
  <si>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</si>
  <si>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</si>
  <si>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</si>
  <si>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</si>
  <si>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</si>
  <si>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</si>
  <si>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</si>
  <si>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</si>
  <si>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</si>
  <si>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</si>
  <si>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</si>
  <si>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</si>
  <si>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</si>
  <si>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</si>
  <si>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</si>
  <si>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</si>
  <si>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</si>
  <si>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</si>
  <si>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</si>
  <si>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</si>
  <si>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</si>
  <si>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</si>
  <si>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</si>
  <si>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</si>
  <si>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</si>
  <si>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</si>
  <si>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</si>
  <si>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</si>
  <si>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</si>
  <si>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</si>
  <si>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</si>
  <si>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</si>
  <si>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</si>
  <si>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</si>
  <si>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</si>
  <si>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</si>
  <si>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</si>
  <si>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</si>
  <si>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</si>
  <si>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</si>
  <si>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</si>
  <si>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</si>
  <si>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</si>
  <si>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</si>
  <si>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</si>
  <si>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</si>
  <si>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</si>
  <si>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</si>
  <si>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</si>
  <si>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</si>
  <si>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</si>
  <si>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</si>
  <si>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</si>
  <si>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</si>
  <si>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</si>
  <si>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</si>
  <si>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</si>
  <si>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</si>
  <si>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</si>
  <si>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</si>
  <si>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</si>
  <si>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</si>
  <si>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</si>
  <si>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</si>
  <si>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</si>
  <si>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</si>
  <si>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</si>
  <si>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</si>
  <si>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</si>
  <si>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</si>
  <si>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</si>
  <si>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</si>
  <si>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</si>
  <si>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</si>
  <si>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</si>
  <si>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</si>
  <si>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</si>
  <si>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</si>
  <si>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</si>
  <si>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</si>
  <si>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</si>
  <si>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</si>
  <si>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</si>
  <si>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</si>
  <si>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</si>
  <si>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</si>
  <si>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</si>
  <si>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</si>
  <si>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</si>
  <si>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</si>
  <si>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</si>
  <si>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</si>
  <si>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</si>
  <si>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</si>
  <si>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</si>
  <si>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</si>
  <si>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</si>
  <si>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</si>
  <si>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</si>
  <si>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</si>
  <si>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</si>
  <si>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</si>
  <si>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</si>
  <si>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</si>
  <si>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</si>
  <si>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</si>
  <si>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</si>
  <si>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</si>
  <si>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</si>
  <si>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</si>
  <si>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</si>
  <si>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</si>
  <si>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</si>
  <si>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</si>
  <si>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</si>
  <si>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</si>
  <si>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</si>
  <si>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</si>
  <si>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</si>
  <si>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</si>
  <si>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</si>
  <si>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</si>
  <si>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</si>
  <si>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</si>
  <si>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</si>
  <si>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</si>
  <si>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</si>
  <si>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</si>
  <si>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</si>
  <si>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</si>
  <si>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</si>
  <si>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</si>
  <si>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</si>
  <si>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</si>
  <si>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</si>
  <si>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</si>
  <si>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</si>
  <si>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</si>
  <si>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</si>
  <si>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</si>
  <si>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</si>
  <si>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</si>
  <si>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</si>
  <si>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</si>
  <si>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</si>
  <si>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</si>
  <si>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</si>
  <si>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</si>
  <si>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</si>
  <si>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</si>
  <si>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</si>
  <si>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</si>
  <si>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</si>
  <si>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</si>
  <si>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</si>
  <si>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</si>
  <si>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</si>
  <si>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</si>
  <si>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</si>
  <si>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</si>
  <si>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</si>
  <si>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</si>
  <si>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</si>
  <si>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</si>
  <si>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</si>
  <si>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</si>
  <si>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</si>
  <si>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</si>
  <si>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</si>
  <si>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</si>
  <si>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</si>
  <si>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</si>
  <si>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</si>
  <si>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</si>
  <si>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</si>
  <si>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</si>
  <si>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</si>
  <si>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</si>
  <si>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</si>
  <si>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</si>
  <si>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</si>
  <si>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</si>
  <si>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</si>
  <si>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</si>
  <si>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</si>
  <si>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</si>
  <si>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</si>
  <si>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</si>
  <si>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</si>
  <si>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</si>
  <si>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</si>
  <si>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</si>
  <si>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</si>
  <si>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</si>
  <si>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</si>
  <si>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</si>
  <si>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</si>
  <si>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</si>
  <si>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</si>
  <si>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</si>
  <si>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</si>
  <si>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</si>
  <si>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</si>
  <si>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</si>
  <si>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</si>
  <si>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</si>
  <si>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</si>
  <si>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</si>
  <si>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</si>
  <si>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</si>
  <si>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</si>
  <si>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</si>
  <si>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</si>
  <si>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</si>
  <si>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</si>
  <si>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</si>
  <si>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</si>
  <si>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</si>
  <si>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</si>
  <si>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</si>
  <si>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</si>
  <si>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</si>
  <si>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</si>
  <si>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</si>
  <si>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</si>
  <si>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</si>
  <si>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</si>
  <si>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</si>
  <si>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</si>
  <si>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</si>
  <si>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</si>
  <si>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</si>
  <si>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</si>
  <si>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</si>
  <si>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</si>
  <si>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</si>
  <si>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</si>
  <si>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</si>
  <si>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</si>
  <si>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</si>
  <si>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</si>
  <si>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</si>
  <si>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</si>
  <si>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</si>
  <si>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</si>
  <si>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</si>
  <si>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</si>
  <si>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</si>
  <si>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</si>
  <si>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</si>
  <si>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</si>
  <si>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</si>
  <si>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</si>
  <si>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</si>
  <si>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</si>
  <si>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</si>
  <si>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</si>
  <si>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</si>
  <si>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</si>
  <si>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</si>
  <si>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</si>
  <si>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</si>
  <si>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</si>
  <si>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</si>
  <si>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</si>
  <si>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</si>
  <si>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</si>
  <si>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</si>
  <si>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</si>
  <si>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</si>
  <si>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</si>
  <si>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</si>
  <si>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</si>
  <si>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</si>
  <si>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</si>
  <si>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</si>
  <si>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</si>
  <si>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</si>
  <si>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</si>
  <si>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</si>
  <si>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</si>
  <si>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</si>
  <si>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</si>
  <si>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</si>
  <si>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</si>
  <si>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</si>
  <si>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</si>
  <si>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</si>
  <si>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</si>
  <si>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</si>
  <si>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</si>
  <si>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</si>
  <si>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</si>
  <si>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</si>
  <si>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</si>
  <si>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</si>
  <si>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</si>
  <si>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</si>
  <si>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</si>
  <si>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</si>
  <si>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</si>
  <si>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</si>
  <si>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</si>
  <si>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</si>
  <si>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</si>
  <si>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</si>
  <si>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</si>
  <si>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</si>
  <si>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</si>
  <si>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</si>
  <si>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</si>
  <si>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</si>
  <si>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</si>
  <si>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</si>
  <si>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</si>
  <si>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</si>
  <si>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</si>
  <si>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</si>
  <si>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</si>
  <si>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</si>
  <si>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</si>
  <si>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</si>
  <si>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</si>
  <si>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</si>
  <si>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</si>
  <si>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</si>
  <si>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</si>
  <si>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</si>
  <si>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</si>
  <si>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</si>
  <si>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</si>
  <si>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</si>
  <si>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</si>
  <si>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</si>
  <si>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</si>
  <si>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</si>
  <si>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</si>
  <si>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</si>
  <si>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</si>
  <si>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</si>
  <si>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</si>
  <si>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</si>
  <si>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</si>
  <si>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</si>
  <si>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</si>
  <si>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</si>
  <si>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</si>
  <si>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</si>
  <si>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</si>
  <si>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</si>
  <si>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</si>
  <si>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</si>
  <si>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</si>
  <si>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</si>
  <si>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</si>
  <si>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</si>
  <si>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</si>
  <si>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</si>
  <si>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</si>
  <si>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</si>
  <si>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</si>
  <si>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</si>
  <si>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</si>
  <si>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</si>
  <si>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</si>
  <si>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</si>
  <si>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</si>
  <si>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</si>
  <si>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</si>
  <si>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</si>
  <si>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</si>
  <si>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</si>
  <si>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</si>
  <si>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</si>
  <si>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</si>
  <si>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</si>
  <si>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</si>
  <si>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</si>
  <si>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</si>
  <si>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</si>
  <si>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</si>
  <si>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</si>
  <si>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</si>
  <si>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</si>
  <si>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</si>
  <si>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</si>
  <si>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</si>
  <si>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</si>
  <si>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</si>
  <si>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</si>
  <si>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</si>
  <si>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</si>
  <si>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</si>
  <si>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</si>
  <si>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</si>
  <si>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</si>
  <si>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</si>
  <si>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</si>
  <si>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</si>
  <si>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</si>
  <si>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</si>
  <si>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</si>
  <si>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</si>
  <si>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</si>
  <si>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</si>
  <si>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</si>
  <si>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</si>
  <si>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</si>
  <si>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</si>
  <si>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</si>
  <si>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</si>
  <si>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</si>
  <si>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</si>
  <si>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</si>
  <si>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</si>
  <si>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</si>
  <si>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</si>
  <si>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</si>
  <si>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</si>
  <si>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</si>
  <si>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</si>
  <si>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</si>
  <si>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</si>
  <si>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</si>
  <si>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</si>
  <si>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</si>
  <si>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</si>
  <si>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</si>
  <si>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</si>
  <si>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</si>
  <si>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</si>
  <si>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</si>
  <si>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</si>
  <si>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</si>
  <si>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</si>
  <si>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</si>
  <si>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</si>
  <si>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</si>
  <si>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</si>
  <si>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</si>
  <si>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</si>
  <si>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</si>
  <si>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</si>
  <si>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</si>
  <si>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</si>
  <si>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</si>
  <si>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</si>
  <si>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</si>
  <si>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</si>
  <si>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</si>
  <si>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</si>
  <si>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</si>
  <si>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</si>
  <si>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</si>
  <si>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</si>
  <si>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</si>
  <si>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</si>
  <si>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</si>
  <si>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</si>
  <si>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</si>
  <si>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</si>
  <si>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</si>
  <si>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</si>
  <si>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</si>
  <si>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</si>
  <si>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</si>
  <si>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</si>
  <si>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</si>
  <si>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</si>
  <si>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</si>
  <si>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</si>
  <si>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</si>
  <si>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</si>
  <si>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</si>
  <si>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</si>
  <si>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</si>
  <si>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</si>
  <si>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</si>
  <si>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</si>
  <si>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</si>
  <si>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</si>
  <si>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</si>
  <si>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</si>
  <si>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</si>
  <si>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</si>
  <si>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</si>
  <si>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</si>
  <si>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</si>
  <si>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</si>
  <si>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</si>
  <si>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</si>
  <si>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</si>
  <si>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</si>
  <si>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</si>
  <si>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</si>
  <si>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</si>
  <si>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</si>
  <si>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</si>
  <si>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</si>
  <si>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</si>
  <si>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</si>
  <si>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</si>
  <si>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</si>
  <si>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</si>
  <si>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</si>
  <si>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</si>
  <si>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</si>
  <si>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</si>
  <si>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</si>
  <si>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</si>
  <si>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</si>
  <si>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</si>
  <si>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</si>
  <si>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</si>
  <si>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</si>
  <si>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</si>
  <si>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</si>
  <si>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</si>
  <si>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</si>
  <si>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</si>
  <si>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</si>
  <si>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</si>
  <si>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</si>
  <si>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</si>
  <si>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</si>
  <si>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</si>
  <si>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</si>
  <si>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</si>
  <si>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</si>
  <si>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</si>
  <si>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</si>
  <si>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</si>
  <si>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</si>
  <si>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</si>
  <si>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</si>
  <si>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</si>
  <si>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</si>
  <si>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</si>
  <si>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</si>
  <si>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</si>
  <si>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</si>
  <si>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</si>
  <si>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</si>
  <si>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</si>
  <si>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</si>
  <si>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</si>
  <si>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</si>
  <si>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</si>
  <si>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</si>
  <si>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</si>
  <si>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</si>
  <si>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</si>
  <si>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</si>
  <si>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</si>
  <si>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</si>
  <si>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</si>
  <si>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</si>
  <si>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</si>
  <si>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</si>
  <si>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</si>
  <si>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</si>
  <si>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</si>
  <si>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</si>
  <si>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</si>
  <si>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</si>
  <si>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</si>
  <si>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</si>
  <si>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</si>
  <si>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</si>
  <si>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</si>
  <si>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</si>
  <si>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</si>
  <si>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</si>
  <si>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</si>
  <si>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</si>
  <si>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</si>
  <si>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</si>
  <si>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</si>
  <si>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</si>
  <si>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</si>
  <si>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</si>
  <si>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</si>
  <si>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</si>
  <si>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</si>
  <si>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</si>
  <si>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</si>
  <si>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</si>
  <si>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</si>
  <si>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</si>
  <si>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</si>
  <si>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</si>
  <si>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</si>
  <si>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</si>
  <si>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</si>
  <si>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</si>
  <si>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</si>
  <si>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</si>
  <si>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</si>
  <si>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</si>
  <si>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</si>
  <si>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</si>
  <si>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</si>
  <si>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</si>
  <si>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</si>
  <si>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</si>
  <si>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</si>
  <si>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</si>
  <si>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</si>
  <si>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</si>
  <si>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</si>
  <si>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</si>
  <si>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</si>
  <si>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</si>
  <si>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</si>
  <si>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</si>
  <si>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</si>
  <si>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</si>
  <si>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</si>
  <si>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</si>
  <si>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</si>
  <si>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</si>
  <si>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</si>
  <si>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</si>
  <si>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</si>
  <si>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</si>
  <si>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</si>
  <si>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</si>
  <si>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</si>
  <si>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</si>
  <si>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</si>
  <si>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</si>
  <si>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</si>
  <si>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</si>
  <si>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</si>
  <si>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</si>
  <si>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</si>
  <si>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</si>
  <si>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</si>
  <si>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</si>
  <si>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</si>
  <si>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</si>
  <si>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</si>
  <si>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</si>
  <si>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</si>
  <si>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</si>
  <si>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</si>
  <si>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</si>
  <si>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</si>
  <si>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</si>
  <si>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</si>
  <si>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</si>
  <si>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</si>
  <si>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</si>
  <si>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</si>
  <si>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</si>
  <si>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</si>
  <si>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</si>
  <si>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</si>
  <si>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</si>
  <si>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</si>
  <si>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</si>
  <si>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</si>
  <si>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</si>
  <si>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</si>
  <si>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</si>
  <si>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</si>
  <si>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</si>
  <si>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</si>
  <si>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</si>
  <si>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</si>
  <si>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</si>
  <si>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</si>
  <si>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</si>
  <si>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</si>
  <si>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</si>
  <si>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</si>
  <si>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</si>
  <si>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</si>
  <si>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</si>
  <si>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</si>
  <si>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</si>
  <si>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</si>
  <si>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</si>
  <si>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</si>
  <si>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</si>
  <si>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</si>
  <si>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</si>
  <si>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</si>
  <si>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</si>
  <si>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</si>
  <si>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</si>
  <si>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</si>
  <si>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</si>
  <si>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</si>
  <si>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</si>
  <si>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</si>
  <si>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</si>
  <si>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</si>
  <si>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</si>
  <si>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</si>
  <si>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</si>
  <si>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</si>
  <si>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</si>
  <si>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</si>
  <si>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</si>
  <si>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</si>
  <si>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</si>
  <si>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</si>
  <si>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</si>
  <si>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</si>
  <si>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</si>
  <si>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</si>
  <si>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</si>
  <si>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</si>
  <si>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</si>
  <si>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</si>
  <si>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</si>
  <si>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</si>
  <si>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</si>
  <si>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</si>
  <si>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</si>
  <si>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</si>
  <si>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</si>
  <si>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</si>
  <si>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</si>
  <si>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</si>
  <si>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</si>
  <si>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</si>
  <si>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</si>
  <si>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</si>
  <si>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</si>
  <si>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</si>
  <si>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</si>
  <si>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</si>
  <si>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</si>
  <si>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</si>
  <si>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</si>
  <si>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</si>
  <si>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</si>
  <si>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</si>
  <si>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</si>
  <si>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</si>
  <si>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</si>
  <si>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</si>
  <si>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</si>
  <si>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</si>
  <si>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</si>
  <si>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</si>
  <si>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</si>
  <si>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</si>
  <si>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</si>
  <si>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</si>
  <si>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</si>
  <si>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</si>
  <si>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</si>
  <si>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</si>
  <si>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</si>
  <si>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</si>
  <si>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</si>
  <si>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</si>
  <si>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</si>
  <si>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</si>
  <si>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</si>
  <si>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</si>
  <si>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</si>
  <si>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</si>
  <si>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</si>
  <si>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</si>
  <si>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</si>
  <si>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</si>
  <si>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</si>
  <si>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</si>
  <si>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</si>
  <si>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</si>
  <si>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</si>
  <si>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</si>
  <si>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</si>
  <si>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</si>
  <si>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</si>
  <si>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</si>
  <si>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</si>
  <si>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</si>
  <si>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</si>
  <si>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</si>
  <si>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</si>
  <si>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</si>
  <si>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</si>
  <si>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</si>
  <si>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</si>
  <si>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</si>
  <si>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</si>
  <si>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</si>
  <si>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</si>
  <si>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</si>
  <si>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</si>
  <si>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</si>
  <si>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</si>
  <si>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</si>
  <si>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</si>
  <si>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</si>
  <si>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</si>
  <si>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</si>
  <si>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</si>
  <si>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</si>
  <si>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</si>
  <si>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</si>
  <si>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</si>
  <si>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</si>
  <si>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</si>
  <si>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</si>
  <si>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</si>
  <si>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</si>
  <si>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</si>
  <si>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</si>
  <si>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</si>
  <si>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</si>
  <si>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</si>
  <si>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</si>
  <si>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</si>
  <si>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</si>
  <si>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</si>
  <si>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</si>
  <si>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</si>
  <si>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</si>
  <si>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</si>
  <si>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</si>
  <si>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</si>
  <si>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</si>
  <si>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</si>
  <si>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</si>
  <si>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</si>
  <si>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</si>
  <si>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</si>
  <si>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</si>
  <si>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</si>
  <si>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</si>
  <si>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</si>
  <si>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</si>
  <si>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</si>
  <si>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</si>
  <si>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</si>
  <si>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</si>
  <si>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</si>
  <si>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</si>
  <si>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</si>
  <si>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</si>
  <si>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</si>
  <si>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</si>
  <si>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</si>
  <si>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</si>
  <si>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</si>
  <si>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</si>
  <si>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</si>
  <si>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</si>
  <si>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</si>
  <si>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</si>
  <si>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</si>
  <si>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</si>
  <si>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</si>
  <si>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</si>
  <si>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</si>
  <si>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</si>
  <si>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</si>
  <si>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</si>
  <si>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</si>
  <si>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</si>
  <si>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</si>
  <si>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</si>
  <si>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</si>
  <si>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</si>
  <si>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</si>
  <si>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</si>
  <si>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</si>
  <si>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</si>
  <si>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</si>
  <si>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</si>
  <si>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</si>
  <si>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</si>
  <si>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</si>
  <si>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</si>
  <si>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</si>
  <si>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</si>
  <si>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</si>
  <si>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</si>
  <si>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</si>
  <si>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</si>
  <si>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</si>
  <si>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</si>
  <si>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</si>
  <si>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</si>
  <si>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</si>
  <si>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</si>
  <si>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</si>
  <si>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</si>
  <si>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</si>
  <si>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</si>
  <si>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</si>
  <si>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</si>
  <si>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</si>
  <si>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</si>
  <si>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</si>
  <si>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</si>
  <si>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</si>
  <si>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</si>
  <si>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</si>
  <si>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</si>
  <si>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</si>
  <si>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</si>
  <si>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</si>
  <si>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</si>
  <si>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</si>
  <si>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</si>
  <si>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</si>
  <si>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</si>
  <si>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</si>
  <si>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</si>
  <si>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</si>
  <si>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</si>
  <si>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</si>
  <si>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</si>
  <si>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</si>
  <si>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</si>
  <si>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</si>
  <si>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</si>
  <si>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</si>
  <si>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</si>
  <si>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</si>
  <si>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</si>
  <si>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</si>
  <si>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</si>
  <si>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</si>
  <si>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</si>
  <si>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</si>
  <si>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</si>
  <si>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</si>
  <si>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</si>
  <si>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</si>
  <si>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</si>
  <si>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</si>
  <si>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</si>
  <si>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</si>
  <si>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</si>
  <si>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</si>
  <si>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</si>
  <si>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</si>
  <si>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</si>
  <si>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</si>
  <si>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</si>
  <si>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</si>
  <si>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</si>
  <si>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</si>
  <si>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</si>
  <si>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</si>
  <si>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</si>
  <si>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</si>
  <si>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</si>
  <si>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</si>
  <si>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</si>
  <si>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</si>
  <si>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</si>
  <si>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</si>
  <si>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</si>
  <si>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</si>
  <si>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</si>
  <si>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</si>
  <si>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</si>
  <si>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</si>
  <si>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</si>
  <si>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</si>
  <si>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</si>
  <si>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</si>
  <si>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</si>
  <si>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</si>
  <si>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</si>
  <si>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</si>
  <si>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</si>
  <si>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</si>
  <si>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</si>
  <si>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</si>
  <si>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</si>
  <si>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</si>
  <si>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</si>
  <si>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</si>
  <si>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</si>
  <si>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</si>
  <si>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</si>
  <si>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</si>
  <si>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</si>
  <si>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</si>
  <si>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</si>
  <si>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</si>
  <si>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</si>
  <si>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</si>
  <si>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</si>
  <si>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</si>
  <si>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</si>
  <si>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</si>
  <si>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</si>
  <si>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</si>
  <si>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</si>
  <si>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</si>
  <si>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</si>
  <si>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</si>
  <si>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</si>
  <si>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</si>
  <si>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</si>
  <si>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</si>
  <si>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</si>
  <si>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</si>
  <si>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</si>
  <si>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</si>
  <si>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</si>
  <si>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</si>
  <si>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</si>
  <si>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</si>
  <si>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</si>
  <si>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</si>
  <si>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</si>
  <si>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</si>
  <si>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</si>
  <si>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</si>
  <si>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</si>
  <si>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</si>
  <si>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</si>
  <si>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</si>
  <si>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</si>
  <si>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</si>
  <si>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</si>
  <si>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</si>
  <si>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</si>
  <si>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</si>
  <si>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</si>
  <si>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</si>
  <si>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</si>
  <si>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</si>
  <si>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</si>
  <si>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</si>
  <si>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</si>
  <si>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</si>
  <si>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</si>
  <si>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</si>
  <si>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</si>
  <si>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</si>
  <si>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</si>
  <si>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</si>
  <si>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</si>
  <si>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</si>
  <si>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</si>
  <si>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</si>
  <si>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</si>
  <si>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</si>
  <si>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</si>
  <si>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</si>
  <si>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</si>
  <si>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</si>
  <si>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</si>
  <si>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</si>
  <si>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</si>
  <si>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</si>
  <si>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</si>
  <si>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</si>
  <si>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</si>
  <si>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</si>
  <si>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</si>
  <si>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</si>
  <si>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</si>
  <si>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</si>
  <si>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</si>
  <si>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</si>
  <si>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</si>
  <si>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</si>
  <si>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</si>
  <si>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</si>
  <si>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</si>
  <si>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</si>
  <si>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</si>
  <si>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</si>
  <si>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</si>
  <si>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</si>
  <si>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</si>
  <si>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</si>
  <si>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</si>
  <si>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</si>
  <si>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</si>
  <si>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</si>
  <si>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</si>
  <si>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</si>
  <si>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</si>
  <si>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</si>
  <si>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</si>
  <si>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</si>
  <si>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</si>
  <si>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</si>
  <si>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</si>
  <si>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</si>
  <si>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</si>
  <si>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</si>
  <si>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</si>
  <si>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</si>
  <si>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</si>
  <si>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</si>
  <si>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</si>
  <si>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</si>
  <si>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</si>
  <si>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</si>
  <si>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</si>
  <si>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</si>
  <si>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</si>
  <si>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</si>
  <si>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</si>
  <si>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</si>
  <si>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</si>
  <si>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</si>
  <si>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</si>
  <si>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</si>
  <si>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</si>
  <si>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</si>
  <si>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</si>
  <si>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</si>
  <si>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</si>
  <si>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</si>
  <si>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</si>
  <si>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</si>
  <si>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</si>
  <si>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</si>
  <si>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</si>
  <si>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</si>
  <si>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</si>
  <si>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</si>
  <si>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</si>
  <si>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</si>
  <si>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</si>
  <si>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</si>
  <si>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</si>
  <si>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</si>
  <si>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</si>
  <si>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</si>
  <si>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</si>
  <si>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</si>
  <si>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</si>
  <si>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</si>
  <si>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</si>
  <si>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</si>
  <si>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</si>
  <si>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</si>
  <si>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</si>
  <si>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</si>
  <si>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</si>
  <si>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</si>
  <si>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</si>
  <si>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</si>
  <si>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</si>
  <si>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</si>
  <si>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</si>
  <si>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</si>
  <si>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</si>
  <si>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</si>
  <si>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</si>
  <si>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</si>
  <si>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</si>
  <si>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</si>
  <si>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</si>
  <si>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</si>
  <si>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</si>
  <si>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</si>
  <si>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</si>
  <si>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</si>
  <si>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</si>
  <si>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</si>
  <si>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</si>
  <si>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</si>
  <si>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</si>
  <si>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</si>
  <si>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</si>
  <si>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</si>
  <si>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</si>
  <si>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</si>
  <si>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</si>
  <si>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</si>
  <si>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</si>
  <si>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</si>
  <si>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</si>
  <si>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</si>
  <si>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</si>
  <si>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</si>
  <si>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</si>
  <si>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</si>
  <si>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</si>
  <si>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</si>
  <si>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</si>
  <si>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</si>
  <si>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</si>
  <si>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</si>
  <si>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</si>
  <si>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</si>
  <si>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</si>
  <si>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</si>
  <si>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</si>
  <si>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</si>
  <si>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</si>
  <si>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</si>
  <si>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</si>
  <si>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</si>
  <si>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</si>
  <si>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</si>
  <si>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</si>
  <si>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</si>
  <si>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</si>
  <si>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</si>
  <si>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</si>
  <si>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</si>
  <si>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</si>
  <si>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</si>
  <si>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</si>
  <si>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</si>
  <si>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</si>
  <si>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</si>
  <si>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</si>
  <si>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</si>
  <si>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</si>
  <si>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</si>
  <si>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</si>
  <si>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</si>
  <si>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</si>
  <si>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</si>
  <si>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</si>
  <si>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</si>
  <si>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</si>
  <si>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</si>
  <si>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</si>
  <si>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</si>
  <si>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</si>
  <si>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</si>
  <si>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</si>
  <si>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</si>
  <si>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</si>
  <si>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</si>
  <si>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</si>
  <si>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</si>
  <si>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</si>
  <si>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</si>
  <si>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</si>
  <si>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</si>
  <si>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</si>
  <si>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</si>
  <si>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</si>
  <si>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</si>
  <si>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</si>
  <si>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</si>
  <si>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</si>
  <si>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</si>
  <si>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</si>
  <si>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</si>
  <si>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</si>
  <si>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</si>
  <si>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</si>
  <si>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</si>
  <si>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</si>
  <si>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</si>
  <si>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</si>
  <si>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</si>
  <si>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</si>
  <si>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</si>
  <si>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</si>
  <si>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</si>
  <si>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</si>
  <si>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</si>
  <si>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</si>
  <si>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</si>
  <si>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</si>
  <si>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</si>
  <si>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</si>
  <si>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</si>
  <si>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</si>
  <si>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</si>
  <si>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</si>
  <si>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</si>
  <si>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</si>
  <si>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</si>
  <si>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</si>
  <si>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</si>
  <si>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</si>
  <si>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</si>
  <si>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</si>
  <si>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</si>
  <si>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</si>
  <si>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</si>
  <si>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</si>
  <si>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</si>
  <si>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</si>
  <si>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</si>
  <si>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</si>
  <si>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</si>
  <si>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</si>
  <si>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</si>
  <si>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</si>
  <si>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</si>
  <si>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</si>
  <si>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</si>
  <si>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</si>
  <si>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</si>
  <si>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</si>
  <si>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</si>
  <si>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</si>
  <si>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</si>
  <si>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</si>
  <si>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</si>
  <si>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</si>
  <si>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</si>
  <si>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</si>
  <si>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</si>
  <si>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</si>
  <si>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</si>
  <si>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</si>
  <si>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</si>
  <si>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</si>
  <si>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</si>
  <si>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</si>
  <si>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</si>
  <si>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</si>
  <si>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</si>
  <si>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</si>
  <si>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</si>
  <si>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</si>
  <si>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</si>
  <si>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</si>
  <si>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</si>
  <si>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</si>
  <si>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</si>
  <si>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</si>
  <si>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</si>
  <si>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</si>
  <si>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</si>
  <si>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</si>
  <si>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</si>
  <si>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</si>
  <si>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</si>
  <si>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</si>
  <si>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</si>
  <si>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</si>
  <si>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</si>
  <si>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</si>
  <si>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</si>
  <si>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</si>
  <si>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</si>
  <si>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</si>
  <si>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</si>
  <si>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</si>
  <si>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</si>
  <si>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</si>
  <si>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</si>
  <si>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</si>
  <si>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</si>
  <si>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</si>
  <si>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</si>
  <si>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</si>
  <si>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</si>
  <si>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</si>
  <si>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</si>
  <si>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</si>
  <si>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</si>
  <si>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</si>
  <si>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</si>
  <si>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</si>
  <si>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</si>
  <si>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</si>
  <si>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</si>
  <si>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</si>
  <si>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</si>
  <si>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</si>
  <si>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</si>
  <si>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</si>
  <si>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</si>
  <si>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</si>
  <si>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</si>
  <si>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</si>
  <si>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</si>
  <si>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</si>
  <si>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</si>
  <si>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</si>
  <si>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</si>
  <si>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</si>
  <si>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</si>
  <si>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</si>
  <si>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</si>
  <si>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</si>
  <si>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</si>
  <si>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</si>
  <si>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</si>
  <si>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</si>
  <si>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</si>
  <si>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</si>
  <si>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</si>
  <si>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</si>
  <si>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</si>
  <si>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</si>
  <si>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</si>
  <si>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</si>
  <si>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</si>
  <si>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</si>
  <si>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</si>
  <si>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</si>
  <si>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</si>
  <si>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</si>
  <si>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</si>
  <si>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</si>
  <si>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</si>
  <si>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</si>
  <si>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</si>
  <si>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</si>
  <si>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</si>
  <si>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</si>
  <si>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</si>
  <si>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</si>
  <si>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</si>
  <si>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</si>
  <si>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</si>
  <si>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</si>
  <si>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</si>
  <si>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</si>
  <si>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</si>
  <si>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</si>
  <si>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</si>
  <si>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</si>
  <si>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</si>
  <si>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</si>
  <si>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</si>
  <si>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</si>
  <si>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</si>
  <si>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</si>
  <si>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</si>
  <si>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</si>
  <si>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</si>
  <si>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</si>
  <si>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</si>
  <si>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</si>
  <si>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</si>
  <si>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</si>
  <si>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</si>
  <si>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</si>
  <si>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</si>
  <si>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</si>
  <si>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</si>
  <si>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</si>
  <si>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</si>
  <si>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</si>
  <si>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</si>
  <si>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</si>
  <si>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</si>
  <si>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</si>
  <si>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</si>
  <si>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</si>
  <si>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</si>
  <si>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</si>
  <si>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</si>
  <si>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</si>
  <si>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</si>
  <si>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</si>
  <si>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</si>
  <si>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</si>
  <si>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</si>
  <si>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</si>
  <si>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</si>
  <si>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</si>
  <si>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</si>
  <si>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</si>
  <si>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</si>
  <si>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</si>
  <si>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</si>
  <si>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</si>
  <si>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</si>
  <si>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</si>
  <si>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</si>
  <si>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</si>
  <si>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</si>
  <si>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</si>
  <si>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</si>
  <si>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</si>
  <si>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</si>
  <si>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</si>
  <si>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</si>
  <si>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</si>
  <si>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</si>
  <si>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</si>
  <si>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</si>
  <si>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</si>
  <si>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</si>
  <si>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</si>
  <si>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</si>
  <si>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</si>
  <si>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</si>
  <si>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</si>
  <si>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</si>
  <si>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</si>
  <si>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</si>
  <si>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</si>
  <si>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</si>
  <si>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</si>
  <si>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</si>
  <si>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</si>
  <si>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</si>
  <si>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</si>
  <si>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</si>
  <si>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</si>
  <si>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</si>
  <si>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</si>
  <si>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</si>
  <si>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</si>
  <si>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</si>
  <si>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</si>
  <si>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</si>
  <si>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</si>
  <si>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</si>
  <si>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</si>
  <si>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</si>
  <si>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</si>
  <si>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</si>
  <si>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</si>
  <si>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</si>
  <si>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</si>
  <si>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</si>
  <si>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</si>
  <si>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</si>
  <si>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</si>
  <si>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</si>
  <si>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</si>
  <si>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</si>
  <si>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</si>
  <si>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</si>
  <si>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</si>
  <si>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</si>
  <si>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</si>
  <si>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</si>
  <si>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</si>
  <si>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</si>
  <si>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</si>
  <si>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</si>
  <si>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</si>
  <si>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</si>
  <si>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</si>
  <si>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</si>
  <si>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</si>
  <si>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</si>
  <si>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</si>
  <si>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</si>
  <si>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</si>
  <si>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</si>
  <si>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</si>
  <si>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</si>
  <si>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</si>
  <si>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</si>
  <si>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</si>
  <si>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</si>
  <si>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</si>
  <si>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</si>
  <si>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</si>
  <si>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</si>
  <si>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</si>
  <si>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</si>
  <si>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</si>
  <si>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</si>
  <si>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</si>
  <si>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</si>
  <si>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</si>
  <si>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</si>
  <si>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</si>
  <si>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</si>
  <si>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</si>
  <si>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</si>
  <si>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</si>
  <si>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</si>
  <si>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</si>
  <si>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</si>
  <si>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</si>
  <si>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</si>
  <si>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</si>
  <si>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</si>
  <si>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</si>
  <si>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</si>
  <si>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</si>
  <si>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</si>
  <si>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</si>
  <si>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</si>
  <si>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</si>
  <si>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</si>
  <si>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</si>
  <si>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</si>
  <si>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</si>
  <si>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</si>
  <si>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</si>
  <si>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</si>
  <si>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</si>
  <si>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</si>
  <si>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</si>
  <si>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</si>
  <si>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</si>
  <si>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</si>
  <si>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</si>
  <si>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</si>
  <si>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</si>
  <si>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</si>
  <si>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</si>
  <si>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</si>
  <si>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</si>
  <si>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</si>
  <si>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</si>
  <si>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</si>
  <si>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</si>
  <si>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</si>
  <si>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</si>
  <si>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</si>
  <si>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</si>
  <si>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</si>
  <si>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</si>
  <si>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</si>
  <si>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</si>
  <si>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</si>
  <si>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</si>
  <si>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</si>
  <si>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</si>
  <si>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</si>
  <si>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</si>
  <si>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</si>
  <si>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</si>
  <si>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</si>
  <si>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</si>
  <si>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</si>
  <si>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</si>
  <si>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</si>
  <si>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</si>
  <si>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</si>
  <si>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</si>
  <si>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</si>
  <si>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</si>
  <si>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</si>
  <si>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</si>
  <si>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</si>
  <si>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</si>
  <si>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</si>
  <si>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</si>
  <si>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</si>
  <si>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</si>
  <si>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</si>
  <si>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</si>
  <si>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</si>
  <si>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</si>
  <si>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</si>
  <si>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</si>
  <si>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</si>
  <si>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</si>
  <si>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</si>
  <si>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</si>
  <si>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</si>
  <si>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</si>
  <si>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</si>
  <si>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</si>
  <si>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</si>
  <si>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</si>
  <si>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</si>
  <si>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</si>
  <si>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</si>
  <si>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</si>
  <si>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</si>
  <si>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</si>
  <si>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</si>
  <si>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</si>
  <si>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</si>
  <si>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</si>
  <si>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</si>
  <si>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</si>
  <si>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</si>
  <si>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</si>
  <si>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</si>
  <si>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</si>
  <si>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</si>
  <si>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</si>
  <si>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</si>
  <si>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</si>
  <si>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</si>
  <si>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</si>
  <si>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</si>
  <si>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</si>
  <si>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</si>
  <si>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</si>
  <si>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</si>
  <si>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</si>
  <si>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</si>
  <si>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</si>
  <si>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</si>
  <si>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</si>
  <si>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</si>
  <si>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</si>
  <si>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</si>
  <si>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</si>
  <si>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</si>
  <si>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</si>
  <si>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</si>
  <si>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</si>
  <si>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</si>
  <si>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</si>
  <si>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</si>
  <si>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</si>
  <si>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</si>
  <si>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</si>
  <si>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</si>
  <si>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</si>
  <si>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</si>
  <si>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</si>
  <si>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</si>
  <si>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</si>
  <si>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</si>
  <si>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</si>
  <si>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</si>
  <si>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</si>
  <si>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</si>
  <si>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</si>
  <si>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</si>
  <si>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</si>
  <si>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</si>
  <si>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</si>
  <si>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</si>
  <si>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</si>
  <si>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</si>
  <si>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</si>
  <si>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</si>
  <si>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</si>
  <si>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</si>
  <si>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</si>
  <si>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</si>
  <si>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</si>
  <si>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</si>
  <si>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</si>
  <si>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</si>
  <si>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</si>
  <si>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</si>
  <si>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</si>
  <si>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</si>
  <si>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</si>
  <si>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</si>
  <si>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</si>
  <si>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</si>
  <si>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</si>
  <si>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</si>
  <si>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</si>
  <si>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</si>
  <si>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</si>
  <si>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</si>
  <si>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</si>
  <si>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</si>
  <si>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</si>
  <si>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</si>
  <si>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</si>
  <si>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</si>
  <si>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</si>
  <si>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</si>
  <si>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</si>
  <si>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</si>
  <si>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</si>
  <si>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</si>
  <si>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</si>
  <si>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</si>
  <si>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</si>
  <si>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</si>
  <si>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</si>
  <si>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</si>
  <si>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</si>
  <si>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</si>
  <si>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</si>
  <si>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</si>
  <si>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</si>
  <si>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</si>
  <si>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</si>
  <si>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</si>
  <si>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</si>
  <si>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</si>
  <si>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</si>
  <si>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</si>
  <si>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</si>
  <si>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</si>
  <si>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</si>
  <si>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</si>
  <si>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</si>
  <si>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</si>
  <si>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</si>
  <si>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</si>
  <si>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</si>
  <si>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</si>
  <si>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</si>
  <si>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</si>
  <si>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</si>
  <si>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</si>
  <si>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</si>
  <si>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</si>
  <si>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</si>
  <si>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</si>
  <si>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</si>
  <si>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</si>
  <si>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</si>
  <si>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</si>
  <si>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</si>
  <si>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</si>
  <si>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</si>
  <si>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</si>
  <si>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</si>
  <si>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</si>
  <si>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</si>
  <si>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</si>
  <si>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</si>
  <si>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</si>
  <si>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</si>
  <si>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</si>
  <si>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</si>
  <si>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</si>
  <si>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</si>
  <si>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</si>
  <si>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</si>
  <si>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</si>
  <si>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</si>
  <si>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</si>
  <si>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</si>
  <si>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</si>
  <si>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</si>
  <si>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</si>
  <si>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</si>
  <si>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</si>
  <si>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</si>
  <si>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</si>
  <si>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</si>
  <si>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</si>
  <si>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</si>
  <si>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</si>
  <si>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</si>
  <si>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</si>
  <si>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</si>
  <si>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</si>
  <si>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</si>
  <si>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</si>
  <si>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</si>
  <si>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</si>
  <si>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</si>
  <si>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</si>
  <si>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</si>
  <si>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</si>
  <si>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</si>
  <si>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</si>
  <si>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</si>
  <si>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</si>
  <si>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</si>
  <si>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</si>
  <si>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</si>
  <si>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</si>
  <si>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</si>
  <si>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</si>
  <si>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</si>
  <si>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</si>
  <si>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</si>
  <si>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</si>
  <si>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</si>
  <si>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</si>
  <si>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</si>
  <si>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</si>
  <si>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</si>
  <si>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</si>
  <si>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</si>
  <si>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</si>
  <si>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</si>
  <si>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</si>
  <si>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</si>
  <si>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</si>
  <si>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</si>
  <si>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</si>
  <si>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</si>
  <si>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</si>
  <si>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</si>
  <si>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</si>
  <si>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</si>
  <si>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</si>
  <si>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</si>
  <si>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</si>
  <si>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</si>
  <si>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</si>
  <si>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</si>
  <si>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</si>
  <si>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</si>
  <si>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</si>
  <si>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</si>
  <si>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</si>
  <si>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</si>
  <si>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</si>
  <si>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</si>
  <si>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</si>
  <si>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</si>
  <si>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</si>
  <si>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</si>
  <si>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</si>
  <si>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</si>
  <si>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</si>
  <si>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</si>
  <si>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</si>
  <si>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</si>
  <si>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</si>
  <si>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</si>
  <si>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</si>
  <si>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</si>
  <si>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</si>
  <si>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</si>
  <si>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</si>
  <si>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</si>
  <si>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</si>
  <si>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</si>
  <si>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</si>
  <si>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</si>
  <si>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</si>
  <si>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</si>
  <si>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</si>
  <si>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</si>
  <si>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</si>
  <si>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</si>
  <si>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</si>
  <si>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</si>
  <si>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</si>
  <si>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</si>
  <si>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</si>
  <si>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</si>
  <si>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</si>
  <si>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</si>
  <si>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</si>
  <si>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</si>
  <si>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</si>
  <si>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</si>
  <si>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</si>
  <si>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</si>
  <si>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</si>
  <si>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</si>
  <si>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</si>
  <si>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</si>
  <si>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</si>
  <si>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</si>
  <si>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</si>
  <si>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</si>
  <si>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</si>
  <si>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</si>
  <si>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</si>
  <si>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</si>
  <si>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</si>
  <si>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</si>
  <si>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</si>
  <si>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</si>
  <si>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</si>
  <si>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</si>
  <si>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</si>
  <si>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</si>
  <si>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</si>
  <si>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</si>
  <si>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</si>
  <si>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</si>
  <si>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</si>
  <si>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</si>
  <si>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</si>
  <si>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</si>
  <si>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</si>
  <si>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</si>
  <si>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</si>
  <si>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</si>
  <si>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</si>
  <si>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</si>
  <si>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</si>
  <si>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</si>
  <si>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</si>
  <si>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</si>
  <si>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</si>
  <si>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</si>
  <si>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</si>
  <si>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</si>
  <si>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</si>
  <si>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</si>
  <si>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</si>
  <si>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</si>
  <si>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</si>
  <si>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</si>
  <si>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</si>
  <si>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</si>
  <si>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</si>
  <si>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</si>
  <si>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</si>
  <si>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</si>
  <si>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</si>
  <si>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</si>
  <si>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</si>
  <si>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</si>
  <si>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</si>
  <si>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</si>
  <si>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</si>
  <si>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</si>
  <si>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</si>
  <si>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</si>
  <si>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</si>
  <si>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</si>
  <si>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</si>
  <si>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</si>
  <si>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</si>
  <si>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</si>
  <si>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</si>
  <si>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</si>
  <si>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</si>
  <si>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</si>
  <si>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</si>
  <si>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</si>
  <si>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</si>
  <si>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</si>
  <si>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</si>
  <si>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</si>
  <si>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</si>
  <si>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</si>
  <si>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</si>
  <si>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</si>
  <si>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</si>
  <si>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</si>
  <si>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</si>
  <si>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</si>
  <si>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</si>
  <si>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</si>
  <si>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</si>
  <si>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</si>
  <si>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</si>
  <si>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</si>
  <si>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</si>
  <si>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</si>
  <si>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</si>
  <si>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</si>
  <si>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</si>
  <si>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</si>
  <si>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</si>
  <si>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</si>
  <si>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</si>
  <si>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</si>
  <si>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</si>
  <si>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</si>
  <si>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</si>
  <si>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</si>
  <si>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</si>
  <si>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</si>
  <si>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</si>
  <si>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</si>
  <si>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</si>
  <si>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</si>
  <si>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</si>
  <si>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</si>
  <si>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</si>
  <si>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</si>
  <si>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</si>
  <si>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</si>
  <si>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</si>
  <si>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</si>
  <si>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</si>
  <si>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</si>
  <si>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</si>
  <si>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</si>
  <si>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</si>
  <si>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</si>
  <si>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</si>
  <si>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</si>
  <si>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</si>
  <si>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</si>
  <si>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</si>
  <si>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</si>
  <si>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</si>
  <si>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</si>
  <si>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</si>
  <si>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</si>
  <si>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</si>
  <si>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</si>
  <si>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</si>
  <si>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</si>
  <si>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</si>
  <si>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</si>
  <si>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</si>
  <si>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</si>
  <si>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</si>
  <si>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</si>
  <si>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</si>
  <si>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</si>
  <si>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</si>
  <si>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</si>
  <si>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</si>
  <si>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</si>
  <si>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</si>
  <si>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</si>
  <si>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</si>
  <si>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</si>
  <si>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</si>
  <si>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</si>
  <si>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</si>
  <si>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</si>
  <si>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</si>
  <si>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</si>
  <si>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</si>
  <si>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</si>
  <si>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</si>
  <si>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</si>
  <si>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</si>
  <si>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</si>
  <si>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</si>
  <si>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</si>
  <si>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</si>
  <si>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</si>
  <si>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</si>
  <si>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</si>
  <si>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</si>
  <si>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</si>
  <si>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</si>
  <si>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</si>
  <si>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</si>
  <si>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</si>
  <si>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</si>
  <si>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</si>
  <si>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</si>
  <si>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</si>
  <si>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</si>
  <si>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</si>
  <si>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</si>
  <si>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</si>
  <si>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</si>
  <si>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</si>
  <si>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</si>
  <si>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</si>
  <si>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</si>
  <si>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</si>
  <si>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</si>
  <si>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</si>
  <si>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</si>
  <si>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</si>
  <si>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</si>
  <si>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</si>
  <si>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</si>
  <si>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</si>
  <si>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</si>
  <si>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</si>
  <si>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</si>
  <si>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</si>
  <si>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</si>
  <si>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</si>
  <si>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</si>
  <si>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</si>
  <si>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</si>
  <si>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</si>
  <si>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</si>
  <si>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</si>
  <si>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</si>
  <si>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</si>
  <si>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</si>
  <si>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</si>
  <si>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</si>
  <si>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</si>
  <si>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</si>
  <si>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</si>
  <si>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</si>
  <si>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</si>
  <si>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</si>
  <si>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</si>
  <si>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</si>
  <si>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</si>
  <si>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</si>
  <si>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</si>
  <si>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</si>
  <si>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</si>
  <si>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</si>
  <si>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</si>
  <si>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</si>
  <si>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</si>
  <si>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</si>
  <si>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</si>
  <si>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</si>
  <si>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</si>
  <si>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</si>
  <si>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</si>
  <si>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</si>
  <si>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</si>
  <si>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</si>
  <si>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</si>
  <si>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</si>
  <si>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</si>
  <si>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</si>
  <si>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</si>
  <si>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</si>
  <si>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</si>
  <si>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</si>
  <si>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</si>
  <si>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</si>
  <si>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</si>
  <si>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</si>
  <si>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</si>
  <si>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</si>
  <si>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</si>
  <si>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</si>
  <si>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</si>
  <si>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</si>
  <si>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</si>
  <si>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</si>
  <si>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</si>
  <si>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</si>
  <si>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</si>
  <si>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</si>
  <si>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</si>
  <si>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</si>
  <si>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</si>
  <si>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</si>
  <si>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</si>
  <si>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</si>
  <si>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</si>
  <si>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</si>
  <si>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</si>
  <si>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</si>
  <si>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</si>
  <si>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</si>
  <si>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</si>
  <si>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</si>
  <si>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</si>
  <si>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</si>
  <si>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</si>
  <si>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</si>
  <si>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</si>
  <si>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</si>
  <si>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</si>
  <si>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</si>
  <si>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</si>
  <si>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</si>
  <si>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</si>
  <si>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</si>
  <si>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</si>
  <si>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</si>
  <si>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</si>
  <si>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</si>
  <si>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</si>
  <si>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</si>
  <si>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</si>
  <si>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</si>
  <si>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</si>
  <si>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</si>
  <si>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</si>
  <si>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</si>
  <si>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</si>
  <si>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</si>
  <si>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</si>
  <si>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</si>
  <si>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</si>
  <si>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</si>
  <si>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</si>
  <si>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</si>
  <si>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</si>
  <si>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</si>
  <si>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</si>
  <si>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</si>
  <si>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</si>
  <si>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</si>
  <si>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</si>
  <si>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</si>
  <si>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</si>
  <si>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</si>
  <si>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</si>
  <si>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</si>
  <si>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</si>
  <si>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</si>
  <si>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</si>
  <si>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</si>
  <si>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</si>
  <si>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</si>
  <si>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</si>
  <si>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</si>
  <si>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</si>
  <si>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</si>
  <si>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</si>
  <si>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</si>
  <si>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</si>
  <si>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</si>
  <si>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</si>
  <si>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</si>
  <si>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</si>
  <si>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</si>
  <si>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</si>
  <si>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</si>
  <si>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</si>
  <si>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</si>
  <si>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</si>
  <si>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</si>
  <si>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</si>
  <si>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</si>
  <si>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</si>
  <si>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</si>
  <si>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</si>
  <si>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</si>
  <si>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</si>
  <si>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</si>
  <si>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</si>
  <si>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</si>
  <si>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</si>
  <si>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</si>
  <si>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</si>
  <si>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</si>
  <si>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</si>
  <si>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</si>
  <si>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</si>
  <si>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</si>
  <si>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</si>
  <si>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</si>
  <si>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</si>
  <si>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</si>
  <si>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</si>
  <si>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</si>
  <si>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</si>
  <si>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</si>
  <si>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</si>
  <si>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</si>
  <si>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</si>
  <si>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</si>
  <si>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</si>
  <si>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</si>
  <si>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</si>
  <si>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</si>
  <si>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</si>
  <si>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</si>
  <si>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</si>
  <si>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</si>
  <si>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</si>
  <si>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</si>
  <si>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</si>
  <si>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</si>
  <si>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</si>
  <si>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</si>
  <si>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</si>
  <si>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</si>
  <si>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</si>
  <si>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</si>
  <si>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</si>
  <si>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</si>
  <si>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</si>
  <si>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</si>
  <si>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</si>
  <si>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</si>
  <si>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</si>
  <si>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</si>
  <si>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</si>
  <si>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</si>
  <si>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</si>
  <si>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</si>
  <si>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</si>
  <si>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</si>
  <si>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</si>
  <si>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</si>
  <si>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</si>
  <si>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</si>
  <si>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</si>
  <si>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</si>
  <si>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</si>
  <si>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</si>
  <si>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</si>
  <si>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</si>
  <si>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</si>
  <si>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</si>
  <si>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</si>
  <si>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</si>
  <si>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</si>
  <si>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</si>
  <si>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</si>
  <si>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</si>
  <si>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</si>
  <si>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</si>
  <si>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</si>
  <si>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</si>
  <si>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</si>
  <si>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</si>
  <si>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</si>
  <si>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</si>
  <si>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</si>
  <si>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</si>
  <si>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</si>
  <si>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</si>
  <si>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</si>
  <si>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</si>
  <si>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</si>
  <si>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</si>
  <si>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</si>
  <si>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</si>
  <si>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</si>
  <si>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</si>
  <si>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</si>
  <si>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</si>
  <si>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</si>
  <si>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</si>
  <si>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</si>
  <si>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</si>
  <si>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</si>
  <si>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</si>
  <si>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</si>
  <si>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</si>
  <si>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</si>
  <si>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</si>
  <si>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</si>
  <si>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</si>
  <si>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</si>
  <si>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</si>
  <si>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</si>
  <si>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</si>
  <si>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</si>
  <si>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</si>
  <si>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</si>
  <si>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</si>
  <si>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</si>
  <si>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</si>
  <si>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</si>
  <si>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</si>
  <si>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</si>
  <si>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</si>
  <si>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</si>
  <si>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</si>
  <si>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</si>
  <si>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</si>
  <si>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</si>
  <si>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</si>
  <si>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</si>
  <si>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</si>
  <si>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</si>
  <si>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</si>
  <si>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</si>
  <si>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</si>
  <si>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</si>
  <si>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</si>
  <si>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</si>
  <si>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</si>
  <si>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</si>
  <si>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</si>
  <si>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</si>
  <si>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</si>
  <si>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</si>
  <si>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</si>
  <si>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</si>
  <si>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</si>
  <si>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</si>
  <si>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</si>
  <si>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</si>
  <si>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</si>
  <si>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</si>
  <si>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</si>
  <si>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</si>
  <si>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</si>
  <si>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</si>
  <si>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</si>
  <si>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</si>
  <si>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</si>
  <si>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</si>
  <si>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</si>
  <si>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</si>
  <si>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</si>
  <si>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</si>
  <si>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</si>
  <si>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</si>
  <si>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</si>
  <si>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</si>
  <si>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</si>
  <si>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</si>
  <si>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</si>
  <si>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</si>
  <si>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</si>
  <si>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</si>
  <si>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</si>
  <si>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</si>
  <si>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</si>
  <si>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</si>
  <si>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</si>
  <si>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</si>
  <si>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</si>
  <si>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</si>
  <si>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</si>
  <si>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</si>
  <si>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</si>
  <si>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</si>
  <si>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</si>
  <si>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</si>
  <si>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</si>
  <si>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</si>
  <si>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</si>
  <si>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</si>
  <si>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</si>
  <si>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</si>
  <si>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</si>
  <si>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</si>
  <si>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</si>
  <si>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</si>
  <si>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</si>
  <si>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</si>
  <si>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</si>
  <si>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</si>
  <si>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</si>
  <si>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</si>
  <si>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</si>
  <si>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</si>
  <si>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</si>
  <si>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</si>
  <si>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</si>
  <si>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</si>
  <si>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</si>
  <si>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</si>
  <si>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</si>
  <si>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</si>
  <si>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</si>
  <si>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</si>
  <si>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</si>
  <si>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</si>
  <si>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</si>
  <si>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</si>
  <si>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</si>
  <si>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</si>
  <si>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</si>
  <si>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</si>
  <si>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</si>
  <si>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</si>
  <si>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</si>
  <si>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</si>
  <si>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</si>
  <si>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</si>
  <si>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</si>
  <si>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</si>
  <si>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</si>
  <si>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</si>
  <si>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</si>
  <si>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</si>
  <si>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</si>
  <si>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</si>
  <si>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</si>
  <si>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</si>
  <si>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</si>
  <si>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</si>
  <si>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</si>
  <si>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</si>
  <si>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</si>
  <si>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</si>
  <si>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</si>
  <si>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</si>
  <si>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</si>
  <si>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</si>
  <si>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</si>
  <si>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</si>
  <si>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</si>
  <si>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</si>
  <si>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</si>
  <si>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</si>
  <si>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</si>
  <si>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</si>
  <si>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</si>
  <si>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</si>
  <si>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</si>
  <si>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</si>
  <si>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</si>
  <si>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</si>
  <si>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</si>
  <si>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</si>
  <si>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</si>
  <si>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</si>
  <si>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</si>
  <si>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</si>
  <si>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</si>
  <si>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</si>
  <si>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</si>
  <si>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</si>
  <si>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</si>
  <si>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</si>
  <si>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</si>
  <si>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</si>
  <si>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</si>
  <si>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</si>
  <si>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</si>
  <si>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</si>
  <si>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</si>
  <si>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</si>
  <si>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</si>
  <si>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</si>
  <si>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</si>
  <si>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</si>
  <si>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</si>
  <si>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</si>
  <si>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</si>
  <si>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</si>
  <si>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</si>
  <si>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</si>
  <si>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</si>
  <si>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</si>
  <si>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</si>
  <si>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</si>
  <si>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</si>
  <si>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</si>
  <si>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</si>
  <si>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</si>
  <si>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</si>
  <si>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</si>
  <si>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</si>
  <si>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</si>
  <si>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</si>
  <si>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</si>
  <si>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</si>
  <si>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</si>
  <si>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</si>
  <si>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</si>
  <si>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</si>
  <si>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</si>
  <si>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</si>
  <si>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</si>
  <si>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</si>
  <si>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</si>
  <si>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</si>
  <si>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</si>
  <si>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</si>
  <si>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</si>
  <si>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</si>
  <si>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</si>
  <si>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</si>
  <si>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</si>
  <si>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</si>
  <si>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</si>
  <si>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</si>
  <si>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</si>
  <si>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</si>
  <si>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</si>
  <si>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</si>
  <si>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</si>
  <si>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</si>
  <si>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</si>
  <si>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</si>
  <si>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</si>
  <si>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</si>
  <si>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</si>
  <si>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</si>
  <si>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</si>
  <si>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</si>
  <si>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</si>
  <si>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</si>
  <si>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</si>
  <si>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</si>
  <si>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</si>
  <si>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</si>
  <si>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</si>
  <si>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</si>
  <si>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</si>
  <si>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</si>
  <si>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</si>
  <si>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</si>
  <si>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</si>
  <si>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</si>
  <si>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</si>
  <si>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</si>
  <si>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</si>
  <si>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</si>
  <si>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</si>
  <si>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</si>
  <si>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</si>
  <si>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</si>
  <si>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</si>
  <si>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</si>
  <si>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</si>
  <si>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</si>
  <si>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</si>
  <si>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</si>
  <si>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</si>
  <si>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</si>
  <si>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</si>
  <si>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</si>
  <si>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</si>
  <si>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</si>
  <si>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</si>
  <si>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</si>
  <si>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</si>
  <si>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</si>
  <si>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</si>
  <si>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</si>
  <si>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</si>
  <si>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</si>
  <si>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</si>
  <si>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</si>
  <si>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</si>
  <si>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</si>
  <si>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</si>
  <si>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</si>
  <si>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</si>
  <si>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</si>
  <si>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</si>
  <si>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</si>
  <si>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</si>
  <si>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</si>
  <si>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</si>
  <si>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</si>
  <si>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</si>
  <si>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</si>
  <si>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</si>
  <si>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</si>
  <si>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</si>
  <si>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</si>
  <si>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</si>
  <si>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</si>
  <si>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</si>
  <si>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</si>
  <si>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</si>
  <si>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</si>
  <si>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</si>
  <si>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</si>
  <si>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</si>
  <si>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</si>
  <si>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</si>
  <si>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</si>
  <si>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</si>
  <si>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</si>
  <si>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</si>
  <si>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</si>
  <si>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</si>
  <si>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</si>
  <si>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</si>
  <si>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</si>
  <si>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</si>
  <si>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</si>
  <si>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</si>
  <si>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</si>
  <si>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</si>
  <si>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</si>
  <si>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</si>
  <si>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</si>
  <si>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</si>
  <si>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</si>
  <si>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</si>
  <si>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</si>
  <si>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</si>
  <si>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</si>
  <si>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</si>
  <si>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</si>
  <si>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</si>
  <si>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</si>
  <si>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</si>
  <si>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</si>
  <si>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</si>
  <si>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</si>
  <si>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</si>
  <si>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</si>
  <si>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</si>
  <si>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</si>
  <si>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</si>
  <si>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</si>
  <si>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</si>
  <si>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</si>
  <si>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</si>
  <si>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</si>
  <si>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</si>
  <si>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</si>
  <si>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</si>
  <si>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</si>
  <si>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</si>
  <si>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</si>
  <si>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</si>
  <si>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</si>
  <si>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</si>
  <si>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</si>
  <si>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</si>
  <si>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</si>
  <si>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</si>
  <si>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</si>
  <si>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</si>
  <si>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</si>
  <si>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</si>
  <si>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</si>
  <si>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</si>
  <si>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</si>
  <si>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</si>
  <si>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</si>
  <si>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</si>
  <si>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</si>
  <si>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</si>
  <si>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</si>
  <si>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</si>
  <si>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</si>
  <si>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</si>
  <si>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</si>
  <si>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</si>
  <si>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</si>
  <si>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</si>
  <si>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</si>
  <si>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</si>
  <si>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</si>
  <si>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</si>
  <si>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</si>
  <si>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</si>
  <si>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</si>
  <si>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</si>
  <si>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</si>
  <si>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</si>
  <si>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</si>
  <si>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</si>
  <si>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</si>
  <si>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</si>
  <si>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</si>
  <si>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</si>
  <si>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</si>
  <si>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</si>
  <si>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</si>
  <si>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</si>
  <si>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</si>
  <si>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</si>
  <si>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</si>
  <si>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</si>
  <si>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</si>
  <si>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</si>
  <si>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</si>
  <si>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</si>
  <si>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</si>
  <si>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</si>
  <si>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</si>
  <si>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</si>
  <si>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</si>
  <si>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</si>
  <si>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</si>
  <si>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</si>
  <si>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</si>
  <si>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</si>
  <si>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</si>
  <si>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</si>
  <si>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</si>
  <si>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</si>
  <si>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</si>
  <si>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</si>
  <si>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</si>
  <si>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</si>
  <si>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</si>
  <si>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</si>
  <si>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</si>
  <si>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</si>
  <si>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</si>
  <si>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</si>
  <si>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</si>
  <si>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</si>
  <si>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</si>
  <si>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</si>
  <si>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</si>
  <si>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</si>
  <si>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</si>
  <si>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</si>
  <si>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</si>
  <si>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</si>
  <si>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</si>
  <si>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</si>
  <si>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</si>
  <si>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</si>
  <si>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</si>
  <si>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</si>
  <si>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</si>
  <si>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</si>
  <si>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</si>
  <si>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</si>
  <si>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</si>
  <si>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</si>
  <si>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</si>
  <si>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</si>
  <si>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</si>
  <si>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</si>
  <si>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</si>
  <si>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</si>
  <si>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</si>
  <si>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</si>
  <si>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</si>
  <si>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</si>
  <si>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</si>
  <si>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</si>
  <si>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</si>
  <si>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</si>
  <si>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</si>
  <si>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</si>
  <si>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</si>
  <si>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</si>
  <si>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</si>
  <si>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</si>
  <si>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</si>
  <si>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</si>
  <si>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</si>
  <si>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</si>
  <si>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</si>
  <si>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</si>
  <si>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</si>
  <si>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</si>
  <si>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</si>
  <si>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</si>
  <si>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</si>
  <si>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</si>
  <si>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</si>
  <si>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</si>
  <si>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</si>
  <si>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</si>
  <si>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</si>
  <si>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</si>
  <si>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</si>
  <si>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</si>
  <si>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</si>
  <si>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</si>
  <si>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</si>
  <si>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</si>
  <si>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</si>
  <si>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</si>
  <si>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</si>
  <si>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</si>
  <si>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</si>
  <si>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</si>
  <si>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</si>
  <si>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</si>
  <si>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</si>
  <si>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</si>
  <si>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</si>
  <si>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</si>
  <si>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</si>
  <si>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</si>
  <si>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</si>
  <si>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</si>
  <si>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</si>
  <si>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</si>
  <si>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</si>
  <si>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</si>
  <si>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</si>
  <si>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</si>
  <si>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</si>
  <si>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</si>
  <si>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</si>
  <si>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</si>
  <si>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</si>
  <si>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</si>
  <si>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</si>
  <si>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</si>
  <si>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</si>
  <si>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</si>
  <si>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</si>
  <si>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</si>
  <si>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</si>
  <si>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</si>
  <si>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</si>
  <si>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</si>
  <si>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</si>
  <si>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</si>
  <si>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</si>
  <si>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</si>
  <si>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</si>
  <si>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</si>
  <si>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</si>
  <si>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</si>
  <si>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</si>
  <si>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</si>
  <si>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</si>
  <si>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</si>
  <si>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</si>
  <si>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</si>
  <si>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</si>
  <si>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</si>
  <si>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</si>
  <si>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</si>
  <si>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</si>
  <si>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</si>
  <si>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</si>
  <si>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</si>
  <si>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</si>
  <si>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</si>
  <si>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</si>
  <si>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</si>
  <si>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</si>
  <si>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</si>
  <si>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</si>
  <si>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</si>
  <si>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</si>
  <si>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</si>
  <si>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</si>
  <si>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</si>
  <si>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</si>
  <si>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</si>
  <si>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</si>
  <si>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</si>
  <si>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</si>
  <si>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</si>
  <si>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</si>
  <si>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</si>
  <si>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</si>
  <si>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</si>
  <si>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</si>
  <si>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</si>
  <si>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</si>
  <si>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</si>
  <si>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</si>
  <si>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</si>
  <si>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</si>
  <si>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</si>
  <si>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</si>
  <si>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</si>
  <si>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</si>
  <si>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</si>
  <si>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</si>
  <si>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</si>
  <si>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</si>
  <si>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</si>
  <si>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</si>
  <si>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</si>
  <si>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</si>
  <si>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</si>
  <si>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</si>
  <si>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</si>
  <si>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</si>
  <si>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</si>
  <si>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</si>
  <si>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</si>
  <si>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</si>
  <si>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</si>
  <si>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</si>
  <si>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</si>
  <si>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</si>
  <si>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</si>
  <si>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</si>
  <si>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</si>
  <si>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ended conversion</t>
  </si>
  <si>
    <t>date created conversion</t>
  </si>
  <si>
    <t>2015</t>
  </si>
  <si>
    <t>2017</t>
  </si>
  <si>
    <t>2016</t>
  </si>
  <si>
    <t>2014</t>
  </si>
  <si>
    <t>7/7/</t>
  </si>
  <si>
    <t>2013</t>
  </si>
  <si>
    <t>7/6/</t>
  </si>
  <si>
    <t>2012</t>
  </si>
  <si>
    <t>2011</t>
  </si>
  <si>
    <t>7/4/</t>
  </si>
  <si>
    <t>2010</t>
  </si>
  <si>
    <t>7/8/</t>
  </si>
  <si>
    <t>2009</t>
  </si>
  <si>
    <t>7/5/</t>
  </si>
  <si>
    <t>7/9/</t>
  </si>
  <si>
    <t>7/2/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</si>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</sst>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vertical="center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[StarterBook.xlsx]StackChart!PivotTable1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StackChart!$B$3:$B$4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StackChart!$A$5:$A$14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StackChart!$B$5:$B$14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1-4722-82D1-AF969A797BE0}"/>
            </c:ext>
          </c:extLst>
        </c:ser>
        <c:ser>
          <c:idx val="1"/>
          <c:order val="1"/>
          <c:tx>
            <c:strRef>
              <c:f>StackChart!$C$3:$C$4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StackChart!$A$5:$A$14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StackChart!$C$5:$C$14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C1-4722-82D1-AF969A797BE0}"/>
            </c:ext>
          </c:extLst>
        </c:ser>
        <c:ser>
          <c:idx val="2"/>
          <c:order val="2"/>
          <c:tx>
            <c:strRef>
              <c:f>StackChart!$D$3:$D$4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StackChart!$A$5:$A$14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StackChart!$D$5:$D$14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C1-4722-82D1-AF969A797BE0}"/>
            </c:ext>
          </c:extLst>
        </c:ser>
        <c:ser>
          <c:idx val="3"/>
          <c:order val="3"/>
          <c:tx>
            <c:strRef>
              <c:f>StackChart!$E$3:$E$4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StackChart!$A$5:$A$14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StackChart!$E$5:$E$14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C1-4722-82D1-AF969A797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35648"/>
        <c:axId val="110238336"/>
      </c:barChart>
      <c:catAx>
        <c:axId val="11023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Category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10238336"/>
        <c:crosses val="autoZero"/>
        <c:auto val="1"/>
        <c:lblAlgn val="ctr"/>
        <c:lblOffset val="100"/>
        <c:noMultiLvlLbl val="0"/>
      </c:catAx>
      <c:valAx>
        <c:axId val="110238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10235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[StarterBook.xlsx]LineGraph!PivotTable6</c:name>
    <c:fmtId val="1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LineGraph!$B$4:$B$5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LineGraph!$A$6:$A$15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LineGraph!$B$6:$B$15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66</c:v>
                </c:pt>
                <c:pt idx="6">
                  <c:v>137</c:v>
                </c:pt>
                <c:pt idx="7">
                  <c:v>96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3-48D4-8DCC-DA7C9ADADA79}"/>
            </c:ext>
          </c:extLst>
        </c:ser>
        <c:ser>
          <c:idx val="1"/>
          <c:order val="1"/>
          <c:tx>
            <c:strRef>
              <c:f>LineGraph!$C$4:$C$5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LineGraph!$A$6:$A$15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LineGraph!$C$6:$C$15</c:f>
              <c:numCache>
                <c:formatCode>General</c:formatCode>
                <c:ptCount val="9"/>
                <c:pt idx="0">
                  <c:v>4</c:v>
                </c:pt>
                <c:pt idx="1">
                  <c:v>13</c:v>
                </c:pt>
                <c:pt idx="2">
                  <c:v>24</c:v>
                </c:pt>
                <c:pt idx="3">
                  <c:v>57</c:v>
                </c:pt>
                <c:pt idx="4">
                  <c:v>67</c:v>
                </c:pt>
                <c:pt idx="5">
                  <c:v>375</c:v>
                </c:pt>
                <c:pt idx="6">
                  <c:v>541</c:v>
                </c:pt>
                <c:pt idx="7">
                  <c:v>375</c:v>
                </c:pt>
                <c:pt idx="8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3-48D4-8DCC-DA7C9ADADA79}"/>
            </c:ext>
          </c:extLst>
        </c:ser>
        <c:ser>
          <c:idx val="2"/>
          <c:order val="2"/>
          <c:tx>
            <c:strRef>
              <c:f>LineGraph!$D$4:$D$5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LineGraph!$A$6:$A$15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LineGraph!$D$6:$D$15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A3-48D4-8DCC-DA7C9ADADA79}"/>
            </c:ext>
          </c:extLst>
        </c:ser>
        <c:ser>
          <c:idx val="3"/>
          <c:order val="3"/>
          <c:tx>
            <c:strRef>
              <c:f>LineGraph!$E$4:$E$5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LineGraph!$A$6:$A$15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LineGraph!$E$6:$E$15</c:f>
              <c:numCache>
                <c:formatCode>General</c:formatCode>
                <c:ptCount val="9"/>
                <c:pt idx="0">
                  <c:v>7</c:v>
                </c:pt>
                <c:pt idx="1">
                  <c:v>41</c:v>
                </c:pt>
                <c:pt idx="2">
                  <c:v>130</c:v>
                </c:pt>
                <c:pt idx="3">
                  <c:v>219</c:v>
                </c:pt>
                <c:pt idx="4">
                  <c:v>193</c:v>
                </c:pt>
                <c:pt idx="5">
                  <c:v>448</c:v>
                </c:pt>
                <c:pt idx="6">
                  <c:v>558</c:v>
                </c:pt>
                <c:pt idx="7">
                  <c:v>464</c:v>
                </c:pt>
                <c:pt idx="8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A3-48D4-8DCC-DA7C9ADAD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364224"/>
        <c:axId val="223365760"/>
      </c:lineChart>
      <c:catAx>
        <c:axId val="22336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23365760"/>
        <c:crosses val="autoZero"/>
        <c:auto val="1"/>
        <c:lblAlgn val="ctr"/>
        <c:lblOffset val="100"/>
        <c:noMultiLvlLbl val="0"/>
      </c:catAx>
      <c:valAx>
        <c:axId val="223365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 of State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642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0.57135193133047213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12-462D-A832-D0CA6B61B11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0.3572961373390558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12-462D-A832-D0CA6B61B11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7.1351931330472101E-2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12-462D-A832-D0CA6B61B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869599"/>
        <c:axId val="809409007"/>
      </c:lineChart>
      <c:catAx>
        <c:axId val="81386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09007"/>
        <c:crosses val="autoZero"/>
        <c:auto val="1"/>
        <c:lblAlgn val="ctr"/>
        <c:lblOffset val="100"/>
        <c:noMultiLvlLbl val="0"/>
      </c:catAx>
      <c:valAx>
        <c:axId val="80940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6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18</xdr:row>
      <xdr:rowOff>28575</xdr:rowOff>
    </xdr:from>
    <xdr:to>
      <xdr:col>8</xdr:col>
      <xdr:colOff>352425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17</xdr:row>
      <xdr:rowOff>38100</xdr:rowOff>
    </xdr:from>
    <xdr:to>
      <xdr:col>12</xdr:col>
      <xdr:colOff>542925</xdr:colOff>
      <xdr:row>34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130174</xdr:colOff>
      <xdr:row>14</xdr:row>
      <xdr:rowOff>19050</xdr:rowOff>
    </xdr:from>
    <xdr:to>
      <xdr:col>9</xdr:col>
      <xdr:colOff>82550</xdr:colOff>
      <xdr:row>45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5B5B98-8E89-4D12-B205-376BBB9B0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A Carroll" refreshedDate="43686.642862962966" createdVersion="4" refreshedVersion="4" minRefreshableVersion="3" recordCount="4115" xr:uid="{00000000-000A-0000-FFFF-FFFF00000000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Blank="1" count="17">
        <s v="2015"/>
        <s v="2017"/>
        <s v="2016"/>
        <s v="2014"/>
        <s v="7/7/"/>
        <s v="2013"/>
        <s v="7/6/"/>
        <s v="2012"/>
        <s v="2011"/>
        <s v="7/4/"/>
        <s v="2010"/>
        <s v="7/8/"/>
        <s v="2009"/>
        <s v="7/5/"/>
        <s v="7/9/"/>
        <s v="7/2/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x v="0"/>
    <b v="0"/>
    <n v="182"/>
    <b v="1"/>
    <s v="film &amp; video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x v="1"/>
    <d v="2017-03-02T14:24:43"/>
    <x v="1"/>
    <b v="0"/>
    <n v="79"/>
    <b v="1"/>
    <s v="film &amp; video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x v="2"/>
    <b v="0"/>
    <n v="35"/>
    <b v="1"/>
    <s v="film &amp; video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x v="3"/>
    <b v="0"/>
    <n v="150"/>
    <b v="1"/>
    <s v="film &amp; video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x v="0"/>
    <b v="0"/>
    <n v="284"/>
    <b v="1"/>
    <s v="film &amp; video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x v="2"/>
    <b v="0"/>
    <n v="47"/>
    <b v="1"/>
    <s v="film &amp; video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x v="3"/>
    <b v="0"/>
    <n v="58"/>
    <b v="1"/>
    <s v="film &amp; video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x v="2"/>
    <b v="0"/>
    <n v="57"/>
    <b v="1"/>
    <s v="film &amp; video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x v="8"/>
    <d v="2016-04-15T21:00:00"/>
    <x v="2"/>
    <b v="0"/>
    <n v="12"/>
    <b v="1"/>
    <s v="film &amp; video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x v="2"/>
    <b v="0"/>
    <n v="20"/>
    <b v="1"/>
    <s v="film &amp; video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x v="3"/>
    <b v="0"/>
    <n v="19"/>
    <b v="1"/>
    <s v="film &amp; video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x v="2"/>
    <b v="0"/>
    <n v="75"/>
    <b v="1"/>
    <s v="film &amp; video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x v="3"/>
    <b v="0"/>
    <n v="827"/>
    <b v="1"/>
    <s v="film &amp; video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x v="2"/>
    <b v="0"/>
    <n v="51"/>
    <b v="1"/>
    <s v="film &amp; video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x v="14"/>
    <d v="2014-07-13T13:59:00"/>
    <x v="3"/>
    <b v="0"/>
    <n v="41"/>
    <b v="1"/>
    <s v="film &amp; video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x v="0"/>
    <b v="0"/>
    <n v="98"/>
    <b v="1"/>
    <s v="film &amp; video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x v="3"/>
    <b v="0"/>
    <n v="70"/>
    <b v="1"/>
    <s v="film &amp; video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x v="3"/>
    <b v="0"/>
    <n v="36"/>
    <b v="1"/>
    <s v="film &amp; video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x v="3"/>
    <b v="0"/>
    <n v="342"/>
    <b v="1"/>
    <s v="film &amp; video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x v="0"/>
    <b v="0"/>
    <n v="22"/>
    <b v="1"/>
    <s v="film &amp; video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x v="0"/>
    <b v="0"/>
    <n v="25"/>
    <b v="1"/>
    <s v="film &amp; video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x v="3"/>
    <b v="0"/>
    <n v="101"/>
    <b v="1"/>
    <s v="film &amp; video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x v="0"/>
    <b v="0"/>
    <n v="8"/>
    <b v="1"/>
    <s v="film &amp; video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x v="0"/>
    <b v="0"/>
    <n v="23"/>
    <b v="1"/>
    <s v="film &amp; video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x v="0"/>
    <b v="0"/>
    <n v="574"/>
    <b v="1"/>
    <s v="film &amp; video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x v="2"/>
    <b v="0"/>
    <n v="14"/>
    <b v="1"/>
    <s v="film &amp; video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x v="3"/>
    <b v="0"/>
    <n v="19"/>
    <b v="1"/>
    <s v="film &amp; video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x v="3"/>
    <b v="0"/>
    <n v="150"/>
    <b v="1"/>
    <s v="film &amp; video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x v="0"/>
    <b v="0"/>
    <n v="71"/>
    <b v="1"/>
    <s v="film &amp; video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x v="3"/>
    <b v="0"/>
    <n v="117"/>
    <b v="1"/>
    <s v="film &amp; video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x v="3"/>
    <b v="0"/>
    <n v="53"/>
    <b v="1"/>
    <s v="film &amp; video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x v="2"/>
    <b v="0"/>
    <n v="1"/>
    <b v="1"/>
    <s v="film &amp; video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x v="2"/>
    <b v="0"/>
    <n v="89"/>
    <b v="1"/>
    <s v="film &amp; video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x v="0"/>
    <b v="0"/>
    <n v="64"/>
    <b v="1"/>
    <s v="film &amp; video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x v="3"/>
    <b v="0"/>
    <n v="68"/>
    <b v="1"/>
    <s v="film &amp; video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x v="4"/>
    <b v="0"/>
    <n v="28"/>
    <b v="1"/>
    <s v="film &amp; video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x v="0"/>
    <b v="0"/>
    <n v="44"/>
    <b v="1"/>
    <s v="film &amp; video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x v="0"/>
    <b v="0"/>
    <n v="253"/>
    <b v="1"/>
    <s v="film &amp; video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x v="5"/>
    <b v="0"/>
    <n v="66"/>
    <b v="1"/>
    <s v="film &amp; video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x v="3"/>
    <b v="0"/>
    <n v="217"/>
    <b v="1"/>
    <s v="film &amp; video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x v="3"/>
    <b v="0"/>
    <n v="16"/>
    <b v="1"/>
    <s v="film &amp; video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x v="3"/>
    <b v="0"/>
    <n v="19"/>
    <b v="1"/>
    <s v="film &amp; video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x v="3"/>
    <b v="0"/>
    <n v="169"/>
    <b v="1"/>
    <s v="film &amp; video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x v="6"/>
    <b v="0"/>
    <n v="263"/>
    <b v="1"/>
    <s v="film &amp; video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x v="3"/>
    <b v="0"/>
    <n v="15"/>
    <b v="1"/>
    <s v="film &amp; video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x v="2"/>
    <b v="0"/>
    <n v="61"/>
    <b v="1"/>
    <s v="film &amp; video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x v="0"/>
    <b v="0"/>
    <n v="45"/>
    <b v="1"/>
    <s v="film &amp; video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x v="3"/>
    <b v="0"/>
    <n v="70"/>
    <b v="1"/>
    <s v="film &amp; video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x v="0"/>
    <b v="0"/>
    <n v="38"/>
    <b v="1"/>
    <s v="film &amp; video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x v="49"/>
    <d v="2015-10-24T04:14:05"/>
    <x v="0"/>
    <b v="0"/>
    <n v="87"/>
    <b v="1"/>
    <s v="film &amp; video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x v="0"/>
    <b v="0"/>
    <n v="22"/>
    <b v="1"/>
    <s v="film &amp; video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x v="0"/>
    <b v="0"/>
    <n v="119"/>
    <b v="1"/>
    <s v="film &amp; video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x v="3"/>
    <b v="0"/>
    <n v="52"/>
    <b v="1"/>
    <s v="film &amp; video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x v="53"/>
    <d v="2014-04-04T22:00:00"/>
    <x v="3"/>
    <b v="0"/>
    <n v="117"/>
    <b v="1"/>
    <s v="film &amp; video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x v="0"/>
    <b v="0"/>
    <n v="52"/>
    <b v="1"/>
    <s v="film &amp; video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x v="2"/>
    <b v="0"/>
    <n v="86"/>
    <b v="1"/>
    <s v="film &amp; video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x v="0"/>
    <b v="0"/>
    <n v="174"/>
    <b v="1"/>
    <s v="film &amp; video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x v="0"/>
    <b v="0"/>
    <n v="69"/>
    <b v="1"/>
    <s v="film &amp; video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x v="3"/>
    <b v="0"/>
    <n v="75"/>
    <b v="1"/>
    <s v="film &amp; video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x v="0"/>
    <b v="0"/>
    <n v="33"/>
    <b v="1"/>
    <s v="film &amp; video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x v="6"/>
    <b v="0"/>
    <n v="108"/>
    <b v="1"/>
    <s v="film &amp; video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x v="5"/>
    <b v="0"/>
    <n v="23"/>
    <b v="1"/>
    <s v="film &amp; video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x v="5"/>
    <b v="0"/>
    <n v="48"/>
    <b v="1"/>
    <s v="film &amp; video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x v="5"/>
    <b v="0"/>
    <n v="64"/>
    <b v="1"/>
    <s v="film &amp; video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x v="5"/>
    <b v="0"/>
    <n v="24"/>
    <b v="1"/>
    <s v="film &amp; video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x v="3"/>
    <b v="0"/>
    <n v="57"/>
    <b v="1"/>
    <s v="film &amp; video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x v="2"/>
    <b v="0"/>
    <n v="26"/>
    <b v="1"/>
    <s v="film &amp; video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x v="7"/>
    <b v="0"/>
    <n v="20"/>
    <b v="1"/>
    <s v="film &amp; video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x v="3"/>
    <b v="0"/>
    <n v="36"/>
    <b v="1"/>
    <s v="film &amp; video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x v="8"/>
    <b v="0"/>
    <n v="178"/>
    <b v="1"/>
    <s v="film &amp; video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x v="8"/>
    <b v="0"/>
    <n v="17"/>
    <b v="1"/>
    <s v="film &amp; video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x v="7"/>
    <b v="0"/>
    <n v="32"/>
    <b v="1"/>
    <s v="film &amp; video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x v="9"/>
    <b v="0"/>
    <n v="41"/>
    <b v="1"/>
    <s v="film &amp; video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x v="8"/>
    <b v="0"/>
    <n v="18"/>
    <b v="1"/>
    <s v="film &amp; video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x v="2"/>
    <b v="0"/>
    <n v="29"/>
    <b v="1"/>
    <s v="film &amp; video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x v="5"/>
    <b v="0"/>
    <n v="47"/>
    <b v="1"/>
    <s v="film &amp; video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x v="8"/>
    <b v="0"/>
    <n v="15"/>
    <b v="1"/>
    <s v="film &amp; video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x v="7"/>
    <b v="0"/>
    <n v="26"/>
    <b v="1"/>
    <s v="film &amp; video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x v="2"/>
    <b v="0"/>
    <n v="35"/>
    <b v="1"/>
    <s v="film &amp; video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x v="3"/>
    <b v="0"/>
    <n v="41"/>
    <b v="1"/>
    <s v="film &amp; video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x v="5"/>
    <b v="0"/>
    <n v="47"/>
    <b v="1"/>
    <s v="film &amp; video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x v="7"/>
    <b v="0"/>
    <n v="28"/>
    <b v="1"/>
    <s v="film &amp; video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x v="8"/>
    <b v="0"/>
    <n v="100"/>
    <b v="1"/>
    <s v="film &amp; video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x v="0"/>
    <b v="0"/>
    <n v="13"/>
    <b v="1"/>
    <s v="film &amp; video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x v="8"/>
    <b v="0"/>
    <n v="7"/>
    <b v="1"/>
    <s v="film &amp; video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x v="8"/>
    <b v="0"/>
    <n v="21"/>
    <b v="1"/>
    <s v="film &amp; video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x v="0"/>
    <b v="0"/>
    <n v="17"/>
    <b v="1"/>
    <s v="film &amp; video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x v="10"/>
    <b v="0"/>
    <n v="25"/>
    <b v="1"/>
    <s v="film &amp; video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x v="3"/>
    <b v="0"/>
    <n v="60"/>
    <b v="1"/>
    <s v="film &amp; video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x v="5"/>
    <b v="0"/>
    <n v="56"/>
    <b v="1"/>
    <s v="film &amp; video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x v="90"/>
    <d v="2011-07-12T07:08:19"/>
    <x v="8"/>
    <b v="0"/>
    <n v="16"/>
    <b v="1"/>
    <s v="film &amp; video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x v="8"/>
    <b v="0"/>
    <n v="46"/>
    <b v="1"/>
    <s v="film &amp; video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x v="1"/>
    <b v="0"/>
    <n v="43"/>
    <b v="1"/>
    <s v="film &amp; video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x v="7"/>
    <b v="0"/>
    <n v="15"/>
    <b v="1"/>
    <s v="film &amp; video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x v="3"/>
    <b v="0"/>
    <n v="12"/>
    <b v="1"/>
    <s v="film &amp; video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x v="7"/>
    <b v="0"/>
    <n v="21"/>
    <b v="1"/>
    <s v="film &amp; video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x v="10"/>
    <b v="0"/>
    <n v="34"/>
    <b v="1"/>
    <s v="film &amp; video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x v="8"/>
    <b v="0"/>
    <n v="8"/>
    <b v="1"/>
    <s v="film &amp; video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x v="7"/>
    <b v="0"/>
    <n v="60"/>
    <b v="1"/>
    <s v="film &amp; video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x v="3"/>
    <b v="0"/>
    <n v="39"/>
    <b v="1"/>
    <s v="film &amp; video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x v="7"/>
    <b v="0"/>
    <n v="26"/>
    <b v="1"/>
    <s v="film &amp; video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x v="5"/>
    <b v="0"/>
    <n v="35"/>
    <b v="1"/>
    <s v="film &amp; video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x v="10"/>
    <b v="0"/>
    <n v="65"/>
    <b v="1"/>
    <s v="film &amp; video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x v="3"/>
    <b v="0"/>
    <n v="49"/>
    <b v="1"/>
    <s v="film &amp; video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x v="8"/>
    <b v="0"/>
    <n v="10"/>
    <b v="1"/>
    <s v="film &amp; video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x v="11"/>
    <b v="0"/>
    <n v="60"/>
    <b v="1"/>
    <s v="film &amp; video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x v="106"/>
    <d v="2012-04-02T18:38:21"/>
    <x v="7"/>
    <b v="0"/>
    <n v="27"/>
    <b v="1"/>
    <s v="film &amp; video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x v="8"/>
    <b v="0"/>
    <n v="69"/>
    <b v="1"/>
    <s v="film &amp; video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x v="5"/>
    <b v="0"/>
    <n v="47"/>
    <b v="1"/>
    <s v="film &amp; video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x v="8"/>
    <b v="0"/>
    <n v="47"/>
    <b v="1"/>
    <s v="film &amp; video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x v="5"/>
    <b v="0"/>
    <n v="26"/>
    <b v="1"/>
    <s v="film &amp; video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x v="0"/>
    <b v="0"/>
    <n v="53"/>
    <b v="1"/>
    <s v="film &amp; video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x v="3"/>
    <b v="0"/>
    <n v="81"/>
    <b v="1"/>
    <s v="film &amp; video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x v="113"/>
    <d v="2011-08-06T15:00:00"/>
    <x v="8"/>
    <b v="0"/>
    <n v="78"/>
    <b v="1"/>
    <s v="film &amp; video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x v="7"/>
    <b v="0"/>
    <n v="35"/>
    <b v="1"/>
    <s v="film &amp; video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x v="115"/>
    <d v="2012-02-04T17:44:04"/>
    <x v="7"/>
    <b v="0"/>
    <n v="22"/>
    <b v="1"/>
    <s v="film &amp; video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x v="8"/>
    <b v="0"/>
    <n v="57"/>
    <b v="1"/>
    <s v="film &amp; video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x v="10"/>
    <b v="0"/>
    <n v="27"/>
    <b v="1"/>
    <s v="film &amp; video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x v="8"/>
    <b v="0"/>
    <n v="39"/>
    <b v="1"/>
    <s v="film &amp; video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x v="8"/>
    <b v="0"/>
    <n v="37"/>
    <b v="1"/>
    <s v="film &amp; video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x v="2"/>
    <b v="0"/>
    <n v="1"/>
    <b v="0"/>
    <s v="film &amp; video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x v="0"/>
    <b v="0"/>
    <n v="1"/>
    <b v="0"/>
    <s v="film &amp; video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x v="2"/>
    <b v="0"/>
    <n v="0"/>
    <b v="0"/>
    <s v="film &amp; video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x v="3"/>
    <b v="0"/>
    <n v="6"/>
    <b v="0"/>
    <s v="film &amp; video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x v="0"/>
    <b v="0"/>
    <n v="0"/>
    <b v="0"/>
    <s v="film &amp; video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x v="1"/>
    <b v="0"/>
    <n v="6"/>
    <b v="0"/>
    <s v="film &amp; video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x v="0"/>
    <b v="0"/>
    <n v="13"/>
    <b v="0"/>
    <s v="film &amp; video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x v="0"/>
    <b v="0"/>
    <n v="4"/>
    <b v="0"/>
    <s v="film &amp; video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x v="128"/>
    <d v="2016-10-20T05:28:13"/>
    <x v="2"/>
    <b v="0"/>
    <n v="6"/>
    <b v="0"/>
    <s v="film &amp; video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x v="3"/>
    <b v="0"/>
    <n v="0"/>
    <b v="0"/>
    <s v="film &amp; video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x v="3"/>
    <b v="0"/>
    <n v="0"/>
    <b v="0"/>
    <s v="film &amp; video"/>
    <n v="0"/>
    <n v="0"/>
    <x v="0"/>
    <s v="science fiction"/>
  </r>
  <r>
    <n v="131"/>
    <x v="131"/>
    <s v="I"/>
    <n v="1200"/>
    <n v="0"/>
    <x v="1"/>
    <x v="0"/>
    <s v="USD"/>
    <n v="1467763200"/>
    <n v="1466453161"/>
    <x v="131"/>
    <d v="2016-07-06T00:00:00"/>
    <x v="11"/>
    <b v="0"/>
    <n v="0"/>
    <b v="0"/>
    <s v="film &amp; video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x v="3"/>
    <b v="0"/>
    <n v="81"/>
    <b v="0"/>
    <s v="film &amp; video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x v="2"/>
    <b v="0"/>
    <n v="0"/>
    <b v="0"/>
    <s v="film &amp; video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x v="134"/>
    <d v="2015-09-04T17:00:00"/>
    <x v="0"/>
    <b v="0"/>
    <n v="0"/>
    <b v="0"/>
    <s v="film &amp; video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x v="3"/>
    <b v="0"/>
    <n v="5"/>
    <b v="0"/>
    <s v="film &amp; video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x v="0"/>
    <b v="0"/>
    <n v="0"/>
    <b v="0"/>
    <s v="film &amp; video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x v="0"/>
    <b v="0"/>
    <n v="0"/>
    <b v="0"/>
    <s v="film &amp; video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x v="0"/>
    <b v="0"/>
    <n v="58"/>
    <b v="0"/>
    <s v="film &amp; video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x v="0"/>
    <b v="0"/>
    <n v="1"/>
    <b v="0"/>
    <s v="film &amp; video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x v="0"/>
    <b v="0"/>
    <n v="0"/>
    <b v="0"/>
    <s v="film &amp; video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x v="0"/>
    <b v="0"/>
    <n v="28"/>
    <b v="0"/>
    <s v="film &amp; video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x v="3"/>
    <b v="0"/>
    <n v="1"/>
    <b v="0"/>
    <s v="film &amp; video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x v="2"/>
    <b v="0"/>
    <n v="0"/>
    <b v="0"/>
    <s v="film &amp; video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x v="0"/>
    <b v="0"/>
    <n v="37"/>
    <b v="0"/>
    <s v="film &amp; video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x v="0"/>
    <b v="0"/>
    <n v="9"/>
    <b v="0"/>
    <s v="film &amp; video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x v="1"/>
    <b v="0"/>
    <n v="3"/>
    <b v="0"/>
    <s v="film &amp; video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x v="147"/>
    <d v="2015-01-08T18:18:00"/>
    <x v="0"/>
    <b v="0"/>
    <n v="0"/>
    <b v="0"/>
    <s v="film &amp; video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x v="2"/>
    <b v="0"/>
    <n v="2"/>
    <b v="0"/>
    <s v="film &amp; video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x v="3"/>
    <b v="0"/>
    <n v="6"/>
    <b v="0"/>
    <s v="film &amp; video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x v="0"/>
    <b v="0"/>
    <n v="67"/>
    <b v="0"/>
    <s v="film &amp; video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x v="0"/>
    <b v="0"/>
    <n v="5"/>
    <b v="0"/>
    <s v="film &amp; video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x v="3"/>
    <b v="0"/>
    <n v="2"/>
    <b v="0"/>
    <s v="film &amp; video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x v="3"/>
    <b v="0"/>
    <n v="10"/>
    <b v="0"/>
    <s v="film &amp; video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x v="0"/>
    <b v="0"/>
    <n v="3"/>
    <b v="0"/>
    <s v="film &amp; video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x v="0"/>
    <b v="0"/>
    <n v="4"/>
    <b v="0"/>
    <s v="film &amp; video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x v="3"/>
    <b v="0"/>
    <n v="15"/>
    <b v="0"/>
    <s v="film &amp; video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x v="2"/>
    <b v="0"/>
    <n v="2"/>
    <b v="0"/>
    <s v="film &amp; video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x v="3"/>
    <b v="0"/>
    <n v="0"/>
    <b v="0"/>
    <s v="film &amp; video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x v="2"/>
    <b v="0"/>
    <n v="1"/>
    <b v="0"/>
    <s v="film &amp; video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x v="0"/>
    <b v="0"/>
    <n v="0"/>
    <b v="0"/>
    <s v="film &amp; video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x v="3"/>
    <b v="0"/>
    <n v="1"/>
    <b v="0"/>
    <s v="film &amp; video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x v="3"/>
    <b v="0"/>
    <n v="10"/>
    <b v="0"/>
    <s v="film &amp; video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x v="4"/>
    <b v="0"/>
    <n v="0"/>
    <b v="0"/>
    <s v="film &amp; video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x v="3"/>
    <b v="0"/>
    <n v="7"/>
    <b v="0"/>
    <s v="film &amp; video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x v="165"/>
    <d v="2016-01-12T15:48:44"/>
    <x v="2"/>
    <b v="0"/>
    <n v="0"/>
    <b v="0"/>
    <s v="film &amp; video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x v="1"/>
    <b v="0"/>
    <n v="1"/>
    <b v="0"/>
    <s v="film &amp; video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x v="0"/>
    <b v="0"/>
    <n v="2"/>
    <b v="0"/>
    <s v="film &amp; video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x v="0"/>
    <b v="0"/>
    <n v="3"/>
    <b v="0"/>
    <s v="film &amp; video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x v="3"/>
    <b v="0"/>
    <n v="10"/>
    <b v="0"/>
    <s v="film &amp; video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x v="0"/>
    <b v="0"/>
    <n v="10"/>
    <b v="0"/>
    <s v="film &amp; video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x v="2"/>
    <b v="0"/>
    <n v="1"/>
    <b v="0"/>
    <s v="film &amp; video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x v="0"/>
    <b v="0"/>
    <n v="0"/>
    <b v="0"/>
    <s v="film &amp; video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x v="0"/>
    <b v="0"/>
    <n v="0"/>
    <b v="0"/>
    <s v="film &amp; video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x v="0"/>
    <b v="0"/>
    <n v="0"/>
    <b v="0"/>
    <s v="film &amp; video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x v="3"/>
    <b v="0"/>
    <n v="26"/>
    <b v="0"/>
    <s v="film &amp; video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x v="0"/>
    <b v="0"/>
    <n v="0"/>
    <b v="0"/>
    <s v="film &amp; video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x v="0"/>
    <b v="0"/>
    <n v="7"/>
    <b v="0"/>
    <s v="film &amp; video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x v="0"/>
    <b v="0"/>
    <n v="0"/>
    <b v="0"/>
    <s v="film &amp; video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x v="179"/>
    <d v="2016-03-04T01:55:55"/>
    <x v="2"/>
    <b v="0"/>
    <n v="2"/>
    <b v="0"/>
    <s v="film &amp; video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x v="0"/>
    <b v="0"/>
    <n v="13"/>
    <b v="0"/>
    <s v="film &amp; video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x v="0"/>
    <b v="0"/>
    <n v="4"/>
    <b v="0"/>
    <s v="film &amp; video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x v="1"/>
    <b v="0"/>
    <n v="0"/>
    <b v="0"/>
    <s v="film &amp; video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x v="183"/>
    <d v="2014-11-26T20:26:50"/>
    <x v="3"/>
    <b v="0"/>
    <n v="12"/>
    <b v="0"/>
    <s v="film &amp; video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x v="3"/>
    <b v="0"/>
    <n v="2"/>
    <b v="0"/>
    <s v="film &amp; video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x v="185"/>
    <d v="2016-08-18T21:52:19"/>
    <x v="2"/>
    <b v="0"/>
    <n v="10"/>
    <b v="0"/>
    <s v="film &amp; video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x v="1"/>
    <b v="0"/>
    <n v="0"/>
    <b v="0"/>
    <s v="film &amp; video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x v="0"/>
    <b v="0"/>
    <n v="5"/>
    <b v="0"/>
    <s v="film &amp; video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x v="3"/>
    <b v="0"/>
    <n v="0"/>
    <b v="0"/>
    <s v="film &amp; video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x v="2"/>
    <b v="0"/>
    <n v="5"/>
    <b v="0"/>
    <s v="film &amp; video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x v="190"/>
    <d v="2016-06-16T15:37:26"/>
    <x v="2"/>
    <b v="0"/>
    <n v="1"/>
    <b v="0"/>
    <s v="film &amp; video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x v="0"/>
    <b v="0"/>
    <n v="3"/>
    <b v="0"/>
    <s v="film &amp; video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x v="3"/>
    <b v="0"/>
    <n v="3"/>
    <b v="0"/>
    <s v="film &amp; video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x v="3"/>
    <b v="0"/>
    <n v="0"/>
    <b v="0"/>
    <s v="film &amp; video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x v="2"/>
    <b v="0"/>
    <n v="3"/>
    <b v="0"/>
    <s v="film &amp; video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x v="0"/>
    <b v="0"/>
    <n v="0"/>
    <b v="0"/>
    <s v="film &amp; video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x v="0"/>
    <b v="0"/>
    <n v="19"/>
    <b v="0"/>
    <s v="film &amp; video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x v="1"/>
    <b v="0"/>
    <n v="8"/>
    <b v="0"/>
    <s v="film &amp; video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x v="3"/>
    <b v="0"/>
    <n v="6"/>
    <b v="0"/>
    <s v="film &amp; video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x v="2"/>
    <b v="0"/>
    <n v="0"/>
    <b v="0"/>
    <s v="film &amp; video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x v="3"/>
    <b v="0"/>
    <n v="18"/>
    <b v="0"/>
    <s v="film &amp; video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x v="0"/>
    <b v="0"/>
    <n v="7"/>
    <b v="0"/>
    <s v="film &amp; video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x v="202"/>
    <d v="2015-10-08T20:59:00"/>
    <x v="0"/>
    <b v="0"/>
    <n v="0"/>
    <b v="0"/>
    <s v="film &amp; video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x v="0"/>
    <b v="0"/>
    <n v="8"/>
    <b v="0"/>
    <s v="film &amp; video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x v="2"/>
    <b v="0"/>
    <n v="1293"/>
    <b v="0"/>
    <s v="film &amp; video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x v="0"/>
    <b v="0"/>
    <n v="17"/>
    <b v="0"/>
    <s v="film &amp; video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x v="2"/>
    <b v="0"/>
    <n v="0"/>
    <b v="0"/>
    <s v="film &amp; video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x v="0"/>
    <b v="0"/>
    <n v="13"/>
    <b v="0"/>
    <s v="film &amp; video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x v="3"/>
    <b v="0"/>
    <n v="0"/>
    <b v="0"/>
    <s v="film &amp; video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x v="0"/>
    <b v="0"/>
    <n v="0"/>
    <b v="0"/>
    <s v="film &amp; video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x v="0"/>
    <b v="0"/>
    <n v="33"/>
    <b v="0"/>
    <s v="film &amp; video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x v="0"/>
    <b v="0"/>
    <n v="12"/>
    <b v="0"/>
    <s v="film &amp; video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x v="2"/>
    <b v="0"/>
    <n v="1"/>
    <b v="0"/>
    <s v="film &amp; video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x v="0"/>
    <b v="0"/>
    <n v="1"/>
    <b v="0"/>
    <s v="film &amp; video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x v="0"/>
    <b v="0"/>
    <n v="1"/>
    <b v="0"/>
    <s v="film &amp; video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x v="2"/>
    <b v="0"/>
    <n v="1"/>
    <b v="0"/>
    <s v="film &amp; video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x v="0"/>
    <b v="0"/>
    <n v="84"/>
    <b v="0"/>
    <s v="film &amp; video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x v="217"/>
    <d v="2014-12-28T15:22:29"/>
    <x v="3"/>
    <b v="0"/>
    <n v="38"/>
    <b v="0"/>
    <s v="film &amp; video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x v="0"/>
    <b v="0"/>
    <n v="1"/>
    <b v="0"/>
    <s v="film &amp; video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x v="2"/>
    <b v="0"/>
    <n v="76"/>
    <b v="0"/>
    <s v="film &amp; video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x v="0"/>
    <b v="0"/>
    <n v="3"/>
    <b v="0"/>
    <s v="film &amp; video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x v="221"/>
    <d v="2015-03-28T19:06:04"/>
    <x v="0"/>
    <b v="0"/>
    <n v="0"/>
    <b v="0"/>
    <s v="film &amp; video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x v="0"/>
    <b v="0"/>
    <n v="2"/>
    <b v="0"/>
    <s v="film &amp; video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x v="2"/>
    <b v="0"/>
    <n v="0"/>
    <b v="0"/>
    <s v="film &amp; video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x v="0"/>
    <b v="0"/>
    <n v="0"/>
    <b v="0"/>
    <s v="film &amp; video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x v="2"/>
    <b v="0"/>
    <n v="0"/>
    <b v="0"/>
    <s v="film &amp; video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x v="0"/>
    <b v="0"/>
    <n v="2"/>
    <b v="0"/>
    <s v="film &amp; video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x v="0"/>
    <b v="0"/>
    <n v="0"/>
    <b v="0"/>
    <s v="film &amp; video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x v="228"/>
    <d v="2015-06-01T16:28:25"/>
    <x v="0"/>
    <b v="0"/>
    <n v="0"/>
    <b v="0"/>
    <s v="film &amp; video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x v="2"/>
    <b v="0"/>
    <n v="0"/>
    <b v="0"/>
    <s v="film &amp; video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x v="0"/>
    <b v="0"/>
    <n v="2"/>
    <b v="0"/>
    <s v="film &amp; video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x v="2"/>
    <b v="0"/>
    <n v="0"/>
    <b v="0"/>
    <s v="film &amp; video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x v="0"/>
    <b v="0"/>
    <n v="7"/>
    <b v="0"/>
    <s v="film &amp; video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x v="2"/>
    <b v="0"/>
    <n v="0"/>
    <b v="0"/>
    <s v="film &amp; video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x v="0"/>
    <b v="0"/>
    <n v="5"/>
    <b v="0"/>
    <s v="film &amp; video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x v="0"/>
    <b v="0"/>
    <n v="0"/>
    <b v="0"/>
    <s v="film &amp; video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x v="11"/>
    <b v="0"/>
    <n v="0"/>
    <b v="0"/>
    <s v="film &amp; video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x v="237"/>
    <d v="2016-03-08T13:51:09"/>
    <x v="2"/>
    <b v="0"/>
    <n v="1"/>
    <b v="0"/>
    <s v="film &amp; video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x v="2"/>
    <b v="0"/>
    <n v="0"/>
    <b v="0"/>
    <s v="film &amp; video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x v="0"/>
    <b v="0"/>
    <n v="5"/>
    <b v="0"/>
    <s v="film &amp; video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x v="5"/>
    <b v="1"/>
    <n v="137"/>
    <b v="1"/>
    <s v="film &amp; video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x v="3"/>
    <b v="1"/>
    <n v="376"/>
    <b v="1"/>
    <s v="film &amp; video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x v="8"/>
    <b v="1"/>
    <n v="202"/>
    <b v="1"/>
    <s v="film &amp; video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x v="3"/>
    <b v="1"/>
    <n v="328"/>
    <b v="1"/>
    <s v="film &amp; video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x v="10"/>
    <b v="1"/>
    <n v="84"/>
    <b v="1"/>
    <s v="film &amp; video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x v="7"/>
    <b v="1"/>
    <n v="96"/>
    <b v="1"/>
    <s v="film &amp; video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x v="10"/>
    <b v="1"/>
    <n v="223"/>
    <b v="1"/>
    <s v="film &amp; video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x v="10"/>
    <b v="1"/>
    <n v="62"/>
    <b v="1"/>
    <s v="film &amp; video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x v="7"/>
    <b v="1"/>
    <n v="146"/>
    <b v="1"/>
    <s v="film &amp; video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x v="10"/>
    <b v="1"/>
    <n v="235"/>
    <b v="1"/>
    <s v="film &amp; video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x v="5"/>
    <b v="1"/>
    <n v="437"/>
    <b v="1"/>
    <s v="film &amp; video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x v="7"/>
    <b v="1"/>
    <n v="77"/>
    <b v="1"/>
    <s v="film &amp; video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x v="10"/>
    <b v="1"/>
    <n v="108"/>
    <b v="1"/>
    <s v="film &amp; video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x v="7"/>
    <b v="1"/>
    <n v="7"/>
    <b v="1"/>
    <s v="film &amp; video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x v="0"/>
    <b v="1"/>
    <n v="314"/>
    <b v="1"/>
    <s v="film &amp; video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x v="255"/>
    <d v="2011-03-16T11:38:02"/>
    <x v="8"/>
    <b v="1"/>
    <n v="188"/>
    <b v="1"/>
    <s v="film &amp; video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x v="5"/>
    <b v="1"/>
    <n v="275"/>
    <b v="1"/>
    <s v="film &amp; video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x v="2"/>
    <b v="1"/>
    <n v="560"/>
    <b v="1"/>
    <s v="film &amp; video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x v="8"/>
    <b v="1"/>
    <n v="688"/>
    <b v="1"/>
    <s v="film &amp; video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x v="0"/>
    <b v="1"/>
    <n v="942"/>
    <b v="1"/>
    <s v="film &amp; video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x v="10"/>
    <b v="1"/>
    <n v="88"/>
    <b v="1"/>
    <s v="film &amp; video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x v="7"/>
    <b v="1"/>
    <n v="220"/>
    <b v="1"/>
    <s v="film &amp; video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x v="8"/>
    <b v="1"/>
    <n v="145"/>
    <b v="1"/>
    <s v="film &amp; video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x v="7"/>
    <b v="1"/>
    <n v="963"/>
    <b v="1"/>
    <s v="film &amp; video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x v="7"/>
    <b v="1"/>
    <n v="91"/>
    <b v="1"/>
    <s v="film &amp; video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x v="10"/>
    <b v="1"/>
    <n v="58"/>
    <b v="1"/>
    <s v="film &amp; video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x v="10"/>
    <b v="1"/>
    <n v="36"/>
    <b v="1"/>
    <s v="film &amp; video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x v="3"/>
    <b v="1"/>
    <n v="165"/>
    <b v="1"/>
    <s v="film &amp; video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x v="8"/>
    <b v="1"/>
    <n v="111"/>
    <b v="1"/>
    <s v="film &amp; video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x v="1"/>
    <b v="1"/>
    <n v="1596"/>
    <b v="1"/>
    <s v="film &amp; video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x v="8"/>
    <b v="1"/>
    <n v="61"/>
    <b v="1"/>
    <s v="film &amp; video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x v="3"/>
    <b v="1"/>
    <n v="287"/>
    <b v="1"/>
    <s v="film &amp; video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x v="10"/>
    <b v="1"/>
    <n v="65"/>
    <b v="1"/>
    <s v="film &amp; video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x v="8"/>
    <b v="1"/>
    <n v="118"/>
    <b v="1"/>
    <s v="film &amp; video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x v="7"/>
    <b v="1"/>
    <n v="113"/>
    <b v="1"/>
    <s v="film &amp; video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x v="7"/>
    <b v="1"/>
    <n v="332"/>
    <b v="1"/>
    <s v="film &amp; video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x v="7"/>
    <b v="1"/>
    <n v="62"/>
    <b v="1"/>
    <s v="film &amp; video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x v="0"/>
    <b v="1"/>
    <n v="951"/>
    <b v="1"/>
    <s v="film &amp; video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x v="7"/>
    <b v="1"/>
    <n v="415"/>
    <b v="1"/>
    <s v="film &amp; video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x v="1"/>
    <b v="1"/>
    <n v="305"/>
    <b v="1"/>
    <s v="film &amp; video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x v="3"/>
    <b v="1"/>
    <n v="2139"/>
    <b v="1"/>
    <s v="film &amp; video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x v="12"/>
    <b v="1"/>
    <n v="79"/>
    <b v="1"/>
    <s v="film &amp; video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x v="10"/>
    <b v="1"/>
    <n v="179"/>
    <b v="1"/>
    <s v="film &amp; video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x v="283"/>
    <d v="2011-06-01T04:59:00"/>
    <x v="8"/>
    <b v="1"/>
    <n v="202"/>
    <b v="1"/>
    <s v="film &amp; video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x v="7"/>
    <b v="1"/>
    <n v="760"/>
    <b v="1"/>
    <s v="film &amp; video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x v="5"/>
    <b v="1"/>
    <n v="563"/>
    <b v="1"/>
    <s v="film &amp; video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x v="5"/>
    <b v="1"/>
    <n v="135"/>
    <b v="1"/>
    <s v="film &amp; video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x v="287"/>
    <d v="2012-11-02T04:00:00"/>
    <x v="7"/>
    <b v="1"/>
    <n v="290"/>
    <b v="1"/>
    <s v="film &amp; video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x v="7"/>
    <b v="1"/>
    <n v="447"/>
    <b v="1"/>
    <s v="film &amp; video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x v="5"/>
    <b v="1"/>
    <n v="232"/>
    <b v="1"/>
    <s v="film &amp; video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x v="8"/>
    <b v="1"/>
    <n v="168"/>
    <b v="1"/>
    <s v="film &amp; video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x v="5"/>
    <b v="1"/>
    <n v="128"/>
    <b v="1"/>
    <s v="film &amp; video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x v="8"/>
    <b v="1"/>
    <n v="493"/>
    <b v="1"/>
    <s v="film &amp; video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x v="3"/>
    <b v="1"/>
    <n v="131"/>
    <b v="1"/>
    <s v="film &amp; video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x v="10"/>
    <b v="1"/>
    <n v="50"/>
    <b v="1"/>
    <s v="film &amp; video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x v="13"/>
    <b v="1"/>
    <n v="665"/>
    <b v="1"/>
    <s v="film &amp; video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x v="7"/>
    <b v="1"/>
    <n v="129"/>
    <b v="1"/>
    <s v="film &amp; video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x v="0"/>
    <b v="1"/>
    <n v="142"/>
    <b v="1"/>
    <s v="film &amp; video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x v="298"/>
    <d v="2014-05-09T21:00:00"/>
    <x v="3"/>
    <b v="1"/>
    <n v="2436"/>
    <b v="1"/>
    <s v="film &amp; video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x v="10"/>
    <b v="1"/>
    <n v="244"/>
    <b v="1"/>
    <s v="film &amp; video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x v="8"/>
    <b v="1"/>
    <n v="298"/>
    <b v="1"/>
    <s v="film &amp; video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x v="5"/>
    <b v="1"/>
    <n v="251"/>
    <b v="1"/>
    <s v="film &amp; video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x v="7"/>
    <b v="1"/>
    <n v="108"/>
    <b v="1"/>
    <s v="film &amp; video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x v="7"/>
    <b v="1"/>
    <n v="82"/>
    <b v="1"/>
    <s v="film &amp; video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x v="7"/>
    <b v="1"/>
    <n v="74"/>
    <b v="1"/>
    <s v="film &amp; video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x v="7"/>
    <b v="1"/>
    <n v="189"/>
    <b v="1"/>
    <s v="film &amp; video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x v="5"/>
    <b v="1"/>
    <n v="80"/>
    <b v="1"/>
    <s v="film &amp; video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x v="307"/>
    <d v="2013-02-07T22:40:01"/>
    <x v="5"/>
    <b v="1"/>
    <n v="576"/>
    <b v="1"/>
    <s v="film &amp; video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x v="8"/>
    <b v="1"/>
    <n v="202"/>
    <b v="1"/>
    <s v="film &amp; video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x v="7"/>
    <b v="1"/>
    <n v="238"/>
    <b v="1"/>
    <s v="film &amp; video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x v="8"/>
    <b v="1"/>
    <n v="36"/>
    <b v="1"/>
    <s v="film &amp; video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x v="7"/>
    <b v="1"/>
    <n v="150"/>
    <b v="1"/>
    <s v="film &amp; video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x v="5"/>
    <b v="1"/>
    <n v="146"/>
    <b v="1"/>
    <s v="film &amp; video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x v="10"/>
    <b v="1"/>
    <n v="222"/>
    <b v="1"/>
    <s v="film &amp; video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x v="5"/>
    <b v="1"/>
    <n v="120"/>
    <b v="1"/>
    <s v="film &amp; video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x v="7"/>
    <b v="1"/>
    <n v="126"/>
    <b v="1"/>
    <s v="film &amp; video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x v="3"/>
    <b v="1"/>
    <n v="158"/>
    <b v="1"/>
    <s v="film &amp; video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x v="5"/>
    <b v="1"/>
    <n v="316"/>
    <b v="1"/>
    <s v="film &amp; video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x v="5"/>
    <b v="1"/>
    <n v="284"/>
    <b v="1"/>
    <s v="film &amp; video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x v="10"/>
    <b v="1"/>
    <n v="51"/>
    <b v="1"/>
    <s v="film &amp; video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x v="0"/>
    <b v="1"/>
    <n v="158"/>
    <b v="1"/>
    <s v="film &amp; video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x v="2"/>
    <b v="1"/>
    <n v="337"/>
    <b v="1"/>
    <s v="film &amp; video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x v="2"/>
    <b v="1"/>
    <n v="186"/>
    <b v="1"/>
    <s v="film &amp; video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x v="2"/>
    <b v="1"/>
    <n v="58"/>
    <b v="1"/>
    <s v="film &amp; video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x v="0"/>
    <b v="1"/>
    <n v="82"/>
    <b v="1"/>
    <s v="film &amp; video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x v="2"/>
    <b v="1"/>
    <n v="736"/>
    <b v="1"/>
    <s v="film &amp; video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x v="1"/>
    <b v="1"/>
    <n v="1151"/>
    <b v="1"/>
    <s v="film &amp; video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x v="0"/>
    <b v="1"/>
    <n v="34"/>
    <b v="1"/>
    <s v="film &amp; video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x v="0"/>
    <b v="1"/>
    <n v="498"/>
    <b v="1"/>
    <s v="film &amp; video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x v="0"/>
    <b v="1"/>
    <n v="167"/>
    <b v="1"/>
    <s v="film &amp; video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x v="5"/>
    <b v="1"/>
    <n v="340"/>
    <b v="1"/>
    <s v="film &amp; video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x v="2"/>
    <b v="1"/>
    <n v="438"/>
    <b v="1"/>
    <s v="film &amp; video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x v="0"/>
    <b v="1"/>
    <n v="555"/>
    <b v="1"/>
    <s v="film &amp; video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x v="2"/>
    <b v="1"/>
    <n v="266"/>
    <b v="1"/>
    <s v="film &amp; video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x v="0"/>
    <b v="1"/>
    <n v="69"/>
    <b v="1"/>
    <s v="film &amp; video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x v="0"/>
    <b v="1"/>
    <n v="80"/>
    <b v="1"/>
    <s v="film &amp; video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x v="0"/>
    <b v="1"/>
    <n v="493"/>
    <b v="1"/>
    <s v="film &amp; video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x v="0"/>
    <b v="1"/>
    <n v="31"/>
    <b v="1"/>
    <s v="film &amp; video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x v="2"/>
    <b v="1"/>
    <n v="236"/>
    <b v="1"/>
    <s v="film &amp; video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x v="0"/>
    <b v="1"/>
    <n v="89"/>
    <b v="1"/>
    <s v="film &amp; video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x v="1"/>
    <b v="1"/>
    <n v="299"/>
    <b v="1"/>
    <s v="film &amp; video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x v="3"/>
    <b v="1"/>
    <n v="55"/>
    <b v="1"/>
    <s v="film &amp; video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x v="342"/>
    <d v="2016-04-29T18:44:25"/>
    <x v="2"/>
    <b v="1"/>
    <n v="325"/>
    <b v="1"/>
    <s v="film &amp; video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x v="3"/>
    <b v="1"/>
    <n v="524"/>
    <b v="1"/>
    <s v="film &amp; video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x v="0"/>
    <b v="1"/>
    <n v="285"/>
    <b v="1"/>
    <s v="film &amp; video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x v="0"/>
    <b v="1"/>
    <n v="179"/>
    <b v="1"/>
    <s v="film &amp; video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x v="0"/>
    <b v="1"/>
    <n v="188"/>
    <b v="1"/>
    <s v="film &amp; video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x v="0"/>
    <b v="1"/>
    <n v="379"/>
    <b v="1"/>
    <s v="film &amp; video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x v="0"/>
    <b v="1"/>
    <n v="119"/>
    <b v="1"/>
    <s v="film &amp; video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x v="1"/>
    <b v="1"/>
    <n v="167"/>
    <b v="1"/>
    <s v="film &amp; video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x v="2"/>
    <b v="1"/>
    <n v="221"/>
    <b v="1"/>
    <s v="film &amp; video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x v="2"/>
    <b v="1"/>
    <n v="964"/>
    <b v="1"/>
    <s v="film &amp; video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x v="3"/>
    <b v="1"/>
    <n v="286"/>
    <b v="1"/>
    <s v="film &amp; video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x v="0"/>
    <b v="1"/>
    <n v="613"/>
    <b v="1"/>
    <s v="film &amp; video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x v="2"/>
    <b v="1"/>
    <n v="29"/>
    <b v="1"/>
    <s v="film &amp; video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x v="3"/>
    <b v="1"/>
    <n v="165"/>
    <b v="1"/>
    <s v="film &amp; video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x v="2"/>
    <b v="1"/>
    <n v="97"/>
    <b v="1"/>
    <s v="film &amp; video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x v="0"/>
    <b v="1"/>
    <n v="303"/>
    <b v="1"/>
    <s v="film &amp; video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x v="2"/>
    <b v="1"/>
    <n v="267"/>
    <b v="1"/>
    <s v="film &amp; video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x v="3"/>
    <b v="1"/>
    <n v="302"/>
    <b v="1"/>
    <s v="film &amp; video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x v="0"/>
    <b v="0"/>
    <n v="87"/>
    <b v="1"/>
    <s v="film &amp; video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x v="3"/>
    <b v="0"/>
    <n v="354"/>
    <b v="1"/>
    <s v="film &amp; video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x v="6"/>
    <b v="0"/>
    <n v="86"/>
    <b v="1"/>
    <s v="film &amp; video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x v="10"/>
    <b v="0"/>
    <n v="26"/>
    <b v="1"/>
    <s v="film &amp; video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x v="3"/>
    <b v="0"/>
    <n v="113"/>
    <b v="1"/>
    <s v="film &amp; video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x v="3"/>
    <b v="0"/>
    <n v="65"/>
    <b v="1"/>
    <s v="film &amp; video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x v="7"/>
    <b v="0"/>
    <n v="134"/>
    <b v="1"/>
    <s v="film &amp; video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x v="5"/>
    <b v="0"/>
    <n v="119"/>
    <b v="1"/>
    <s v="film &amp; video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x v="0"/>
    <b v="0"/>
    <n v="159"/>
    <b v="1"/>
    <s v="film &amp; video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x v="7"/>
    <b v="0"/>
    <n v="167"/>
    <b v="1"/>
    <s v="film &amp; video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x v="1"/>
    <b v="0"/>
    <n v="43"/>
    <b v="1"/>
    <s v="film &amp; video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x v="5"/>
    <b v="0"/>
    <n v="1062"/>
    <b v="1"/>
    <s v="film &amp; video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x v="2"/>
    <b v="0"/>
    <n v="9"/>
    <b v="1"/>
    <s v="film &amp; video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x v="7"/>
    <b v="0"/>
    <n v="89"/>
    <b v="1"/>
    <s v="film &amp; video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x v="8"/>
    <b v="0"/>
    <n v="174"/>
    <b v="1"/>
    <s v="film &amp; video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x v="3"/>
    <b v="0"/>
    <n v="14"/>
    <b v="1"/>
    <s v="film &amp; video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x v="2"/>
    <b v="0"/>
    <n v="48"/>
    <b v="1"/>
    <s v="film &amp; video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x v="0"/>
    <b v="0"/>
    <n v="133"/>
    <b v="1"/>
    <s v="film &amp; video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x v="2"/>
    <b v="0"/>
    <n v="83"/>
    <b v="1"/>
    <s v="film &amp; video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x v="7"/>
    <b v="0"/>
    <n v="149"/>
    <b v="1"/>
    <s v="film &amp; video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x v="2"/>
    <b v="0"/>
    <n v="49"/>
    <b v="1"/>
    <s v="film &amp; video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x v="7"/>
    <b v="0"/>
    <n v="251"/>
    <b v="1"/>
    <s v="film &amp; video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x v="7"/>
    <b v="0"/>
    <n v="22"/>
    <b v="1"/>
    <s v="film &amp; video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x v="3"/>
    <b v="0"/>
    <n v="48"/>
    <b v="1"/>
    <s v="film &amp; video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x v="0"/>
    <b v="0"/>
    <n v="383"/>
    <b v="1"/>
    <s v="film &amp; video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x v="3"/>
    <b v="0"/>
    <n v="237"/>
    <b v="1"/>
    <s v="film &amp; video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x v="0"/>
    <b v="0"/>
    <n v="13"/>
    <b v="1"/>
    <s v="film &amp; video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x v="0"/>
    <b v="0"/>
    <n v="562"/>
    <b v="1"/>
    <s v="film &amp; video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x v="2"/>
    <b v="0"/>
    <n v="71"/>
    <b v="1"/>
    <s v="film &amp; video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x v="3"/>
    <b v="0"/>
    <n v="1510"/>
    <b v="1"/>
    <s v="film &amp; video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x v="0"/>
    <b v="0"/>
    <n v="14"/>
    <b v="1"/>
    <s v="film &amp; video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x v="8"/>
    <b v="0"/>
    <n v="193"/>
    <b v="1"/>
    <s v="film &amp; video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x v="8"/>
    <b v="0"/>
    <n v="206"/>
    <b v="1"/>
    <s v="film &amp; video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x v="5"/>
    <b v="0"/>
    <n v="351"/>
    <b v="1"/>
    <s v="film &amp; video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x v="2"/>
    <b v="0"/>
    <n v="50"/>
    <b v="1"/>
    <s v="film &amp; video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x v="7"/>
    <b v="0"/>
    <n v="184"/>
    <b v="1"/>
    <s v="film &amp; video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x v="7"/>
    <b v="0"/>
    <n v="196"/>
    <b v="1"/>
    <s v="film &amp; video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x v="10"/>
    <b v="0"/>
    <n v="229"/>
    <b v="1"/>
    <s v="film &amp; video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x v="0"/>
    <b v="0"/>
    <n v="67"/>
    <b v="1"/>
    <s v="film &amp; video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x v="2"/>
    <b v="0"/>
    <n v="95"/>
    <b v="1"/>
    <s v="film &amp; video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x v="3"/>
    <b v="0"/>
    <n v="62"/>
    <b v="1"/>
    <s v="film &amp; video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x v="8"/>
    <b v="0"/>
    <n v="73"/>
    <b v="1"/>
    <s v="film &amp; video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x v="0"/>
    <b v="0"/>
    <n v="43"/>
    <b v="1"/>
    <s v="film &amp; video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x v="8"/>
    <b v="0"/>
    <n v="70"/>
    <b v="1"/>
    <s v="film &amp; video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x v="3"/>
    <b v="0"/>
    <n v="271"/>
    <b v="1"/>
    <s v="film &amp; video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x v="3"/>
    <b v="0"/>
    <n v="55"/>
    <b v="1"/>
    <s v="film &amp; video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x v="8"/>
    <b v="0"/>
    <n v="35"/>
    <b v="1"/>
    <s v="film &amp; video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x v="8"/>
    <b v="0"/>
    <n v="22"/>
    <b v="1"/>
    <s v="film &amp; video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x v="5"/>
    <b v="0"/>
    <n v="38"/>
    <b v="1"/>
    <s v="film &amp; video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x v="2"/>
    <b v="0"/>
    <n v="15"/>
    <b v="1"/>
    <s v="film &amp; video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x v="0"/>
    <b v="0"/>
    <n v="7"/>
    <b v="1"/>
    <s v="film &amp; video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x v="5"/>
    <b v="0"/>
    <n v="241"/>
    <b v="1"/>
    <s v="film &amp; video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x v="7"/>
    <b v="0"/>
    <n v="55"/>
    <b v="1"/>
    <s v="film &amp; video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x v="7"/>
    <b v="0"/>
    <n v="171"/>
    <b v="1"/>
    <s v="film &amp; video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x v="5"/>
    <b v="0"/>
    <n v="208"/>
    <b v="1"/>
    <s v="film &amp; video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x v="3"/>
    <b v="0"/>
    <n v="21"/>
    <b v="1"/>
    <s v="film &amp; video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x v="3"/>
    <b v="0"/>
    <n v="25"/>
    <b v="1"/>
    <s v="film &amp; video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x v="5"/>
    <b v="0"/>
    <n v="52"/>
    <b v="1"/>
    <s v="film &amp; video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x v="0"/>
    <b v="0"/>
    <n v="104"/>
    <b v="1"/>
    <s v="film &amp; video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x v="5"/>
    <b v="0"/>
    <n v="73"/>
    <b v="1"/>
    <s v="film &amp; video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x v="3"/>
    <b v="0"/>
    <n v="3"/>
    <b v="0"/>
    <s v="film &amp; video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x v="0"/>
    <b v="0"/>
    <n v="6"/>
    <b v="0"/>
    <s v="film &amp; video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x v="3"/>
    <b v="0"/>
    <n v="12"/>
    <b v="0"/>
    <s v="film &amp; video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x v="5"/>
    <b v="0"/>
    <n v="13"/>
    <b v="0"/>
    <s v="film &amp; video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x v="7"/>
    <b v="0"/>
    <n v="5"/>
    <b v="0"/>
    <s v="film &amp; video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x v="0"/>
    <b v="0"/>
    <n v="2"/>
    <b v="0"/>
    <s v="film &amp; video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x v="2"/>
    <b v="0"/>
    <n v="8"/>
    <b v="0"/>
    <s v="film &amp; video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x v="0"/>
    <b v="0"/>
    <n v="0"/>
    <b v="0"/>
    <s v="film &amp; video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x v="428"/>
    <d v="2014-06-16T22:00:00"/>
    <x v="3"/>
    <b v="0"/>
    <n v="13"/>
    <b v="0"/>
    <s v="film &amp; video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x v="12"/>
    <b v="0"/>
    <n v="0"/>
    <b v="0"/>
    <s v="film &amp; video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x v="5"/>
    <b v="0"/>
    <n v="5"/>
    <b v="0"/>
    <s v="film &amp; video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x v="2"/>
    <b v="0"/>
    <n v="8"/>
    <b v="0"/>
    <s v="film &amp; video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x v="0"/>
    <b v="0"/>
    <n v="8"/>
    <b v="0"/>
    <s v="film &amp; video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x v="0"/>
    <b v="0"/>
    <n v="0"/>
    <b v="0"/>
    <s v="film &amp; video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x v="5"/>
    <b v="0"/>
    <n v="2"/>
    <b v="0"/>
    <s v="film &amp; video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x v="5"/>
    <b v="0"/>
    <n v="3"/>
    <b v="0"/>
    <s v="film &amp; video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x v="5"/>
    <b v="0"/>
    <n v="0"/>
    <b v="0"/>
    <s v="film &amp; video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x v="2"/>
    <b v="0"/>
    <n v="0"/>
    <b v="0"/>
    <s v="film &amp; video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x v="0"/>
    <b v="0"/>
    <n v="11"/>
    <b v="0"/>
    <s v="film &amp; video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x v="3"/>
    <b v="0"/>
    <n v="0"/>
    <b v="0"/>
    <s v="film &amp; video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x v="2"/>
    <b v="0"/>
    <n v="1"/>
    <b v="0"/>
    <s v="film &amp; video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x v="5"/>
    <b v="0"/>
    <n v="0"/>
    <b v="0"/>
    <s v="film &amp; video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x v="442"/>
    <d v="2015-02-19T21:19:43"/>
    <x v="0"/>
    <b v="0"/>
    <n v="17"/>
    <b v="0"/>
    <s v="film &amp; video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x v="3"/>
    <b v="0"/>
    <n v="2"/>
    <b v="0"/>
    <s v="film &amp; video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x v="7"/>
    <b v="0"/>
    <n v="1"/>
    <b v="0"/>
    <s v="film &amp; video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x v="0"/>
    <b v="0"/>
    <n v="2"/>
    <b v="0"/>
    <s v="film &amp; video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x v="0"/>
    <b v="0"/>
    <n v="16"/>
    <b v="0"/>
    <s v="film &amp; video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x v="5"/>
    <b v="0"/>
    <n v="1"/>
    <b v="0"/>
    <s v="film &amp; video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x v="3"/>
    <b v="0"/>
    <n v="4"/>
    <b v="0"/>
    <s v="film &amp; video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x v="5"/>
    <b v="0"/>
    <n v="5"/>
    <b v="0"/>
    <s v="film &amp; video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x v="3"/>
    <b v="0"/>
    <n v="7"/>
    <b v="0"/>
    <s v="film &amp; video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x v="3"/>
    <b v="0"/>
    <n v="0"/>
    <b v="0"/>
    <s v="film &amp; video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x v="0"/>
    <b v="0"/>
    <n v="12"/>
    <b v="0"/>
    <s v="film &amp; video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x v="0"/>
    <b v="0"/>
    <n v="2"/>
    <b v="0"/>
    <s v="film &amp; video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x v="3"/>
    <b v="0"/>
    <n v="5"/>
    <b v="0"/>
    <s v="film &amp; video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x v="7"/>
    <b v="0"/>
    <n v="2"/>
    <b v="0"/>
    <s v="film &amp; video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x v="5"/>
    <b v="0"/>
    <n v="3"/>
    <b v="0"/>
    <s v="film &amp; video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x v="3"/>
    <b v="0"/>
    <n v="0"/>
    <b v="0"/>
    <s v="film &amp; video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x v="5"/>
    <b v="0"/>
    <n v="49"/>
    <b v="0"/>
    <s v="film &amp; video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x v="8"/>
    <b v="0"/>
    <n v="1"/>
    <b v="0"/>
    <s v="film &amp; video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x v="460"/>
    <d v="2014-06-01T04:00:00"/>
    <x v="3"/>
    <b v="0"/>
    <n v="2"/>
    <b v="0"/>
    <s v="film &amp; video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x v="5"/>
    <b v="0"/>
    <n v="0"/>
    <b v="0"/>
    <s v="film &amp; video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x v="8"/>
    <b v="0"/>
    <n v="0"/>
    <b v="0"/>
    <s v="film &amp; video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x v="8"/>
    <b v="0"/>
    <n v="11"/>
    <b v="0"/>
    <s v="film &amp; video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x v="2"/>
    <b v="0"/>
    <n v="1"/>
    <b v="0"/>
    <s v="film &amp; video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x v="465"/>
    <d v="2014-06-27T02:52:54"/>
    <x v="3"/>
    <b v="0"/>
    <n v="8"/>
    <b v="0"/>
    <s v="film &amp; video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x v="7"/>
    <b v="0"/>
    <n v="5"/>
    <b v="0"/>
    <s v="film &amp; video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x v="7"/>
    <b v="0"/>
    <n v="39"/>
    <b v="0"/>
    <s v="film &amp; video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x v="7"/>
    <b v="0"/>
    <n v="0"/>
    <b v="0"/>
    <s v="film &amp; video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x v="469"/>
    <d v="2014-09-05T23:45:24"/>
    <x v="3"/>
    <b v="0"/>
    <n v="0"/>
    <b v="0"/>
    <s v="film &amp; video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x v="3"/>
    <b v="0"/>
    <n v="2"/>
    <b v="0"/>
    <s v="film &amp; video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x v="3"/>
    <b v="0"/>
    <n v="170"/>
    <b v="0"/>
    <s v="film &amp; video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x v="3"/>
    <b v="0"/>
    <n v="5"/>
    <b v="0"/>
    <s v="film &amp; video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x v="3"/>
    <b v="0"/>
    <n v="14"/>
    <b v="0"/>
    <s v="film &amp; video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x v="1"/>
    <b v="0"/>
    <n v="1"/>
    <b v="0"/>
    <s v="film &amp; video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x v="0"/>
    <b v="0"/>
    <n v="0"/>
    <b v="0"/>
    <s v="film &amp; video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x v="476"/>
    <d v="2014-06-03T03:59:00"/>
    <x v="3"/>
    <b v="0"/>
    <n v="124"/>
    <b v="0"/>
    <s v="film &amp; video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x v="7"/>
    <b v="0"/>
    <n v="0"/>
    <b v="0"/>
    <s v="film &amp; video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x v="0"/>
    <b v="0"/>
    <n v="0"/>
    <b v="0"/>
    <s v="film &amp; video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x v="3"/>
    <b v="0"/>
    <n v="55"/>
    <b v="0"/>
    <s v="film &amp; video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x v="5"/>
    <b v="0"/>
    <n v="140"/>
    <b v="0"/>
    <s v="film &amp; video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x v="7"/>
    <b v="0"/>
    <n v="21"/>
    <b v="0"/>
    <s v="film &amp; video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x v="2"/>
    <b v="0"/>
    <n v="1"/>
    <b v="0"/>
    <s v="film &amp; video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x v="5"/>
    <b v="0"/>
    <n v="147"/>
    <b v="0"/>
    <s v="film &amp; video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x v="0"/>
    <b v="0"/>
    <n v="11"/>
    <b v="0"/>
    <s v="film &amp; video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x v="5"/>
    <b v="0"/>
    <n v="125"/>
    <b v="0"/>
    <s v="film &amp; video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x v="3"/>
    <b v="0"/>
    <n v="1"/>
    <b v="0"/>
    <s v="film &amp; video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x v="2"/>
    <b v="0"/>
    <n v="0"/>
    <b v="0"/>
    <s v="film &amp; video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x v="1"/>
    <b v="0"/>
    <n v="0"/>
    <b v="0"/>
    <s v="film &amp; video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x v="7"/>
    <b v="0"/>
    <n v="3"/>
    <b v="0"/>
    <s v="film &amp; video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x v="490"/>
    <d v="2012-08-22T23:14:45"/>
    <x v="7"/>
    <b v="0"/>
    <n v="0"/>
    <b v="0"/>
    <s v="film &amp; video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x v="2"/>
    <b v="0"/>
    <n v="0"/>
    <b v="0"/>
    <s v="film &amp; video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x v="2"/>
    <b v="0"/>
    <n v="0"/>
    <b v="0"/>
    <s v="film &amp; video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x v="0"/>
    <b v="0"/>
    <n v="0"/>
    <b v="0"/>
    <s v="film &amp; video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x v="3"/>
    <b v="0"/>
    <n v="3"/>
    <b v="0"/>
    <s v="film &amp; video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x v="0"/>
    <b v="0"/>
    <n v="0"/>
    <b v="0"/>
    <s v="film &amp; video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x v="3"/>
    <b v="0"/>
    <n v="1"/>
    <b v="0"/>
    <s v="film &amp; video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x v="497"/>
    <d v="2014-12-25T05:00:00"/>
    <x v="3"/>
    <b v="0"/>
    <n v="3"/>
    <b v="0"/>
    <s v="film &amp; video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x v="8"/>
    <b v="0"/>
    <n v="22"/>
    <b v="0"/>
    <s v="film &amp; video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x v="12"/>
    <b v="0"/>
    <n v="26"/>
    <b v="0"/>
    <s v="film &amp; video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x v="10"/>
    <b v="0"/>
    <n v="4"/>
    <b v="0"/>
    <s v="film &amp; video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x v="8"/>
    <b v="0"/>
    <n v="0"/>
    <b v="0"/>
    <s v="film &amp; video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x v="7"/>
    <b v="0"/>
    <n v="4"/>
    <b v="0"/>
    <s v="film &amp; video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x v="0"/>
    <b v="0"/>
    <n v="9"/>
    <b v="0"/>
    <s v="film &amp; video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x v="7"/>
    <b v="0"/>
    <n v="5"/>
    <b v="0"/>
    <s v="film &amp; video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x v="0"/>
    <b v="0"/>
    <n v="14"/>
    <b v="0"/>
    <s v="film &amp; video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x v="5"/>
    <b v="0"/>
    <n v="1"/>
    <b v="0"/>
    <s v="film &amp; video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x v="7"/>
    <b v="0"/>
    <n v="10"/>
    <b v="0"/>
    <s v="film &amp; video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x v="7"/>
    <b v="0"/>
    <n v="3"/>
    <b v="0"/>
    <s v="film &amp; video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x v="0"/>
    <b v="0"/>
    <n v="1"/>
    <b v="0"/>
    <s v="film &amp; video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x v="2"/>
    <b v="0"/>
    <n v="0"/>
    <b v="0"/>
    <s v="film &amp; video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x v="5"/>
    <b v="0"/>
    <n v="5"/>
    <b v="0"/>
    <s v="film &amp; video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x v="2"/>
    <b v="0"/>
    <n v="2"/>
    <b v="0"/>
    <s v="film &amp; video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x v="2"/>
    <b v="0"/>
    <n v="68"/>
    <b v="0"/>
    <s v="film &amp; video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x v="3"/>
    <b v="0"/>
    <n v="3"/>
    <b v="0"/>
    <s v="film &amp; video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x v="0"/>
    <b v="0"/>
    <n v="34"/>
    <b v="0"/>
    <s v="film &amp; video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x v="516"/>
    <d v="2015-05-27T18:41:20"/>
    <x v="0"/>
    <b v="0"/>
    <n v="0"/>
    <b v="0"/>
    <s v="film &amp; video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x v="1"/>
    <b v="0"/>
    <n v="3"/>
    <b v="0"/>
    <s v="film &amp; video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x v="0"/>
    <b v="0"/>
    <n v="0"/>
    <b v="0"/>
    <s v="film &amp; video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x v="7"/>
    <b v="0"/>
    <n v="70"/>
    <b v="0"/>
    <s v="film &amp; video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x v="0"/>
    <b v="0"/>
    <n v="34"/>
    <b v="1"/>
    <s v="theater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x v="2"/>
    <b v="0"/>
    <n v="56"/>
    <b v="1"/>
    <s v="theater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x v="2"/>
    <b v="0"/>
    <n v="31"/>
    <b v="1"/>
    <s v="theater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x v="0"/>
    <b v="0"/>
    <n v="84"/>
    <b v="1"/>
    <s v="theater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x v="2"/>
    <b v="0"/>
    <n v="130"/>
    <b v="1"/>
    <s v="theater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x v="3"/>
    <b v="0"/>
    <n v="12"/>
    <b v="1"/>
    <s v="theater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x v="0"/>
    <b v="0"/>
    <n v="23"/>
    <b v="1"/>
    <s v="theater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x v="1"/>
    <b v="0"/>
    <n v="158"/>
    <b v="1"/>
    <s v="theater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x v="528"/>
    <d v="2015-06-21T21:20:00"/>
    <x v="0"/>
    <b v="0"/>
    <n v="30"/>
    <b v="1"/>
    <s v="theater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x v="1"/>
    <b v="0"/>
    <n v="18"/>
    <b v="1"/>
    <s v="theater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x v="0"/>
    <b v="0"/>
    <n v="29"/>
    <b v="1"/>
    <s v="theater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x v="2"/>
    <b v="0"/>
    <n v="31"/>
    <b v="1"/>
    <s v="theater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x v="2"/>
    <b v="0"/>
    <n v="173"/>
    <b v="1"/>
    <s v="theater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x v="2"/>
    <b v="0"/>
    <n v="17"/>
    <b v="1"/>
    <s v="theater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x v="0"/>
    <b v="0"/>
    <n v="48"/>
    <b v="1"/>
    <s v="theater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x v="1"/>
    <b v="0"/>
    <n v="59"/>
    <b v="1"/>
    <s v="theater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x v="0"/>
    <b v="0"/>
    <n v="39"/>
    <b v="1"/>
    <s v="theater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x v="0"/>
    <b v="0"/>
    <n v="59"/>
    <b v="1"/>
    <s v="theater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x v="2"/>
    <b v="0"/>
    <n v="60"/>
    <b v="1"/>
    <s v="theater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x v="2"/>
    <b v="0"/>
    <n v="20"/>
    <b v="1"/>
    <s v="theater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x v="0"/>
    <b v="0"/>
    <n v="1"/>
    <b v="0"/>
    <s v="technology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x v="0"/>
    <b v="0"/>
    <n v="1"/>
    <b v="0"/>
    <s v="technology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x v="2"/>
    <b v="0"/>
    <n v="1"/>
    <b v="0"/>
    <s v="technology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x v="3"/>
    <b v="0"/>
    <n v="2"/>
    <b v="0"/>
    <s v="technology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x v="2"/>
    <b v="0"/>
    <n v="2"/>
    <b v="0"/>
    <s v="technology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x v="0"/>
    <b v="0"/>
    <n v="34"/>
    <b v="0"/>
    <s v="technology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x v="0"/>
    <b v="0"/>
    <n v="2"/>
    <b v="0"/>
    <s v="technology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x v="2"/>
    <b v="0"/>
    <n v="0"/>
    <b v="0"/>
    <s v="technology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x v="0"/>
    <b v="0"/>
    <n v="1"/>
    <b v="0"/>
    <s v="technology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x v="0"/>
    <b v="0"/>
    <n v="8"/>
    <b v="0"/>
    <s v="technology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x v="1"/>
    <b v="0"/>
    <n v="4"/>
    <b v="0"/>
    <s v="technology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x v="0"/>
    <b v="0"/>
    <n v="28"/>
    <b v="0"/>
    <s v="technology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x v="2"/>
    <b v="0"/>
    <n v="0"/>
    <b v="0"/>
    <s v="technology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x v="3"/>
    <b v="0"/>
    <n v="6"/>
    <b v="0"/>
    <s v="technology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x v="3"/>
    <b v="0"/>
    <n v="22"/>
    <b v="0"/>
    <s v="technology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x v="2"/>
    <b v="0"/>
    <n v="0"/>
    <b v="0"/>
    <s v="technology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x v="556"/>
    <d v="2016-01-06T20:38:37"/>
    <x v="2"/>
    <b v="0"/>
    <n v="1"/>
    <b v="0"/>
    <s v="technology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x v="2"/>
    <b v="0"/>
    <n v="20"/>
    <b v="0"/>
    <s v="technology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x v="0"/>
    <b v="0"/>
    <n v="0"/>
    <b v="0"/>
    <s v="technology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x v="0"/>
    <b v="0"/>
    <n v="1"/>
    <b v="0"/>
    <s v="technology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x v="3"/>
    <b v="0"/>
    <n v="3"/>
    <b v="0"/>
    <s v="technology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x v="0"/>
    <b v="0"/>
    <n v="2"/>
    <b v="0"/>
    <s v="technology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x v="2"/>
    <b v="0"/>
    <n v="0"/>
    <b v="0"/>
    <s v="technology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x v="0"/>
    <b v="0"/>
    <n v="2"/>
    <b v="0"/>
    <s v="technology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x v="2"/>
    <b v="0"/>
    <n v="1"/>
    <b v="0"/>
    <s v="technology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x v="0"/>
    <b v="0"/>
    <n v="0"/>
    <b v="0"/>
    <s v="technology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x v="2"/>
    <b v="0"/>
    <n v="1"/>
    <b v="0"/>
    <s v="technology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x v="0"/>
    <b v="0"/>
    <n v="0"/>
    <b v="0"/>
    <s v="technology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x v="2"/>
    <b v="0"/>
    <n v="5"/>
    <b v="0"/>
    <s v="technology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x v="2"/>
    <b v="0"/>
    <n v="1"/>
    <b v="0"/>
    <s v="technology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x v="2"/>
    <b v="0"/>
    <n v="1"/>
    <b v="0"/>
    <s v="technology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x v="0"/>
    <b v="0"/>
    <n v="2"/>
    <b v="0"/>
    <s v="technology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x v="0"/>
    <b v="0"/>
    <n v="0"/>
    <b v="0"/>
    <s v="technology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x v="0"/>
    <b v="0"/>
    <n v="9"/>
    <b v="0"/>
    <s v="technology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x v="2"/>
    <b v="0"/>
    <n v="4"/>
    <b v="0"/>
    <s v="technology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x v="0"/>
    <b v="0"/>
    <n v="4"/>
    <b v="0"/>
    <s v="technology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x v="0"/>
    <b v="0"/>
    <n v="1"/>
    <b v="0"/>
    <s v="technology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x v="2"/>
    <b v="0"/>
    <n v="1"/>
    <b v="0"/>
    <s v="technology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x v="578"/>
    <d v="2015-09-07T13:53:13"/>
    <x v="0"/>
    <b v="0"/>
    <n v="7"/>
    <b v="0"/>
    <s v="technology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x v="3"/>
    <b v="0"/>
    <n v="5"/>
    <b v="0"/>
    <s v="technology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x v="2"/>
    <b v="0"/>
    <n v="1"/>
    <b v="0"/>
    <s v="technology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x v="0"/>
    <b v="0"/>
    <n v="0"/>
    <b v="0"/>
    <s v="technology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x v="0"/>
    <b v="0"/>
    <n v="0"/>
    <b v="0"/>
    <s v="technology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x v="0"/>
    <b v="0"/>
    <n v="1"/>
    <b v="0"/>
    <s v="technology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x v="0"/>
    <b v="0"/>
    <n v="2"/>
    <b v="0"/>
    <s v="technology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x v="585"/>
    <d v="2015-12-01T00:00:00"/>
    <x v="4"/>
    <b v="0"/>
    <n v="0"/>
    <b v="0"/>
    <s v="technology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x v="0"/>
    <b v="0"/>
    <n v="4"/>
    <b v="0"/>
    <s v="technology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x v="0"/>
    <b v="0"/>
    <n v="7"/>
    <b v="0"/>
    <s v="technology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x v="2"/>
    <b v="0"/>
    <n v="2"/>
    <b v="0"/>
    <s v="technology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x v="589"/>
    <d v="2015-07-08T14:44:59"/>
    <x v="0"/>
    <b v="0"/>
    <n v="1"/>
    <b v="0"/>
    <s v="technology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x v="2"/>
    <b v="0"/>
    <n v="9"/>
    <b v="0"/>
    <s v="technology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x v="0"/>
    <b v="0"/>
    <n v="2"/>
    <b v="0"/>
    <s v="technology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x v="3"/>
    <b v="0"/>
    <n v="1"/>
    <b v="0"/>
    <s v="technology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x v="0"/>
    <b v="0"/>
    <n v="7"/>
    <b v="0"/>
    <s v="technology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x v="594"/>
    <d v="2016-04-16T18:43:26"/>
    <x v="2"/>
    <b v="0"/>
    <n v="2"/>
    <b v="0"/>
    <s v="technology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x v="0"/>
    <b v="0"/>
    <n v="8"/>
    <b v="0"/>
    <s v="technology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x v="2"/>
    <b v="0"/>
    <n v="2"/>
    <b v="0"/>
    <s v="technology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x v="2"/>
    <b v="0"/>
    <n v="2"/>
    <b v="0"/>
    <s v="technology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x v="3"/>
    <b v="0"/>
    <n v="7"/>
    <b v="0"/>
    <s v="technology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x v="0"/>
    <b v="0"/>
    <n v="2"/>
    <b v="0"/>
    <s v="technology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x v="600"/>
    <d v="2015-05-09T19:09:22"/>
    <x v="0"/>
    <b v="0"/>
    <n v="1"/>
    <b v="0"/>
    <s v="technology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x v="3"/>
    <b v="0"/>
    <n v="6"/>
    <b v="0"/>
    <s v="technology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x v="0"/>
    <b v="0"/>
    <n v="0"/>
    <b v="0"/>
    <s v="technology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x v="3"/>
    <b v="0"/>
    <n v="13"/>
    <b v="0"/>
    <s v="technology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x v="3"/>
    <b v="0"/>
    <n v="0"/>
    <b v="0"/>
    <s v="technology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x v="605"/>
    <d v="2015-08-23T08:35:08"/>
    <x v="0"/>
    <b v="0"/>
    <n v="8"/>
    <b v="0"/>
    <s v="technology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x v="0"/>
    <b v="0"/>
    <n v="1"/>
    <b v="0"/>
    <s v="technology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x v="0"/>
    <b v="0"/>
    <n v="0"/>
    <b v="0"/>
    <s v="technology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x v="0"/>
    <b v="0"/>
    <n v="5"/>
    <b v="0"/>
    <s v="technology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x v="0"/>
    <b v="0"/>
    <n v="1"/>
    <b v="0"/>
    <s v="technology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x v="0"/>
    <b v="0"/>
    <n v="0"/>
    <b v="0"/>
    <s v="technology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x v="2"/>
    <b v="0"/>
    <n v="0"/>
    <b v="0"/>
    <s v="technology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x v="612"/>
    <d v="2016-09-02T00:45:46"/>
    <x v="2"/>
    <b v="0"/>
    <n v="0"/>
    <b v="0"/>
    <s v="technology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x v="0"/>
    <b v="0"/>
    <n v="121"/>
    <b v="0"/>
    <s v="technology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x v="2"/>
    <b v="0"/>
    <n v="0"/>
    <b v="0"/>
    <s v="technology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x v="0"/>
    <b v="0"/>
    <n v="0"/>
    <b v="0"/>
    <s v="technology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x v="1"/>
    <b v="0"/>
    <n v="0"/>
    <b v="0"/>
    <s v="technology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x v="0"/>
    <b v="0"/>
    <n v="3"/>
    <b v="0"/>
    <s v="technology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x v="0"/>
    <b v="0"/>
    <n v="0"/>
    <b v="0"/>
    <s v="technology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x v="619"/>
    <d v="2014-11-25T16:36:30"/>
    <x v="3"/>
    <b v="0"/>
    <n v="1"/>
    <b v="0"/>
    <s v="technology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x v="3"/>
    <b v="0"/>
    <n v="1"/>
    <b v="0"/>
    <s v="technology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x v="2"/>
    <b v="0"/>
    <n v="3"/>
    <b v="0"/>
    <s v="technology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x v="2"/>
    <b v="0"/>
    <n v="9"/>
    <b v="0"/>
    <s v="technology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x v="0"/>
    <b v="0"/>
    <n v="0"/>
    <b v="0"/>
    <s v="technology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x v="0"/>
    <b v="0"/>
    <n v="0"/>
    <b v="0"/>
    <s v="technology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x v="1"/>
    <b v="0"/>
    <n v="0"/>
    <b v="0"/>
    <s v="technology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x v="0"/>
    <b v="0"/>
    <n v="39"/>
    <b v="0"/>
    <s v="technology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x v="2"/>
    <b v="0"/>
    <n v="1"/>
    <b v="0"/>
    <s v="technology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x v="3"/>
    <b v="0"/>
    <n v="0"/>
    <b v="0"/>
    <s v="technology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x v="2"/>
    <b v="0"/>
    <n v="3"/>
    <b v="0"/>
    <s v="technology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x v="0"/>
    <b v="0"/>
    <n v="1"/>
    <b v="0"/>
    <s v="technology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x v="2"/>
    <b v="0"/>
    <n v="9"/>
    <b v="0"/>
    <s v="technology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x v="0"/>
    <b v="0"/>
    <n v="0"/>
    <b v="0"/>
    <s v="technology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x v="2"/>
    <b v="0"/>
    <n v="25"/>
    <b v="0"/>
    <s v="technology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x v="0"/>
    <b v="0"/>
    <n v="1"/>
    <b v="0"/>
    <s v="technology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x v="635"/>
    <d v="2015-04-12T02:12:42"/>
    <x v="0"/>
    <b v="0"/>
    <n v="1"/>
    <b v="0"/>
    <s v="technology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x v="0"/>
    <b v="0"/>
    <n v="1"/>
    <b v="0"/>
    <s v="technology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x v="1"/>
    <b v="0"/>
    <n v="0"/>
    <b v="0"/>
    <s v="technology"/>
    <n v="0"/>
    <n v="0"/>
    <x v="2"/>
    <s v="web"/>
  </r>
  <r>
    <n v="638"/>
    <x v="638"/>
    <s v="O0"/>
    <n v="200000"/>
    <n v="18"/>
    <x v="1"/>
    <x v="12"/>
    <s v="EUR"/>
    <n v="1490447662"/>
    <n v="1485267262"/>
    <x v="638"/>
    <d v="2017-03-25T13:14:22"/>
    <x v="1"/>
    <b v="0"/>
    <n v="6"/>
    <b v="0"/>
    <s v="technology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x v="639"/>
    <d v="2014-10-13T13:59:55"/>
    <x v="3"/>
    <b v="0"/>
    <n v="1"/>
    <b v="0"/>
    <s v="technology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x v="2"/>
    <b v="0"/>
    <n v="2"/>
    <b v="1"/>
    <s v="technology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x v="0"/>
    <b v="0"/>
    <n v="315"/>
    <b v="1"/>
    <s v="technology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x v="0"/>
    <b v="0"/>
    <n v="2174"/>
    <b v="1"/>
    <s v="technology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x v="0"/>
    <b v="0"/>
    <n v="152"/>
    <b v="1"/>
    <s v="technology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x v="3"/>
    <b v="0"/>
    <n v="1021"/>
    <b v="1"/>
    <s v="technology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x v="645"/>
    <d v="2016-08-12T00:37:54"/>
    <x v="2"/>
    <b v="0"/>
    <n v="237"/>
    <b v="1"/>
    <s v="technology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x v="3"/>
    <b v="0"/>
    <n v="27"/>
    <b v="1"/>
    <s v="technology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x v="2"/>
    <b v="0"/>
    <n v="17"/>
    <b v="1"/>
    <s v="technology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x v="648"/>
    <d v="2014-10-14T16:38:28"/>
    <x v="3"/>
    <b v="0"/>
    <n v="27"/>
    <b v="1"/>
    <s v="technology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x v="3"/>
    <b v="0"/>
    <n v="82"/>
    <b v="1"/>
    <s v="technology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x v="3"/>
    <b v="0"/>
    <n v="48"/>
    <b v="1"/>
    <s v="technology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x v="3"/>
    <b v="0"/>
    <n v="105"/>
    <b v="1"/>
    <s v="technology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x v="2"/>
    <b v="0"/>
    <n v="28"/>
    <b v="1"/>
    <s v="technology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x v="0"/>
    <b v="0"/>
    <n v="1107"/>
    <b v="1"/>
    <s v="technology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x v="0"/>
    <b v="0"/>
    <n v="1013"/>
    <b v="1"/>
    <s v="technology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x v="0"/>
    <b v="0"/>
    <n v="274"/>
    <b v="1"/>
    <s v="technology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x v="2"/>
    <b v="0"/>
    <n v="87"/>
    <b v="1"/>
    <s v="technology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x v="0"/>
    <b v="0"/>
    <n v="99"/>
    <b v="1"/>
    <s v="technology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x v="0"/>
    <b v="0"/>
    <n v="276"/>
    <b v="1"/>
    <s v="technology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x v="659"/>
    <d v="2015-08-23T14:14:55"/>
    <x v="0"/>
    <b v="0"/>
    <n v="21"/>
    <b v="1"/>
    <s v="technology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x v="3"/>
    <b v="0"/>
    <n v="18"/>
    <b v="0"/>
    <s v="technology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x v="2"/>
    <b v="0"/>
    <n v="9"/>
    <b v="0"/>
    <s v="technology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x v="0"/>
    <b v="0"/>
    <n v="4"/>
    <b v="0"/>
    <s v="technology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x v="0"/>
    <b v="0"/>
    <n v="7"/>
    <b v="0"/>
    <s v="technology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x v="0"/>
    <b v="0"/>
    <n v="29"/>
    <b v="0"/>
    <s v="technology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x v="1"/>
    <b v="0"/>
    <n v="12"/>
    <b v="0"/>
    <s v="technology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x v="3"/>
    <b v="0"/>
    <n v="4"/>
    <b v="0"/>
    <s v="technology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x v="2"/>
    <b v="0"/>
    <n v="28"/>
    <b v="0"/>
    <s v="technology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x v="0"/>
    <b v="0"/>
    <n v="25"/>
    <b v="0"/>
    <s v="technology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x v="2"/>
    <b v="0"/>
    <n v="28"/>
    <b v="0"/>
    <s v="technology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x v="2"/>
    <b v="0"/>
    <n v="310"/>
    <b v="0"/>
    <s v="technology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x v="0"/>
    <b v="0"/>
    <n v="15"/>
    <b v="0"/>
    <s v="technology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x v="0"/>
    <b v="0"/>
    <n v="215"/>
    <b v="0"/>
    <s v="technology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x v="3"/>
    <b v="0"/>
    <n v="3"/>
    <b v="0"/>
    <s v="technology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x v="3"/>
    <b v="0"/>
    <n v="2"/>
    <b v="0"/>
    <s v="technology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x v="0"/>
    <b v="0"/>
    <n v="26"/>
    <b v="0"/>
    <s v="technology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x v="0"/>
    <b v="0"/>
    <n v="24"/>
    <b v="0"/>
    <s v="technology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x v="2"/>
    <b v="0"/>
    <n v="96"/>
    <b v="0"/>
    <s v="technology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x v="2"/>
    <b v="0"/>
    <n v="17"/>
    <b v="0"/>
    <s v="technology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x v="2"/>
    <b v="0"/>
    <n v="94"/>
    <b v="0"/>
    <s v="technology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x v="3"/>
    <b v="0"/>
    <n v="129"/>
    <b v="0"/>
    <s v="technology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x v="2"/>
    <b v="0"/>
    <n v="1"/>
    <b v="0"/>
    <s v="technology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x v="1"/>
    <b v="0"/>
    <n v="4"/>
    <b v="0"/>
    <s v="technology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x v="2"/>
    <b v="0"/>
    <n v="3"/>
    <b v="0"/>
    <s v="technology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x v="684"/>
    <d v="2014-07-25T03:00:00"/>
    <x v="3"/>
    <b v="0"/>
    <n v="135"/>
    <b v="0"/>
    <s v="technology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x v="0"/>
    <b v="0"/>
    <n v="10"/>
    <b v="0"/>
    <s v="technology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x v="0"/>
    <b v="0"/>
    <n v="0"/>
    <b v="0"/>
    <s v="technology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x v="1"/>
    <b v="0"/>
    <n v="6"/>
    <b v="0"/>
    <s v="technology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x v="0"/>
    <b v="0"/>
    <n v="36"/>
    <b v="0"/>
    <s v="technology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x v="2"/>
    <b v="0"/>
    <n v="336"/>
    <b v="0"/>
    <s v="technology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x v="2"/>
    <b v="0"/>
    <n v="34"/>
    <b v="0"/>
    <s v="technology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x v="0"/>
    <b v="0"/>
    <n v="10"/>
    <b v="0"/>
    <s v="technology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x v="2"/>
    <b v="0"/>
    <n v="201"/>
    <b v="0"/>
    <s v="technology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x v="0"/>
    <b v="0"/>
    <n v="296"/>
    <b v="0"/>
    <s v="technology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x v="1"/>
    <b v="0"/>
    <n v="7"/>
    <b v="0"/>
    <s v="technology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x v="3"/>
    <b v="0"/>
    <n v="7"/>
    <b v="0"/>
    <s v="technology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x v="696"/>
    <d v="2014-07-25T22:15:02"/>
    <x v="3"/>
    <b v="0"/>
    <n v="1"/>
    <b v="0"/>
    <s v="technology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x v="2"/>
    <b v="0"/>
    <n v="114"/>
    <b v="0"/>
    <s v="technology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x v="3"/>
    <b v="0"/>
    <n v="29"/>
    <b v="0"/>
    <s v="technology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x v="5"/>
    <b v="0"/>
    <n v="890"/>
    <b v="0"/>
    <s v="technology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x v="1"/>
    <b v="0"/>
    <n v="31"/>
    <b v="0"/>
    <s v="technology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x v="3"/>
    <b v="0"/>
    <n v="21"/>
    <b v="0"/>
    <s v="technology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x v="2"/>
    <b v="0"/>
    <n v="37"/>
    <b v="0"/>
    <s v="technology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x v="1"/>
    <b v="0"/>
    <n v="7"/>
    <b v="0"/>
    <s v="technology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x v="1"/>
    <b v="0"/>
    <n v="4"/>
    <b v="0"/>
    <s v="technology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x v="705"/>
    <d v="2017-01-21T11:47:58"/>
    <x v="1"/>
    <b v="0"/>
    <n v="5"/>
    <b v="0"/>
    <s v="technology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x v="2"/>
    <b v="0"/>
    <n v="0"/>
    <b v="0"/>
    <s v="technology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x v="1"/>
    <b v="0"/>
    <n v="456"/>
    <b v="0"/>
    <s v="technology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x v="3"/>
    <b v="0"/>
    <n v="369"/>
    <b v="0"/>
    <s v="technology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x v="3"/>
    <b v="0"/>
    <n v="2"/>
    <b v="0"/>
    <s v="technology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x v="3"/>
    <b v="0"/>
    <n v="0"/>
    <b v="0"/>
    <s v="technology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x v="2"/>
    <b v="0"/>
    <n v="338"/>
    <b v="0"/>
    <s v="technology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x v="2"/>
    <b v="0"/>
    <n v="4"/>
    <b v="0"/>
    <s v="technology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x v="2"/>
    <b v="0"/>
    <n v="1"/>
    <b v="0"/>
    <s v="technology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x v="1"/>
    <b v="0"/>
    <n v="28"/>
    <b v="0"/>
    <s v="technology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x v="0"/>
    <b v="0"/>
    <n v="12"/>
    <b v="0"/>
    <s v="technology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x v="6"/>
    <b v="0"/>
    <n v="16"/>
    <b v="0"/>
    <s v="technology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x v="717"/>
    <d v="2014-09-05T20:30:02"/>
    <x v="3"/>
    <b v="0"/>
    <n v="4"/>
    <b v="0"/>
    <s v="technology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x v="1"/>
    <b v="0"/>
    <n v="4"/>
    <b v="0"/>
    <s v="technology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x v="2"/>
    <b v="0"/>
    <n v="10"/>
    <b v="0"/>
    <s v="technology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x v="7"/>
    <b v="0"/>
    <n v="41"/>
    <b v="1"/>
    <s v="publishing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x v="3"/>
    <b v="0"/>
    <n v="119"/>
    <b v="1"/>
    <s v="publishing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x v="7"/>
    <b v="0"/>
    <n v="153"/>
    <b v="1"/>
    <s v="publishing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x v="0"/>
    <b v="0"/>
    <n v="100"/>
    <b v="1"/>
    <s v="publishing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x v="8"/>
    <b v="0"/>
    <n v="143"/>
    <b v="1"/>
    <s v="publishing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x v="0"/>
    <b v="0"/>
    <n v="140"/>
    <b v="1"/>
    <s v="publishing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x v="5"/>
    <b v="0"/>
    <n v="35"/>
    <b v="1"/>
    <s v="publishing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x v="5"/>
    <b v="0"/>
    <n v="149"/>
    <b v="1"/>
    <s v="publishing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x v="8"/>
    <b v="0"/>
    <n v="130"/>
    <b v="1"/>
    <s v="publishing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x v="7"/>
    <b v="0"/>
    <n v="120"/>
    <b v="1"/>
    <s v="publishing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x v="730"/>
    <d v="2011-12-07T17:53:11"/>
    <x v="8"/>
    <b v="0"/>
    <n v="265"/>
    <b v="1"/>
    <s v="publishing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x v="7"/>
    <b v="0"/>
    <n v="71"/>
    <b v="1"/>
    <s v="publishing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x v="5"/>
    <b v="0"/>
    <n v="13"/>
    <b v="1"/>
    <s v="publishing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x v="5"/>
    <b v="0"/>
    <n v="169"/>
    <b v="1"/>
    <s v="publishing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x v="0"/>
    <b v="0"/>
    <n v="57"/>
    <b v="1"/>
    <s v="publishing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x v="3"/>
    <b v="0"/>
    <n v="229"/>
    <b v="1"/>
    <s v="publishing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x v="5"/>
    <b v="0"/>
    <n v="108"/>
    <b v="1"/>
    <s v="publishing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x v="3"/>
    <b v="0"/>
    <n v="108"/>
    <b v="1"/>
    <s v="publishing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x v="3"/>
    <b v="0"/>
    <n v="41"/>
    <b v="1"/>
    <s v="publishing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x v="3"/>
    <b v="0"/>
    <n v="139"/>
    <b v="1"/>
    <s v="publishing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x v="0"/>
    <b v="0"/>
    <n v="19"/>
    <b v="1"/>
    <s v="publishing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x v="741"/>
    <d v="2013-06-11T15:33:26"/>
    <x v="5"/>
    <b v="0"/>
    <n v="94"/>
    <b v="1"/>
    <s v="publishing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x v="3"/>
    <b v="0"/>
    <n v="23"/>
    <b v="1"/>
    <s v="publishing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x v="7"/>
    <b v="0"/>
    <n v="15"/>
    <b v="1"/>
    <s v="publishing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x v="7"/>
    <b v="0"/>
    <n v="62"/>
    <b v="1"/>
    <s v="publishing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x v="5"/>
    <b v="0"/>
    <n v="74"/>
    <b v="1"/>
    <s v="publishing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x v="746"/>
    <d v="2012-09-23T03:59:00"/>
    <x v="7"/>
    <b v="0"/>
    <n v="97"/>
    <b v="1"/>
    <s v="publishing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x v="0"/>
    <b v="0"/>
    <n v="55"/>
    <b v="1"/>
    <s v="publishing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x v="3"/>
    <b v="0"/>
    <n v="44"/>
    <b v="1"/>
    <s v="publishing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x v="1"/>
    <b v="0"/>
    <n v="110"/>
    <b v="1"/>
    <s v="publishing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x v="5"/>
    <b v="0"/>
    <n v="59"/>
    <b v="1"/>
    <s v="publishing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x v="8"/>
    <b v="0"/>
    <n v="62"/>
    <b v="1"/>
    <s v="publishing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x v="2"/>
    <b v="0"/>
    <n v="105"/>
    <b v="1"/>
    <s v="publishing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x v="0"/>
    <b v="0"/>
    <n v="26"/>
    <b v="1"/>
    <s v="publishing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x v="5"/>
    <b v="0"/>
    <n v="49"/>
    <b v="1"/>
    <s v="publishing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x v="5"/>
    <b v="0"/>
    <n v="68"/>
    <b v="1"/>
    <s v="publishing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x v="8"/>
    <b v="0"/>
    <n v="22"/>
    <b v="1"/>
    <s v="publishing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x v="7"/>
    <b v="0"/>
    <n v="18"/>
    <b v="1"/>
    <s v="publishing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x v="10"/>
    <b v="0"/>
    <n v="19"/>
    <b v="1"/>
    <s v="publishing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x v="3"/>
    <b v="0"/>
    <n v="99"/>
    <b v="1"/>
    <s v="publishing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x v="2"/>
    <b v="0"/>
    <n v="0"/>
    <b v="0"/>
    <s v="publishing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x v="3"/>
    <b v="0"/>
    <n v="6"/>
    <b v="0"/>
    <s v="publishing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x v="2"/>
    <b v="0"/>
    <n v="0"/>
    <b v="0"/>
    <s v="publishing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x v="5"/>
    <b v="0"/>
    <n v="1"/>
    <b v="0"/>
    <s v="publishing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x v="0"/>
    <b v="0"/>
    <n v="0"/>
    <b v="0"/>
    <s v="publishing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x v="3"/>
    <b v="0"/>
    <n v="44"/>
    <b v="0"/>
    <s v="publishing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x v="0"/>
    <b v="0"/>
    <n v="0"/>
    <b v="0"/>
    <s v="publishing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x v="0"/>
    <b v="0"/>
    <n v="3"/>
    <b v="0"/>
    <s v="publishing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x v="5"/>
    <b v="0"/>
    <n v="0"/>
    <b v="0"/>
    <s v="publishing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x v="5"/>
    <b v="0"/>
    <n v="52"/>
    <b v="0"/>
    <s v="publishing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x v="5"/>
    <b v="0"/>
    <n v="0"/>
    <b v="0"/>
    <s v="publishing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x v="2"/>
    <b v="0"/>
    <n v="1"/>
    <b v="0"/>
    <s v="publishing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x v="12"/>
    <b v="0"/>
    <n v="1"/>
    <b v="0"/>
    <s v="publishing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x v="0"/>
    <b v="0"/>
    <n v="2"/>
    <b v="0"/>
    <s v="publishing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x v="3"/>
    <b v="0"/>
    <n v="9"/>
    <b v="0"/>
    <s v="publishing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x v="8"/>
    <b v="0"/>
    <n v="5"/>
    <b v="0"/>
    <s v="publishing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x v="0"/>
    <b v="0"/>
    <n v="57"/>
    <b v="0"/>
    <s v="publishing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x v="5"/>
    <b v="0"/>
    <n v="3"/>
    <b v="0"/>
    <s v="publishing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x v="3"/>
    <b v="0"/>
    <n v="1"/>
    <b v="0"/>
    <s v="publishing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x v="10"/>
    <b v="0"/>
    <n v="6"/>
    <b v="0"/>
    <s v="publishing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x v="8"/>
    <b v="0"/>
    <n v="27"/>
    <b v="1"/>
    <s v="music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x v="5"/>
    <b v="0"/>
    <n v="25"/>
    <b v="1"/>
    <s v="music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x v="7"/>
    <b v="0"/>
    <n v="14"/>
    <b v="1"/>
    <s v="music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x v="7"/>
    <b v="0"/>
    <n v="35"/>
    <b v="1"/>
    <s v="music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x v="3"/>
    <b v="0"/>
    <n v="10"/>
    <b v="1"/>
    <s v="music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x v="5"/>
    <b v="0"/>
    <n v="29"/>
    <b v="1"/>
    <s v="music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x v="7"/>
    <b v="0"/>
    <n v="44"/>
    <b v="1"/>
    <s v="music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x v="5"/>
    <b v="0"/>
    <n v="17"/>
    <b v="1"/>
    <s v="music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x v="7"/>
    <b v="0"/>
    <n v="34"/>
    <b v="1"/>
    <s v="music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x v="5"/>
    <b v="0"/>
    <n v="14"/>
    <b v="1"/>
    <s v="music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x v="5"/>
    <b v="0"/>
    <n v="156"/>
    <b v="1"/>
    <s v="music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x v="5"/>
    <b v="0"/>
    <n v="128"/>
    <b v="1"/>
    <s v="music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x v="5"/>
    <b v="0"/>
    <n v="60"/>
    <b v="1"/>
    <s v="music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x v="5"/>
    <b v="0"/>
    <n v="32"/>
    <b v="1"/>
    <s v="music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x v="8"/>
    <b v="0"/>
    <n v="53"/>
    <b v="1"/>
    <s v="music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x v="7"/>
    <b v="0"/>
    <n v="184"/>
    <b v="1"/>
    <s v="music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x v="5"/>
    <b v="0"/>
    <n v="90"/>
    <b v="1"/>
    <s v="music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x v="7"/>
    <b v="0"/>
    <n v="71"/>
    <b v="1"/>
    <s v="music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x v="3"/>
    <b v="0"/>
    <n v="87"/>
    <b v="1"/>
    <s v="music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x v="7"/>
    <b v="0"/>
    <n v="28"/>
    <b v="1"/>
    <s v="music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x v="3"/>
    <b v="0"/>
    <n v="56"/>
    <b v="1"/>
    <s v="music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x v="8"/>
    <b v="0"/>
    <n v="51"/>
    <b v="1"/>
    <s v="music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x v="7"/>
    <b v="0"/>
    <n v="75"/>
    <b v="1"/>
    <s v="music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x v="8"/>
    <b v="0"/>
    <n v="38"/>
    <b v="1"/>
    <s v="music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x v="8"/>
    <b v="0"/>
    <n v="18"/>
    <b v="1"/>
    <s v="music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x v="8"/>
    <b v="0"/>
    <n v="54"/>
    <b v="1"/>
    <s v="music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x v="806"/>
    <d v="2011-09-07T16:35:39"/>
    <x v="8"/>
    <b v="0"/>
    <n v="71"/>
    <b v="1"/>
    <s v="music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x v="807"/>
    <d v="2017-03-01T02:00:00"/>
    <x v="1"/>
    <b v="0"/>
    <n v="57"/>
    <b v="1"/>
    <s v="music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x v="3"/>
    <b v="0"/>
    <n v="43"/>
    <b v="1"/>
    <s v="music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x v="3"/>
    <b v="0"/>
    <n v="52"/>
    <b v="1"/>
    <s v="music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x v="7"/>
    <b v="0"/>
    <n v="27"/>
    <b v="1"/>
    <s v="music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x v="5"/>
    <b v="0"/>
    <n v="12"/>
    <b v="1"/>
    <s v="music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x v="5"/>
    <b v="0"/>
    <n v="33"/>
    <b v="1"/>
    <s v="music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x v="7"/>
    <b v="0"/>
    <n v="96"/>
    <b v="1"/>
    <s v="music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x v="8"/>
    <b v="0"/>
    <n v="28"/>
    <b v="1"/>
    <s v="music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x v="815"/>
    <d v="2014-11-01T22:01:43"/>
    <x v="3"/>
    <b v="0"/>
    <n v="43"/>
    <b v="1"/>
    <s v="music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x v="5"/>
    <b v="0"/>
    <n v="205"/>
    <b v="1"/>
    <s v="music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x v="7"/>
    <b v="0"/>
    <n v="23"/>
    <b v="1"/>
    <s v="music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x v="7"/>
    <b v="0"/>
    <n v="19"/>
    <b v="1"/>
    <s v="music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x v="819"/>
    <d v="2013-12-21T04:44:00"/>
    <x v="5"/>
    <b v="0"/>
    <n v="14"/>
    <b v="1"/>
    <s v="music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x v="3"/>
    <b v="0"/>
    <n v="38"/>
    <b v="1"/>
    <s v="music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x v="0"/>
    <b v="0"/>
    <n v="78"/>
    <b v="1"/>
    <s v="music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x v="7"/>
    <b v="0"/>
    <n v="69"/>
    <b v="1"/>
    <s v="music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x v="0"/>
    <b v="0"/>
    <n v="33"/>
    <b v="1"/>
    <s v="music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x v="10"/>
    <b v="0"/>
    <n v="54"/>
    <b v="1"/>
    <s v="music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x v="7"/>
    <b v="0"/>
    <n v="99"/>
    <b v="1"/>
    <s v="music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x v="7"/>
    <b v="0"/>
    <n v="49"/>
    <b v="1"/>
    <s v="music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x v="7"/>
    <b v="0"/>
    <n v="11"/>
    <b v="1"/>
    <s v="music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x v="7"/>
    <b v="0"/>
    <n v="38"/>
    <b v="1"/>
    <s v="music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x v="2"/>
    <b v="0"/>
    <n v="16"/>
    <b v="1"/>
    <s v="music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x v="5"/>
    <b v="0"/>
    <n v="32"/>
    <b v="1"/>
    <s v="music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x v="7"/>
    <b v="0"/>
    <n v="20"/>
    <b v="1"/>
    <s v="music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x v="7"/>
    <b v="0"/>
    <n v="154"/>
    <b v="1"/>
    <s v="music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x v="833"/>
    <d v="2014-04-19T21:04:35"/>
    <x v="3"/>
    <b v="0"/>
    <n v="41"/>
    <b v="1"/>
    <s v="music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x v="5"/>
    <b v="0"/>
    <n v="75"/>
    <b v="1"/>
    <s v="music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x v="7"/>
    <b v="0"/>
    <n v="40"/>
    <b v="1"/>
    <s v="music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x v="836"/>
    <d v="2013-10-07T01:21:58"/>
    <x v="5"/>
    <b v="0"/>
    <n v="46"/>
    <b v="1"/>
    <s v="music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x v="3"/>
    <b v="0"/>
    <n v="62"/>
    <b v="1"/>
    <s v="music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x v="7"/>
    <b v="0"/>
    <n v="61"/>
    <b v="1"/>
    <s v="music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x v="7"/>
    <b v="0"/>
    <n v="96"/>
    <b v="1"/>
    <s v="music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x v="2"/>
    <b v="0"/>
    <n v="190"/>
    <b v="1"/>
    <s v="music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x v="3"/>
    <b v="1"/>
    <n v="94"/>
    <b v="1"/>
    <s v="music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x v="5"/>
    <b v="1"/>
    <n v="39"/>
    <b v="1"/>
    <s v="music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x v="2"/>
    <b v="0"/>
    <n v="127"/>
    <b v="1"/>
    <s v="music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x v="3"/>
    <b v="1"/>
    <n v="159"/>
    <b v="1"/>
    <s v="music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x v="2"/>
    <b v="0"/>
    <n v="177"/>
    <b v="1"/>
    <s v="music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x v="3"/>
    <b v="0"/>
    <n v="47"/>
    <b v="1"/>
    <s v="music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x v="847"/>
    <d v="2015-07-10T19:09:36"/>
    <x v="0"/>
    <b v="0"/>
    <n v="1"/>
    <b v="1"/>
    <s v="music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x v="0"/>
    <b v="0"/>
    <n v="16"/>
    <b v="1"/>
    <s v="music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x v="0"/>
    <b v="0"/>
    <n v="115"/>
    <b v="1"/>
    <s v="music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x v="2"/>
    <b v="0"/>
    <n v="133"/>
    <b v="1"/>
    <s v="music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x v="2"/>
    <b v="0"/>
    <n v="70"/>
    <b v="1"/>
    <s v="music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x v="2"/>
    <b v="0"/>
    <n v="62"/>
    <b v="1"/>
    <s v="music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x v="0"/>
    <b v="0"/>
    <n v="10"/>
    <b v="1"/>
    <s v="music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x v="2"/>
    <b v="0"/>
    <n v="499"/>
    <b v="1"/>
    <s v="music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x v="2"/>
    <b v="0"/>
    <n v="47"/>
    <b v="1"/>
    <s v="music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x v="2"/>
    <b v="0"/>
    <n v="28"/>
    <b v="1"/>
    <s v="music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x v="0"/>
    <b v="0"/>
    <n v="24"/>
    <b v="1"/>
    <s v="music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x v="0"/>
    <b v="0"/>
    <n v="76"/>
    <b v="1"/>
    <s v="music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x v="4"/>
    <b v="0"/>
    <n v="98"/>
    <b v="1"/>
    <s v="music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x v="5"/>
    <b v="0"/>
    <n v="48"/>
    <b v="0"/>
    <s v="music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x v="2"/>
    <b v="0"/>
    <n v="2"/>
    <b v="0"/>
    <s v="music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x v="5"/>
    <b v="0"/>
    <n v="4"/>
    <b v="0"/>
    <s v="music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x v="7"/>
    <b v="0"/>
    <n v="5"/>
    <b v="0"/>
    <s v="music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x v="5"/>
    <b v="0"/>
    <n v="79"/>
    <b v="0"/>
    <s v="music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x v="5"/>
    <b v="0"/>
    <n v="2"/>
    <b v="0"/>
    <s v="music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x v="0"/>
    <b v="0"/>
    <n v="11"/>
    <b v="0"/>
    <s v="music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x v="12"/>
    <b v="0"/>
    <n v="11"/>
    <b v="0"/>
    <s v="music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x v="3"/>
    <b v="0"/>
    <n v="1"/>
    <b v="0"/>
    <s v="music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x v="5"/>
    <b v="0"/>
    <n v="3"/>
    <b v="0"/>
    <s v="music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x v="5"/>
    <b v="0"/>
    <n v="5"/>
    <b v="0"/>
    <s v="music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x v="5"/>
    <b v="0"/>
    <n v="12"/>
    <b v="0"/>
    <s v="music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x v="8"/>
    <b v="0"/>
    <n v="2"/>
    <b v="0"/>
    <s v="music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x v="7"/>
    <b v="0"/>
    <n v="5"/>
    <b v="0"/>
    <s v="music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x v="5"/>
    <b v="0"/>
    <n v="21"/>
    <b v="0"/>
    <s v="music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x v="0"/>
    <b v="0"/>
    <n v="0"/>
    <b v="0"/>
    <s v="music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x v="876"/>
    <d v="2013-02-04T11:55:27"/>
    <x v="5"/>
    <b v="0"/>
    <n v="45"/>
    <b v="0"/>
    <s v="music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x v="5"/>
    <b v="0"/>
    <n v="29"/>
    <b v="0"/>
    <s v="music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x v="10"/>
    <b v="0"/>
    <n v="2"/>
    <b v="0"/>
    <s v="music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x v="7"/>
    <b v="0"/>
    <n v="30"/>
    <b v="0"/>
    <s v="music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x v="7"/>
    <b v="0"/>
    <n v="8"/>
    <b v="0"/>
    <s v="music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x v="7"/>
    <b v="0"/>
    <n v="1"/>
    <b v="0"/>
    <s v="music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x v="8"/>
    <b v="0"/>
    <n v="14"/>
    <b v="0"/>
    <s v="music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x v="2"/>
    <b v="0"/>
    <n v="24"/>
    <b v="0"/>
    <s v="music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x v="7"/>
    <b v="0"/>
    <n v="2"/>
    <b v="0"/>
    <s v="music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x v="2"/>
    <b v="0"/>
    <n v="21"/>
    <b v="0"/>
    <s v="music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x v="2"/>
    <b v="0"/>
    <n v="7"/>
    <b v="0"/>
    <s v="music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x v="7"/>
    <b v="0"/>
    <n v="0"/>
    <b v="0"/>
    <s v="music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x v="8"/>
    <b v="0"/>
    <n v="4"/>
    <b v="0"/>
    <s v="music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x v="3"/>
    <b v="0"/>
    <n v="32"/>
    <b v="0"/>
    <s v="music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x v="5"/>
    <b v="0"/>
    <n v="4"/>
    <b v="0"/>
    <s v="music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x v="3"/>
    <b v="0"/>
    <n v="9"/>
    <b v="0"/>
    <s v="music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x v="10"/>
    <b v="0"/>
    <n v="17"/>
    <b v="0"/>
    <s v="music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x v="0"/>
    <b v="0"/>
    <n v="5"/>
    <b v="0"/>
    <s v="music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x v="2"/>
    <b v="0"/>
    <n v="53"/>
    <b v="0"/>
    <s v="music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x v="10"/>
    <b v="0"/>
    <n v="7"/>
    <b v="0"/>
    <s v="music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x v="0"/>
    <b v="0"/>
    <n v="72"/>
    <b v="0"/>
    <s v="music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x v="7"/>
    <b v="0"/>
    <n v="0"/>
    <b v="0"/>
    <s v="music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x v="7"/>
    <b v="0"/>
    <n v="2"/>
    <b v="0"/>
    <s v="music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x v="8"/>
    <b v="0"/>
    <n v="8"/>
    <b v="0"/>
    <s v="music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x v="2"/>
    <b v="0"/>
    <n v="2"/>
    <b v="0"/>
    <s v="music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x v="10"/>
    <b v="0"/>
    <n v="0"/>
    <b v="0"/>
    <s v="music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x v="3"/>
    <b v="0"/>
    <n v="3"/>
    <b v="0"/>
    <s v="music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x v="7"/>
    <b v="0"/>
    <n v="4"/>
    <b v="0"/>
    <s v="music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x v="2"/>
    <b v="0"/>
    <n v="3"/>
    <b v="0"/>
    <s v="music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x v="8"/>
    <b v="0"/>
    <n v="6"/>
    <b v="0"/>
    <s v="music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x v="906"/>
    <d v="2014-03-13T03:33:10"/>
    <x v="3"/>
    <b v="0"/>
    <n v="0"/>
    <b v="0"/>
    <s v="music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x v="8"/>
    <b v="0"/>
    <n v="0"/>
    <b v="0"/>
    <s v="music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x v="10"/>
    <b v="0"/>
    <n v="0"/>
    <b v="0"/>
    <s v="music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x v="7"/>
    <b v="0"/>
    <n v="8"/>
    <b v="0"/>
    <s v="music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x v="1"/>
    <b v="0"/>
    <n v="5"/>
    <b v="0"/>
    <s v="music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x v="3"/>
    <b v="0"/>
    <n v="0"/>
    <b v="0"/>
    <s v="music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x v="7"/>
    <b v="0"/>
    <n v="2"/>
    <b v="0"/>
    <s v="music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x v="7"/>
    <b v="0"/>
    <n v="24"/>
    <b v="0"/>
    <s v="music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x v="7"/>
    <b v="0"/>
    <n v="0"/>
    <b v="0"/>
    <s v="music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x v="7"/>
    <b v="0"/>
    <n v="9"/>
    <b v="0"/>
    <s v="music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x v="10"/>
    <b v="0"/>
    <n v="0"/>
    <b v="0"/>
    <s v="music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x v="3"/>
    <b v="0"/>
    <n v="1"/>
    <b v="0"/>
    <s v="music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x v="3"/>
    <b v="0"/>
    <n v="10"/>
    <b v="0"/>
    <s v="music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x v="919"/>
    <d v="2012-12-19T15:24:05"/>
    <x v="7"/>
    <b v="0"/>
    <n v="1"/>
    <b v="0"/>
    <s v="music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x v="5"/>
    <b v="0"/>
    <n v="0"/>
    <b v="0"/>
    <s v="music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x v="8"/>
    <b v="0"/>
    <n v="20"/>
    <b v="0"/>
    <s v="music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x v="3"/>
    <b v="0"/>
    <n v="30"/>
    <b v="0"/>
    <s v="music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x v="3"/>
    <b v="0"/>
    <n v="6"/>
    <b v="0"/>
    <s v="music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x v="5"/>
    <b v="0"/>
    <n v="15"/>
    <b v="0"/>
    <s v="music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x v="5"/>
    <b v="0"/>
    <n v="5"/>
    <b v="0"/>
    <s v="music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x v="10"/>
    <b v="0"/>
    <n v="0"/>
    <b v="0"/>
    <s v="music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x v="927"/>
    <d v="2012-05-14T19:44:55"/>
    <x v="7"/>
    <b v="0"/>
    <n v="0"/>
    <b v="0"/>
    <s v="music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x v="9"/>
    <b v="0"/>
    <n v="28"/>
    <b v="0"/>
    <s v="music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x v="7"/>
    <b v="0"/>
    <n v="0"/>
    <b v="0"/>
    <s v="music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x v="10"/>
    <b v="0"/>
    <n v="5"/>
    <b v="0"/>
    <s v="music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x v="3"/>
    <b v="0"/>
    <n v="7"/>
    <b v="0"/>
    <s v="music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x v="5"/>
    <b v="0"/>
    <n v="30"/>
    <b v="0"/>
    <s v="music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x v="3"/>
    <b v="0"/>
    <n v="2"/>
    <b v="0"/>
    <s v="music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x v="3"/>
    <b v="0"/>
    <n v="30"/>
    <b v="0"/>
    <s v="music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x v="2"/>
    <b v="0"/>
    <n v="2"/>
    <b v="0"/>
    <s v="music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x v="7"/>
    <b v="0"/>
    <n v="0"/>
    <b v="0"/>
    <s v="music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x v="5"/>
    <b v="0"/>
    <n v="2"/>
    <b v="0"/>
    <s v="music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x v="7"/>
    <b v="0"/>
    <n v="1"/>
    <b v="0"/>
    <s v="music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x v="5"/>
    <b v="0"/>
    <n v="2"/>
    <b v="0"/>
    <s v="music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x v="0"/>
    <b v="0"/>
    <n v="14"/>
    <b v="0"/>
    <s v="technology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x v="1"/>
    <b v="0"/>
    <n v="31"/>
    <b v="0"/>
    <s v="technology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x v="2"/>
    <b v="0"/>
    <n v="16"/>
    <b v="0"/>
    <s v="technology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x v="2"/>
    <b v="0"/>
    <n v="12"/>
    <b v="0"/>
    <s v="technology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x v="2"/>
    <b v="0"/>
    <n v="96"/>
    <b v="0"/>
    <s v="technology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x v="1"/>
    <b v="0"/>
    <n v="16"/>
    <b v="0"/>
    <s v="technology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x v="2"/>
    <b v="0"/>
    <n v="5"/>
    <b v="0"/>
    <s v="technology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x v="2"/>
    <b v="0"/>
    <n v="0"/>
    <b v="0"/>
    <s v="technology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x v="2"/>
    <b v="0"/>
    <n v="8"/>
    <b v="0"/>
    <s v="technology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x v="2"/>
    <b v="0"/>
    <n v="7"/>
    <b v="0"/>
    <s v="technology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x v="2"/>
    <b v="0"/>
    <n v="24"/>
    <b v="0"/>
    <s v="technology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x v="951"/>
    <d v="2016-06-04T15:41:12"/>
    <x v="2"/>
    <b v="0"/>
    <n v="121"/>
    <b v="0"/>
    <s v="technology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x v="2"/>
    <b v="0"/>
    <n v="196"/>
    <b v="0"/>
    <s v="technology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x v="0"/>
    <b v="0"/>
    <n v="5"/>
    <b v="0"/>
    <s v="technology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x v="0"/>
    <b v="0"/>
    <n v="73"/>
    <b v="0"/>
    <s v="technology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x v="2"/>
    <b v="0"/>
    <n v="93"/>
    <b v="0"/>
    <s v="technology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x v="0"/>
    <b v="0"/>
    <n v="17"/>
    <b v="0"/>
    <s v="technology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x v="957"/>
    <d v="2016-11-17T14:15:33"/>
    <x v="2"/>
    <b v="0"/>
    <n v="7"/>
    <b v="0"/>
    <s v="technology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x v="0"/>
    <b v="0"/>
    <n v="17"/>
    <b v="0"/>
    <s v="technology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x v="0"/>
    <b v="0"/>
    <n v="171"/>
    <b v="0"/>
    <s v="technology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x v="1"/>
    <b v="0"/>
    <n v="188"/>
    <b v="0"/>
    <s v="technology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x v="1"/>
    <b v="0"/>
    <n v="110"/>
    <b v="0"/>
    <s v="technology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x v="2"/>
    <b v="0"/>
    <n v="37"/>
    <b v="0"/>
    <s v="technology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x v="963"/>
    <d v="2016-10-17T15:15:19"/>
    <x v="2"/>
    <b v="0"/>
    <n v="9"/>
    <b v="0"/>
    <s v="technology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x v="0"/>
    <b v="0"/>
    <n v="29"/>
    <b v="0"/>
    <s v="technology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x v="2"/>
    <b v="0"/>
    <n v="6"/>
    <b v="0"/>
    <s v="technology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x v="2"/>
    <b v="0"/>
    <n v="30"/>
    <b v="0"/>
    <s v="technology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x v="2"/>
    <b v="0"/>
    <n v="81"/>
    <b v="0"/>
    <s v="technology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x v="3"/>
    <b v="0"/>
    <n v="4"/>
    <b v="0"/>
    <s v="technology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x v="969"/>
    <d v="2017-02-09T07:16:47"/>
    <x v="1"/>
    <b v="0"/>
    <n v="11"/>
    <b v="0"/>
    <s v="technology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x v="1"/>
    <b v="0"/>
    <n v="14"/>
    <b v="0"/>
    <s v="technology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x v="0"/>
    <b v="0"/>
    <n v="5"/>
    <b v="0"/>
    <s v="technology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x v="3"/>
    <b v="0"/>
    <n v="45"/>
    <b v="0"/>
    <s v="technology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x v="0"/>
    <b v="0"/>
    <n v="8"/>
    <b v="0"/>
    <s v="technology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x v="2"/>
    <b v="0"/>
    <n v="3"/>
    <b v="0"/>
    <s v="technology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x v="2"/>
    <b v="0"/>
    <n v="24"/>
    <b v="0"/>
    <s v="technology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x v="0"/>
    <b v="0"/>
    <n v="18"/>
    <b v="0"/>
    <s v="technology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x v="2"/>
    <b v="0"/>
    <n v="12"/>
    <b v="0"/>
    <s v="technology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x v="2"/>
    <b v="0"/>
    <n v="123"/>
    <b v="0"/>
    <s v="technology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x v="2"/>
    <b v="0"/>
    <n v="96"/>
    <b v="0"/>
    <s v="technology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x v="3"/>
    <b v="0"/>
    <n v="31"/>
    <b v="0"/>
    <s v="technology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x v="3"/>
    <b v="0"/>
    <n v="4"/>
    <b v="0"/>
    <s v="technology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x v="2"/>
    <b v="0"/>
    <n v="3"/>
    <b v="0"/>
    <s v="technology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x v="2"/>
    <b v="0"/>
    <n v="179"/>
    <b v="0"/>
    <s v="technology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x v="0"/>
    <b v="0"/>
    <n v="3"/>
    <b v="0"/>
    <s v="technology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x v="0"/>
    <b v="0"/>
    <n v="23"/>
    <b v="0"/>
    <s v="technology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x v="11"/>
    <b v="0"/>
    <n v="23"/>
    <b v="0"/>
    <s v="technology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x v="3"/>
    <b v="0"/>
    <n v="41"/>
    <b v="0"/>
    <s v="technology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x v="2"/>
    <b v="0"/>
    <n v="0"/>
    <b v="0"/>
    <s v="technology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x v="989"/>
    <d v="2016-09-28T22:24:55"/>
    <x v="2"/>
    <b v="0"/>
    <n v="32"/>
    <b v="0"/>
    <s v="technology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x v="3"/>
    <b v="0"/>
    <n v="2"/>
    <b v="0"/>
    <s v="technology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x v="2"/>
    <b v="0"/>
    <n v="7"/>
    <b v="0"/>
    <s v="technology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x v="2"/>
    <b v="0"/>
    <n v="4"/>
    <b v="0"/>
    <s v="technology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x v="2"/>
    <b v="0"/>
    <n v="196"/>
    <b v="0"/>
    <s v="technology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x v="3"/>
    <b v="0"/>
    <n v="11"/>
    <b v="0"/>
    <s v="technology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x v="3"/>
    <b v="0"/>
    <n v="9"/>
    <b v="0"/>
    <s v="technology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x v="3"/>
    <b v="0"/>
    <n v="5"/>
    <b v="0"/>
    <s v="technology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x v="3"/>
    <b v="0"/>
    <n v="8"/>
    <b v="0"/>
    <s v="technology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x v="0"/>
    <b v="0"/>
    <n v="229"/>
    <b v="0"/>
    <s v="technology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x v="3"/>
    <b v="0"/>
    <n v="40"/>
    <b v="0"/>
    <s v="technology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x v="1"/>
    <b v="0"/>
    <n v="6"/>
    <b v="0"/>
    <s v="technology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x v="1"/>
    <b v="0"/>
    <n v="4"/>
    <b v="0"/>
    <s v="technology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x v="0"/>
    <b v="0"/>
    <n v="22"/>
    <b v="0"/>
    <s v="technology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x v="1"/>
    <b v="0"/>
    <n v="15"/>
    <b v="0"/>
    <s v="technology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x v="2"/>
    <b v="0"/>
    <n v="95"/>
    <b v="0"/>
    <s v="technology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x v="0"/>
    <b v="0"/>
    <n v="161"/>
    <b v="0"/>
    <s v="technology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x v="3"/>
    <b v="0"/>
    <n v="8"/>
    <b v="0"/>
    <s v="technology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x v="2"/>
    <b v="0"/>
    <n v="76"/>
    <b v="0"/>
    <s v="technology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x v="2"/>
    <b v="0"/>
    <n v="1"/>
    <b v="0"/>
    <s v="technology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x v="2"/>
    <b v="0"/>
    <n v="101"/>
    <b v="0"/>
    <s v="technology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x v="2"/>
    <b v="0"/>
    <n v="4"/>
    <b v="0"/>
    <s v="technology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x v="3"/>
    <b v="0"/>
    <n v="1"/>
    <b v="0"/>
    <s v="technology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x v="1"/>
    <b v="0"/>
    <n v="775"/>
    <b v="0"/>
    <s v="technology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x v="0"/>
    <b v="0"/>
    <n v="90"/>
    <b v="0"/>
    <s v="technology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x v="0"/>
    <b v="0"/>
    <n v="16"/>
    <b v="0"/>
    <s v="technology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x v="0"/>
    <b v="0"/>
    <n v="6"/>
    <b v="0"/>
    <s v="technology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x v="2"/>
    <b v="0"/>
    <n v="38"/>
    <b v="0"/>
    <s v="technology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x v="0"/>
    <b v="0"/>
    <n v="355"/>
    <b v="0"/>
    <s v="technology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x v="2"/>
    <b v="0"/>
    <n v="7"/>
    <b v="0"/>
    <s v="technology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x v="0"/>
    <b v="0"/>
    <n v="400"/>
    <b v="0"/>
    <s v="technology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x v="0"/>
    <b v="0"/>
    <n v="30"/>
    <b v="1"/>
    <s v="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x v="0"/>
    <b v="1"/>
    <n v="478"/>
    <b v="1"/>
    <s v="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x v="0"/>
    <b v="1"/>
    <n v="74"/>
    <b v="1"/>
    <s v="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x v="0"/>
    <b v="0"/>
    <n v="131"/>
    <b v="1"/>
    <s v="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x v="2"/>
    <b v="1"/>
    <n v="61"/>
    <b v="1"/>
    <s v="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x v="0"/>
    <b v="1"/>
    <n v="1071"/>
    <b v="1"/>
    <s v="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x v="2"/>
    <b v="1"/>
    <n v="122"/>
    <b v="1"/>
    <s v="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x v="3"/>
    <b v="1"/>
    <n v="111"/>
    <b v="1"/>
    <s v="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x v="1"/>
    <b v="1"/>
    <n v="255"/>
    <b v="1"/>
    <s v="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x v="0"/>
    <b v="0"/>
    <n v="141"/>
    <b v="1"/>
    <s v="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x v="1030"/>
    <d v="2016-09-12T11:35:49"/>
    <x v="2"/>
    <b v="0"/>
    <n v="159"/>
    <b v="1"/>
    <s v="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x v="0"/>
    <b v="0"/>
    <n v="99"/>
    <b v="1"/>
    <s v="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x v="1032"/>
    <d v="2016-06-23T16:00:25"/>
    <x v="2"/>
    <b v="0"/>
    <n v="96"/>
    <b v="1"/>
    <s v="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x v="2"/>
    <b v="0"/>
    <n v="27"/>
    <b v="1"/>
    <s v="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x v="2"/>
    <b v="0"/>
    <n v="166"/>
    <b v="1"/>
    <s v="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x v="0"/>
    <b v="0"/>
    <n v="76"/>
    <b v="1"/>
    <s v="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x v="5"/>
    <b v="0"/>
    <n v="211"/>
    <b v="1"/>
    <s v="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x v="0"/>
    <b v="0"/>
    <n v="21"/>
    <b v="1"/>
    <s v="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x v="2"/>
    <b v="0"/>
    <n v="61"/>
    <b v="1"/>
    <s v="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x v="2"/>
    <b v="0"/>
    <n v="30"/>
    <b v="1"/>
    <s v="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x v="2"/>
    <b v="0"/>
    <n v="1"/>
    <b v="0"/>
    <s v="journalism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x v="3"/>
    <b v="0"/>
    <n v="0"/>
    <b v="0"/>
    <s v="journalism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x v="3"/>
    <b v="0"/>
    <n v="1"/>
    <b v="0"/>
    <s v="journalism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x v="0"/>
    <b v="0"/>
    <n v="292"/>
    <b v="0"/>
    <s v="journalism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x v="0"/>
    <b v="0"/>
    <n v="2"/>
    <b v="0"/>
    <s v="journalism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x v="3"/>
    <b v="0"/>
    <n v="8"/>
    <b v="0"/>
    <s v="journalism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x v="0"/>
    <b v="0"/>
    <n v="0"/>
    <b v="0"/>
    <s v="journalism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x v="3"/>
    <b v="0"/>
    <n v="1"/>
    <b v="0"/>
    <s v="journalism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x v="2"/>
    <b v="0"/>
    <n v="4"/>
    <b v="0"/>
    <s v="journalism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x v="1049"/>
    <d v="2016-02-12T10:20:45"/>
    <x v="2"/>
    <b v="0"/>
    <n v="0"/>
    <b v="0"/>
    <s v="journalism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x v="1050"/>
    <d v="2015-09-14T19:07:57"/>
    <x v="0"/>
    <b v="0"/>
    <n v="0"/>
    <b v="0"/>
    <s v="journalism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x v="3"/>
    <b v="0"/>
    <n v="0"/>
    <b v="0"/>
    <s v="journalism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x v="2"/>
    <b v="0"/>
    <n v="0"/>
    <b v="0"/>
    <s v="journalism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x v="1"/>
    <b v="0"/>
    <n v="1"/>
    <b v="0"/>
    <s v="journalism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x v="3"/>
    <b v="0"/>
    <n v="0"/>
    <b v="0"/>
    <s v="journalism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x v="2"/>
    <b v="0"/>
    <n v="0"/>
    <b v="0"/>
    <s v="journalism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x v="0"/>
    <b v="0"/>
    <n v="0"/>
    <b v="0"/>
    <s v="journalism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x v="2"/>
    <b v="0"/>
    <n v="0"/>
    <b v="0"/>
    <s v="journalism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x v="4"/>
    <b v="0"/>
    <n v="0"/>
    <b v="0"/>
    <s v="journalism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x v="1059"/>
    <d v="2015-03-13T17:57:36"/>
    <x v="0"/>
    <b v="0"/>
    <n v="0"/>
    <b v="0"/>
    <s v="journalism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x v="0"/>
    <b v="0"/>
    <n v="1"/>
    <b v="0"/>
    <s v="journalism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x v="2"/>
    <b v="0"/>
    <n v="0"/>
    <b v="0"/>
    <s v="journalism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x v="1062"/>
    <d v="2016-07-12T19:22:21"/>
    <x v="2"/>
    <b v="0"/>
    <n v="4"/>
    <b v="0"/>
    <s v="journalism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x v="2"/>
    <b v="0"/>
    <n v="0"/>
    <b v="0"/>
    <s v="journalism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x v="5"/>
    <b v="0"/>
    <n v="123"/>
    <b v="0"/>
    <s v="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x v="3"/>
    <b v="0"/>
    <n v="5"/>
    <b v="0"/>
    <s v="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x v="5"/>
    <b v="0"/>
    <n v="148"/>
    <b v="0"/>
    <s v="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x v="5"/>
    <b v="0"/>
    <n v="10"/>
    <b v="0"/>
    <s v="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x v="2"/>
    <b v="0"/>
    <n v="4"/>
    <b v="0"/>
    <s v="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x v="5"/>
    <b v="0"/>
    <n v="21"/>
    <b v="0"/>
    <s v="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x v="7"/>
    <b v="0"/>
    <n v="2"/>
    <b v="0"/>
    <s v="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x v="0"/>
    <b v="0"/>
    <n v="0"/>
    <b v="0"/>
    <s v="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x v="3"/>
    <b v="0"/>
    <n v="4"/>
    <b v="0"/>
    <s v="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x v="8"/>
    <b v="0"/>
    <n v="1"/>
    <b v="0"/>
    <s v="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x v="3"/>
    <b v="0"/>
    <n v="30"/>
    <b v="0"/>
    <s v="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x v="7"/>
    <b v="0"/>
    <n v="3"/>
    <b v="0"/>
    <s v="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x v="3"/>
    <b v="0"/>
    <n v="975"/>
    <b v="0"/>
    <s v="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x v="2"/>
    <b v="0"/>
    <n v="167"/>
    <b v="0"/>
    <s v="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x v="8"/>
    <b v="0"/>
    <n v="5"/>
    <b v="0"/>
    <s v="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x v="2"/>
    <b v="0"/>
    <n v="18"/>
    <b v="0"/>
    <s v="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x v="3"/>
    <b v="0"/>
    <n v="98"/>
    <b v="0"/>
    <s v="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x v="0"/>
    <b v="0"/>
    <n v="4"/>
    <b v="0"/>
    <s v="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x v="7"/>
    <b v="0"/>
    <n v="3"/>
    <b v="0"/>
    <s v="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x v="3"/>
    <b v="0"/>
    <n v="1"/>
    <b v="0"/>
    <s v="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x v="1084"/>
    <d v="2014-08-08T21:53:24"/>
    <x v="3"/>
    <b v="0"/>
    <n v="0"/>
    <b v="0"/>
    <s v="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x v="2"/>
    <b v="0"/>
    <n v="9"/>
    <b v="0"/>
    <s v="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x v="1086"/>
    <d v="2014-08-24T20:48:11"/>
    <x v="3"/>
    <b v="0"/>
    <n v="2"/>
    <b v="0"/>
    <s v="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x v="3"/>
    <b v="0"/>
    <n v="0"/>
    <b v="0"/>
    <s v="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x v="3"/>
    <b v="0"/>
    <n v="147"/>
    <b v="0"/>
    <s v="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x v="0"/>
    <b v="0"/>
    <n v="49"/>
    <b v="0"/>
    <s v="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x v="0"/>
    <b v="0"/>
    <n v="1"/>
    <b v="0"/>
    <s v="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x v="2"/>
    <b v="0"/>
    <n v="2"/>
    <b v="0"/>
    <s v="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x v="5"/>
    <b v="0"/>
    <n v="7"/>
    <b v="0"/>
    <s v="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x v="2"/>
    <b v="0"/>
    <n v="4"/>
    <b v="0"/>
    <s v="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x v="8"/>
    <b v="0"/>
    <n v="27"/>
    <b v="0"/>
    <s v="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x v="5"/>
    <b v="0"/>
    <n v="94"/>
    <b v="0"/>
    <s v="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x v="3"/>
    <b v="0"/>
    <n v="29"/>
    <b v="0"/>
    <s v="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x v="3"/>
    <b v="0"/>
    <n v="7"/>
    <b v="0"/>
    <s v="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x v="3"/>
    <b v="0"/>
    <n v="22"/>
    <b v="0"/>
    <s v="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x v="0"/>
    <b v="0"/>
    <n v="1"/>
    <b v="0"/>
    <s v="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x v="2"/>
    <b v="0"/>
    <n v="10"/>
    <b v="0"/>
    <s v="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x v="2"/>
    <b v="0"/>
    <n v="6"/>
    <b v="0"/>
    <s v="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x v="5"/>
    <b v="0"/>
    <n v="24"/>
    <b v="0"/>
    <s v="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x v="2"/>
    <b v="0"/>
    <n v="15"/>
    <b v="0"/>
    <s v="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x v="3"/>
    <b v="0"/>
    <n v="37"/>
    <b v="0"/>
    <s v="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x v="3"/>
    <b v="0"/>
    <n v="20"/>
    <b v="0"/>
    <s v="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x v="7"/>
    <b v="0"/>
    <n v="7"/>
    <b v="0"/>
    <s v="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x v="3"/>
    <b v="0"/>
    <n v="0"/>
    <b v="0"/>
    <s v="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x v="7"/>
    <b v="0"/>
    <n v="21"/>
    <b v="0"/>
    <s v="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x v="2"/>
    <b v="0"/>
    <n v="3"/>
    <b v="0"/>
    <s v="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x v="7"/>
    <b v="0"/>
    <n v="11"/>
    <b v="0"/>
    <s v="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x v="2"/>
    <b v="0"/>
    <n v="1"/>
    <b v="0"/>
    <s v="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x v="0"/>
    <b v="0"/>
    <n v="312"/>
    <b v="0"/>
    <s v="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x v="3"/>
    <b v="0"/>
    <n v="1"/>
    <b v="0"/>
    <s v="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x v="5"/>
    <b v="0"/>
    <n v="3"/>
    <b v="0"/>
    <s v="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x v="2"/>
    <b v="0"/>
    <n v="4"/>
    <b v="0"/>
    <s v="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x v="7"/>
    <b v="0"/>
    <n v="10"/>
    <b v="0"/>
    <s v="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x v="0"/>
    <b v="0"/>
    <n v="8"/>
    <b v="0"/>
    <s v="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x v="3"/>
    <b v="0"/>
    <n v="3"/>
    <b v="0"/>
    <s v="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x v="3"/>
    <b v="0"/>
    <n v="1"/>
    <b v="0"/>
    <s v="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x v="8"/>
    <b v="0"/>
    <n v="0"/>
    <b v="0"/>
    <s v="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x v="2"/>
    <b v="0"/>
    <n v="5"/>
    <b v="0"/>
    <s v="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x v="5"/>
    <b v="0"/>
    <n v="0"/>
    <b v="0"/>
    <s v="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x v="3"/>
    <b v="0"/>
    <n v="3"/>
    <b v="0"/>
    <s v="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x v="0"/>
    <b v="0"/>
    <n v="7"/>
    <b v="0"/>
    <s v="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x v="0"/>
    <b v="0"/>
    <n v="0"/>
    <b v="0"/>
    <s v="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x v="2"/>
    <b v="0"/>
    <n v="2"/>
    <b v="0"/>
    <s v="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x v="3"/>
    <b v="0"/>
    <n v="23"/>
    <b v="0"/>
    <s v="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x v="1128"/>
    <d v="2014-08-07T15:35:17"/>
    <x v="3"/>
    <b v="0"/>
    <n v="1"/>
    <b v="0"/>
    <s v="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x v="2"/>
    <b v="0"/>
    <n v="2"/>
    <b v="0"/>
    <s v="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x v="3"/>
    <b v="0"/>
    <n v="3"/>
    <b v="0"/>
    <s v="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x v="0"/>
    <b v="0"/>
    <n v="0"/>
    <b v="0"/>
    <s v="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x v="1"/>
    <b v="0"/>
    <n v="13"/>
    <b v="0"/>
    <s v="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x v="3"/>
    <b v="0"/>
    <n v="1"/>
    <b v="0"/>
    <s v="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x v="3"/>
    <b v="0"/>
    <n v="1"/>
    <b v="0"/>
    <s v="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x v="2"/>
    <b v="0"/>
    <n v="1"/>
    <b v="0"/>
    <s v="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x v="0"/>
    <b v="0"/>
    <n v="6"/>
    <b v="0"/>
    <s v="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x v="2"/>
    <b v="0"/>
    <n v="39"/>
    <b v="0"/>
    <s v="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x v="1"/>
    <b v="0"/>
    <n v="4"/>
    <b v="0"/>
    <s v="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x v="0"/>
    <b v="0"/>
    <n v="1"/>
    <b v="0"/>
    <s v="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x v="0"/>
    <b v="0"/>
    <n v="0"/>
    <b v="0"/>
    <s v="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x v="1141"/>
    <d v="2015-07-09T16:47:30"/>
    <x v="0"/>
    <b v="0"/>
    <n v="0"/>
    <b v="0"/>
    <s v="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x v="0"/>
    <b v="0"/>
    <n v="0"/>
    <b v="0"/>
    <s v="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x v="0"/>
    <b v="0"/>
    <n v="8"/>
    <b v="0"/>
    <s v="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x v="0"/>
    <b v="0"/>
    <n v="0"/>
    <b v="0"/>
    <s v="food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x v="3"/>
    <b v="0"/>
    <n v="1"/>
    <b v="0"/>
    <s v="food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x v="3"/>
    <b v="0"/>
    <n v="12"/>
    <b v="0"/>
    <s v="food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x v="3"/>
    <b v="0"/>
    <n v="0"/>
    <b v="0"/>
    <s v="food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x v="2"/>
    <b v="0"/>
    <n v="3"/>
    <b v="0"/>
    <s v="food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x v="1149"/>
    <d v="2016-06-16T17:02:46"/>
    <x v="2"/>
    <b v="0"/>
    <n v="2"/>
    <b v="0"/>
    <s v="food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x v="1150"/>
    <d v="2016-01-08T22:54:35"/>
    <x v="2"/>
    <b v="0"/>
    <n v="6"/>
    <b v="0"/>
    <s v="food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x v="0"/>
    <b v="0"/>
    <n v="0"/>
    <b v="0"/>
    <s v="food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x v="1152"/>
    <d v="2015-05-15T17:01:52"/>
    <x v="0"/>
    <b v="0"/>
    <n v="15"/>
    <b v="0"/>
    <s v="food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x v="1153"/>
    <d v="2015-06-18T17:08:25"/>
    <x v="0"/>
    <b v="0"/>
    <n v="1"/>
    <b v="0"/>
    <s v="food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x v="0"/>
    <b v="0"/>
    <n v="3"/>
    <b v="0"/>
    <s v="food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x v="3"/>
    <b v="0"/>
    <n v="8"/>
    <b v="0"/>
    <s v="food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x v="0"/>
    <b v="0"/>
    <n v="0"/>
    <b v="0"/>
    <s v="food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x v="3"/>
    <b v="0"/>
    <n v="3"/>
    <b v="0"/>
    <s v="food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x v="3"/>
    <b v="0"/>
    <n v="3"/>
    <b v="0"/>
    <s v="food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x v="0"/>
    <b v="0"/>
    <n v="0"/>
    <b v="0"/>
    <s v="food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x v="0"/>
    <b v="0"/>
    <n v="19"/>
    <b v="0"/>
    <s v="food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x v="0"/>
    <b v="0"/>
    <n v="0"/>
    <b v="0"/>
    <s v="food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x v="3"/>
    <b v="0"/>
    <n v="2"/>
    <b v="0"/>
    <s v="food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x v="3"/>
    <b v="0"/>
    <n v="0"/>
    <b v="0"/>
    <s v="food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x v="2"/>
    <b v="0"/>
    <n v="0"/>
    <b v="0"/>
    <s v="food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x v="3"/>
    <b v="0"/>
    <n v="25"/>
    <b v="0"/>
    <s v="food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x v="0"/>
    <b v="0"/>
    <n v="8"/>
    <b v="0"/>
    <s v="food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x v="3"/>
    <b v="0"/>
    <n v="16"/>
    <b v="0"/>
    <s v="food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x v="2"/>
    <b v="0"/>
    <n v="3"/>
    <b v="0"/>
    <s v="food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x v="0"/>
    <b v="0"/>
    <n v="3"/>
    <b v="0"/>
    <s v="food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x v="0"/>
    <b v="0"/>
    <n v="2"/>
    <b v="0"/>
    <s v="food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x v="3"/>
    <b v="0"/>
    <n v="1"/>
    <b v="0"/>
    <s v="food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x v="1172"/>
    <d v="2014-08-20T16:22:32"/>
    <x v="3"/>
    <b v="0"/>
    <n v="0"/>
    <b v="0"/>
    <s v="food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x v="0"/>
    <b v="0"/>
    <n v="1"/>
    <b v="0"/>
    <s v="food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x v="2"/>
    <b v="0"/>
    <n v="19"/>
    <b v="0"/>
    <s v="food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x v="0"/>
    <b v="0"/>
    <n v="9"/>
    <b v="0"/>
    <s v="food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x v="1"/>
    <b v="0"/>
    <n v="1"/>
    <b v="0"/>
    <s v="food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x v="3"/>
    <b v="0"/>
    <n v="0"/>
    <b v="0"/>
    <s v="food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x v="3"/>
    <b v="0"/>
    <n v="1"/>
    <b v="0"/>
    <s v="food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x v="0"/>
    <b v="0"/>
    <n v="5"/>
    <b v="0"/>
    <s v="food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x v="3"/>
    <b v="0"/>
    <n v="85"/>
    <b v="0"/>
    <s v="food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x v="1181"/>
    <d v="2015-03-01T08:08:41"/>
    <x v="0"/>
    <b v="0"/>
    <n v="3"/>
    <b v="0"/>
    <s v="food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x v="1"/>
    <b v="0"/>
    <n v="4"/>
    <b v="0"/>
    <s v="food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x v="2"/>
    <b v="0"/>
    <n v="3"/>
    <b v="0"/>
    <s v="food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x v="1"/>
    <b v="0"/>
    <n v="375"/>
    <b v="1"/>
    <s v="photography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x v="0"/>
    <b v="0"/>
    <n v="111"/>
    <b v="1"/>
    <s v="photography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x v="0"/>
    <b v="0"/>
    <n v="123"/>
    <b v="1"/>
    <s v="photography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x v="0"/>
    <b v="0"/>
    <n v="70"/>
    <b v="1"/>
    <s v="photography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x v="2"/>
    <b v="0"/>
    <n v="85"/>
    <b v="1"/>
    <s v="photography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x v="2"/>
    <b v="0"/>
    <n v="86"/>
    <b v="1"/>
    <s v="photography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x v="3"/>
    <b v="0"/>
    <n v="13"/>
    <b v="1"/>
    <s v="photography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x v="2"/>
    <b v="0"/>
    <n v="33"/>
    <b v="1"/>
    <s v="photography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x v="1"/>
    <b v="0"/>
    <n v="15"/>
    <b v="1"/>
    <s v="photography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x v="2"/>
    <b v="0"/>
    <n v="273"/>
    <b v="1"/>
    <s v="photography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x v="0"/>
    <b v="0"/>
    <n v="714"/>
    <b v="1"/>
    <s v="photography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x v="0"/>
    <b v="0"/>
    <n v="170"/>
    <b v="1"/>
    <s v="photography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x v="0"/>
    <b v="0"/>
    <n v="512"/>
    <b v="1"/>
    <s v="photography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x v="2"/>
    <b v="0"/>
    <n v="314"/>
    <b v="1"/>
    <s v="photography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x v="0"/>
    <b v="0"/>
    <n v="167"/>
    <b v="1"/>
    <s v="photography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x v="0"/>
    <b v="0"/>
    <n v="9"/>
    <b v="1"/>
    <s v="photography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x v="0"/>
    <b v="0"/>
    <n v="103"/>
    <b v="1"/>
    <s v="photography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x v="2"/>
    <b v="0"/>
    <n v="111"/>
    <b v="1"/>
    <s v="photography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x v="0"/>
    <b v="0"/>
    <n v="271"/>
    <b v="1"/>
    <s v="photography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x v="0"/>
    <b v="0"/>
    <n v="101"/>
    <b v="1"/>
    <s v="photography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x v="0"/>
    <b v="0"/>
    <n v="57"/>
    <b v="1"/>
    <s v="photography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x v="0"/>
    <b v="0"/>
    <n v="62"/>
    <b v="1"/>
    <s v="photography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x v="1"/>
    <b v="0"/>
    <n v="32"/>
    <b v="1"/>
    <s v="photography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x v="1207"/>
    <d v="2016-03-31T10:00:00"/>
    <x v="2"/>
    <b v="0"/>
    <n v="141"/>
    <b v="1"/>
    <s v="photography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x v="2"/>
    <b v="0"/>
    <n v="75"/>
    <b v="1"/>
    <s v="photography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x v="1"/>
    <b v="0"/>
    <n v="46"/>
    <b v="1"/>
    <s v="photography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x v="1210"/>
    <d v="2015-05-31T21:00:00"/>
    <x v="0"/>
    <b v="0"/>
    <n v="103"/>
    <b v="1"/>
    <s v="photography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x v="2"/>
    <b v="0"/>
    <n v="6"/>
    <b v="1"/>
    <s v="photography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x v="0"/>
    <b v="0"/>
    <n v="83"/>
    <b v="1"/>
    <s v="photography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x v="1"/>
    <b v="0"/>
    <n v="108"/>
    <b v="1"/>
    <s v="photography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x v="0"/>
    <b v="0"/>
    <n v="25"/>
    <b v="1"/>
    <s v="photography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x v="3"/>
    <b v="0"/>
    <n v="549"/>
    <b v="1"/>
    <s v="photography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x v="1216"/>
    <d v="2015-10-02T23:03:00"/>
    <x v="0"/>
    <b v="0"/>
    <n v="222"/>
    <b v="1"/>
    <s v="photography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x v="2"/>
    <b v="0"/>
    <n v="183"/>
    <b v="1"/>
    <s v="photography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x v="0"/>
    <b v="0"/>
    <n v="89"/>
    <b v="1"/>
    <s v="photography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x v="2"/>
    <b v="0"/>
    <n v="253"/>
    <b v="1"/>
    <s v="photography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x v="0"/>
    <b v="0"/>
    <n v="140"/>
    <b v="1"/>
    <s v="photography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x v="11"/>
    <b v="0"/>
    <n v="103"/>
    <b v="1"/>
    <s v="photography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x v="1222"/>
    <d v="2016-04-01T04:00:00"/>
    <x v="2"/>
    <b v="0"/>
    <n v="138"/>
    <b v="1"/>
    <s v="photography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x v="2"/>
    <b v="0"/>
    <n v="191"/>
    <b v="1"/>
    <s v="photography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x v="3"/>
    <b v="0"/>
    <n v="18"/>
    <b v="0"/>
    <s v="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x v="5"/>
    <b v="0"/>
    <n v="3"/>
    <b v="0"/>
    <s v="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x v="3"/>
    <b v="0"/>
    <n v="40"/>
    <b v="0"/>
    <s v="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x v="3"/>
    <b v="0"/>
    <n v="0"/>
    <b v="0"/>
    <s v="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x v="8"/>
    <b v="0"/>
    <n v="24"/>
    <b v="0"/>
    <s v="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x v="7"/>
    <b v="0"/>
    <n v="1"/>
    <b v="0"/>
    <s v="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x v="8"/>
    <b v="0"/>
    <n v="0"/>
    <b v="0"/>
    <s v="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x v="0"/>
    <b v="0"/>
    <n v="0"/>
    <b v="0"/>
    <s v="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x v="5"/>
    <b v="0"/>
    <n v="1"/>
    <b v="0"/>
    <s v="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x v="7"/>
    <b v="0"/>
    <n v="6"/>
    <b v="0"/>
    <s v="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x v="0"/>
    <b v="0"/>
    <n v="0"/>
    <b v="0"/>
    <s v="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x v="5"/>
    <b v="0"/>
    <n v="6"/>
    <b v="0"/>
    <s v="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x v="1236"/>
    <d v="2012-07-28T16:00:00"/>
    <x v="7"/>
    <b v="0"/>
    <n v="0"/>
    <b v="0"/>
    <s v="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x v="7"/>
    <b v="0"/>
    <n v="0"/>
    <b v="0"/>
    <s v="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x v="8"/>
    <b v="0"/>
    <n v="3"/>
    <b v="0"/>
    <s v="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x v="1239"/>
    <d v="2012-01-05T23:06:07"/>
    <x v="7"/>
    <b v="0"/>
    <n v="0"/>
    <b v="0"/>
    <s v="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x v="5"/>
    <b v="0"/>
    <n v="8"/>
    <b v="0"/>
    <s v="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x v="3"/>
    <b v="0"/>
    <n v="34"/>
    <b v="0"/>
    <s v="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x v="8"/>
    <b v="0"/>
    <n v="1"/>
    <b v="0"/>
    <s v="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x v="8"/>
    <b v="0"/>
    <n v="38"/>
    <b v="0"/>
    <s v="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x v="5"/>
    <b v="1"/>
    <n v="45"/>
    <b v="1"/>
    <s v="music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x v="3"/>
    <b v="1"/>
    <n v="17"/>
    <b v="1"/>
    <s v="music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x v="8"/>
    <b v="1"/>
    <n v="31"/>
    <b v="1"/>
    <s v="music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x v="5"/>
    <b v="1"/>
    <n v="50"/>
    <b v="1"/>
    <s v="music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x v="3"/>
    <b v="1"/>
    <n v="59"/>
    <b v="1"/>
    <s v="music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x v="7"/>
    <b v="1"/>
    <n v="81"/>
    <b v="1"/>
    <s v="music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x v="3"/>
    <b v="1"/>
    <n v="508"/>
    <b v="1"/>
    <s v="music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x v="8"/>
    <b v="1"/>
    <n v="74"/>
    <b v="1"/>
    <s v="music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x v="5"/>
    <b v="1"/>
    <n v="141"/>
    <b v="1"/>
    <s v="music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x v="3"/>
    <b v="1"/>
    <n v="711"/>
    <b v="1"/>
    <s v="music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x v="8"/>
    <b v="1"/>
    <n v="141"/>
    <b v="1"/>
    <s v="music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x v="5"/>
    <b v="1"/>
    <n v="109"/>
    <b v="1"/>
    <s v="music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x v="7"/>
    <b v="1"/>
    <n v="361"/>
    <b v="1"/>
    <s v="music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x v="8"/>
    <b v="1"/>
    <n v="176"/>
    <b v="1"/>
    <s v="music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x v="5"/>
    <b v="1"/>
    <n v="670"/>
    <b v="1"/>
    <s v="music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x v="3"/>
    <b v="1"/>
    <n v="96"/>
    <b v="1"/>
    <s v="music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x v="3"/>
    <b v="1"/>
    <n v="74"/>
    <b v="1"/>
    <s v="music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x v="3"/>
    <b v="1"/>
    <n v="52"/>
    <b v="1"/>
    <s v="music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x v="3"/>
    <b v="1"/>
    <n v="105"/>
    <b v="1"/>
    <s v="music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x v="1263"/>
    <d v="2014-03-29T01:00:00"/>
    <x v="3"/>
    <b v="1"/>
    <n v="41"/>
    <b v="1"/>
    <s v="music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x v="5"/>
    <b v="1"/>
    <n v="34"/>
    <b v="1"/>
    <s v="music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x v="10"/>
    <b v="1"/>
    <n v="66"/>
    <b v="1"/>
    <s v="music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x v="3"/>
    <b v="1"/>
    <n v="50"/>
    <b v="1"/>
    <s v="music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x v="5"/>
    <b v="1"/>
    <n v="159"/>
    <b v="1"/>
    <s v="music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x v="5"/>
    <b v="1"/>
    <n v="182"/>
    <b v="1"/>
    <s v="music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x v="11"/>
    <b v="1"/>
    <n v="206"/>
    <b v="1"/>
    <s v="music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x v="7"/>
    <b v="1"/>
    <n v="169"/>
    <b v="1"/>
    <s v="music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x v="5"/>
    <b v="1"/>
    <n v="31"/>
    <b v="1"/>
    <s v="music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x v="10"/>
    <b v="1"/>
    <n v="28"/>
    <b v="1"/>
    <s v="music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x v="3"/>
    <b v="1"/>
    <n v="54"/>
    <b v="1"/>
    <s v="music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x v="7"/>
    <b v="1"/>
    <n v="467"/>
    <b v="1"/>
    <s v="music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x v="5"/>
    <b v="1"/>
    <n v="389"/>
    <b v="1"/>
    <s v="music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x v="12"/>
    <b v="1"/>
    <n v="68"/>
    <b v="1"/>
    <s v="music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x v="7"/>
    <b v="1"/>
    <n v="413"/>
    <b v="1"/>
    <s v="music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x v="3"/>
    <b v="1"/>
    <n v="190"/>
    <b v="1"/>
    <s v="music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x v="3"/>
    <b v="1"/>
    <n v="189"/>
    <b v="1"/>
    <s v="music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x v="8"/>
    <b v="1"/>
    <n v="130"/>
    <b v="1"/>
    <s v="music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x v="5"/>
    <b v="1"/>
    <n v="74"/>
    <b v="1"/>
    <s v="music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x v="5"/>
    <b v="1"/>
    <n v="274"/>
    <b v="1"/>
    <s v="music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x v="5"/>
    <b v="1"/>
    <n v="22"/>
    <b v="1"/>
    <s v="music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x v="2"/>
    <b v="0"/>
    <n v="31"/>
    <b v="1"/>
    <s v="theater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x v="0"/>
    <b v="0"/>
    <n v="63"/>
    <b v="1"/>
    <s v="theater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x v="0"/>
    <b v="0"/>
    <n v="20"/>
    <b v="1"/>
    <s v="theater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x v="0"/>
    <b v="0"/>
    <n v="25"/>
    <b v="1"/>
    <s v="theater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x v="2"/>
    <b v="0"/>
    <n v="61"/>
    <b v="1"/>
    <s v="theater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x v="1"/>
    <b v="0"/>
    <n v="52"/>
    <b v="1"/>
    <s v="theater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x v="1290"/>
    <d v="2015-04-23T06:59:00"/>
    <x v="0"/>
    <b v="0"/>
    <n v="86"/>
    <b v="1"/>
    <s v="theater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x v="0"/>
    <b v="0"/>
    <n v="42"/>
    <b v="1"/>
    <s v="theater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x v="0"/>
    <b v="0"/>
    <n v="52"/>
    <b v="1"/>
    <s v="theater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x v="0"/>
    <b v="0"/>
    <n v="120"/>
    <b v="1"/>
    <s v="theater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x v="0"/>
    <b v="0"/>
    <n v="22"/>
    <b v="1"/>
    <s v="theater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x v="0"/>
    <b v="0"/>
    <n v="64"/>
    <b v="1"/>
    <s v="theater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x v="2"/>
    <b v="0"/>
    <n v="23"/>
    <b v="1"/>
    <s v="theater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x v="2"/>
    <b v="0"/>
    <n v="238"/>
    <b v="1"/>
    <s v="theater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x v="2"/>
    <b v="0"/>
    <n v="33"/>
    <b v="1"/>
    <s v="theater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x v="0"/>
    <b v="0"/>
    <n v="32"/>
    <b v="1"/>
    <s v="theater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x v="2"/>
    <b v="0"/>
    <n v="24"/>
    <b v="1"/>
    <s v="theater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x v="0"/>
    <b v="0"/>
    <n v="29"/>
    <b v="1"/>
    <s v="theater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x v="2"/>
    <b v="0"/>
    <n v="50"/>
    <b v="1"/>
    <s v="theater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x v="1303"/>
    <d v="2016-07-31T11:00:00"/>
    <x v="2"/>
    <b v="0"/>
    <n v="108"/>
    <b v="1"/>
    <s v="theater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x v="1"/>
    <b v="0"/>
    <n v="104"/>
    <b v="0"/>
    <s v="technology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x v="2"/>
    <b v="0"/>
    <n v="86"/>
    <b v="0"/>
    <s v="technology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x v="3"/>
    <b v="0"/>
    <n v="356"/>
    <b v="0"/>
    <s v="technology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x v="1307"/>
    <d v="2016-02-17T12:04:39"/>
    <x v="2"/>
    <b v="0"/>
    <n v="45"/>
    <b v="0"/>
    <s v="technology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x v="1308"/>
    <d v="2016-10-08T14:43:32"/>
    <x v="2"/>
    <b v="0"/>
    <n v="38"/>
    <b v="0"/>
    <s v="technology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x v="0"/>
    <b v="0"/>
    <n v="35"/>
    <b v="0"/>
    <s v="technology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x v="2"/>
    <b v="0"/>
    <n v="24"/>
    <b v="0"/>
    <s v="technology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x v="2"/>
    <b v="0"/>
    <n v="100"/>
    <b v="0"/>
    <s v="technology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x v="0"/>
    <b v="0"/>
    <n v="1"/>
    <b v="0"/>
    <s v="technology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x v="2"/>
    <b v="0"/>
    <n v="122"/>
    <b v="0"/>
    <s v="technology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x v="2"/>
    <b v="0"/>
    <n v="11"/>
    <b v="0"/>
    <s v="technology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x v="0"/>
    <b v="0"/>
    <n v="248"/>
    <b v="0"/>
    <s v="technology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x v="2"/>
    <b v="0"/>
    <n v="1"/>
    <b v="0"/>
    <s v="technology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x v="2"/>
    <b v="0"/>
    <n v="19"/>
    <b v="0"/>
    <s v="technology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x v="0"/>
    <b v="0"/>
    <n v="135"/>
    <b v="0"/>
    <s v="technology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x v="3"/>
    <b v="0"/>
    <n v="9"/>
    <b v="0"/>
    <s v="technology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x v="2"/>
    <b v="0"/>
    <n v="3"/>
    <b v="0"/>
    <s v="technology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x v="2"/>
    <b v="0"/>
    <n v="7"/>
    <b v="0"/>
    <s v="technology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x v="0"/>
    <b v="0"/>
    <n v="4"/>
    <b v="0"/>
    <s v="technology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x v="2"/>
    <b v="0"/>
    <n v="44"/>
    <b v="0"/>
    <s v="technology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x v="2"/>
    <b v="0"/>
    <n v="90"/>
    <b v="0"/>
    <s v="technology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x v="2"/>
    <b v="0"/>
    <n v="8"/>
    <b v="0"/>
    <s v="technology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x v="0"/>
    <b v="0"/>
    <n v="11"/>
    <b v="0"/>
    <s v="technology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x v="0"/>
    <b v="0"/>
    <n v="41"/>
    <b v="0"/>
    <s v="technology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x v="2"/>
    <b v="0"/>
    <n v="15"/>
    <b v="0"/>
    <s v="technology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x v="3"/>
    <b v="0"/>
    <n v="9"/>
    <b v="0"/>
    <s v="technology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x v="2"/>
    <b v="0"/>
    <n v="50"/>
    <b v="0"/>
    <s v="technology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x v="2"/>
    <b v="0"/>
    <n v="34"/>
    <b v="0"/>
    <s v="technology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x v="1"/>
    <b v="0"/>
    <n v="0"/>
    <b v="0"/>
    <s v="technology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x v="3"/>
    <b v="0"/>
    <n v="0"/>
    <b v="0"/>
    <s v="technology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x v="2"/>
    <b v="0"/>
    <n v="276"/>
    <b v="0"/>
    <s v="technology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x v="0"/>
    <b v="0"/>
    <n v="16"/>
    <b v="0"/>
    <s v="technology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x v="3"/>
    <b v="0"/>
    <n v="224"/>
    <b v="0"/>
    <s v="technology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x v="1"/>
    <b v="0"/>
    <n v="140"/>
    <b v="0"/>
    <s v="technology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x v="0"/>
    <b v="0"/>
    <n v="15"/>
    <b v="0"/>
    <s v="technology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x v="1339"/>
    <d v="2014-12-08T16:31:55"/>
    <x v="3"/>
    <b v="0"/>
    <n v="37"/>
    <b v="0"/>
    <s v="technology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x v="3"/>
    <b v="0"/>
    <n v="0"/>
    <b v="0"/>
    <s v="technology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x v="2"/>
    <b v="0"/>
    <n v="46"/>
    <b v="0"/>
    <s v="technology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x v="0"/>
    <b v="0"/>
    <n v="1"/>
    <b v="0"/>
    <s v="technology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x v="2"/>
    <b v="0"/>
    <n v="323"/>
    <b v="0"/>
    <s v="technology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x v="2"/>
    <b v="0"/>
    <n v="139"/>
    <b v="1"/>
    <s v="publishing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x v="3"/>
    <b v="0"/>
    <n v="7"/>
    <b v="1"/>
    <s v="publishing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x v="5"/>
    <b v="0"/>
    <n v="149"/>
    <b v="1"/>
    <s v="publishing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x v="0"/>
    <b v="0"/>
    <n v="31"/>
    <b v="1"/>
    <s v="publishing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x v="3"/>
    <b v="0"/>
    <n v="26"/>
    <b v="1"/>
    <s v="publishing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x v="0"/>
    <b v="0"/>
    <n v="172"/>
    <b v="1"/>
    <s v="publishing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x v="0"/>
    <b v="0"/>
    <n v="78"/>
    <b v="1"/>
    <s v="publishing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x v="2"/>
    <b v="0"/>
    <n v="120"/>
    <b v="1"/>
    <s v="publishing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x v="0"/>
    <b v="0"/>
    <n v="227"/>
    <b v="1"/>
    <s v="publishing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x v="13"/>
    <b v="0"/>
    <n v="42"/>
    <b v="1"/>
    <s v="publishing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x v="2"/>
    <b v="0"/>
    <n v="64"/>
    <b v="1"/>
    <s v="publishing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x v="7"/>
    <b v="0"/>
    <n v="121"/>
    <b v="1"/>
    <s v="publishing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x v="5"/>
    <b v="0"/>
    <n v="87"/>
    <b v="1"/>
    <s v="publishing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x v="5"/>
    <b v="0"/>
    <n v="65"/>
    <b v="1"/>
    <s v="publishing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x v="8"/>
    <b v="0"/>
    <n v="49"/>
    <b v="1"/>
    <s v="publishing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x v="8"/>
    <b v="0"/>
    <n v="19"/>
    <b v="1"/>
    <s v="publishing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x v="7"/>
    <b v="0"/>
    <n v="81"/>
    <b v="1"/>
    <s v="publishing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x v="3"/>
    <b v="0"/>
    <n v="264"/>
    <b v="1"/>
    <s v="publishing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x v="5"/>
    <b v="0"/>
    <n v="25"/>
    <b v="1"/>
    <s v="publishing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x v="2"/>
    <b v="0"/>
    <n v="5"/>
    <b v="1"/>
    <s v="publishing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x v="0"/>
    <b v="0"/>
    <n v="144"/>
    <b v="1"/>
    <s v="music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x v="0"/>
    <b v="0"/>
    <n v="92"/>
    <b v="1"/>
    <s v="music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x v="1366"/>
    <d v="2014-11-27T00:54:23"/>
    <x v="3"/>
    <b v="0"/>
    <n v="147"/>
    <b v="1"/>
    <s v="music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x v="0"/>
    <b v="0"/>
    <n v="90"/>
    <b v="1"/>
    <s v="music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x v="0"/>
    <b v="0"/>
    <n v="87"/>
    <b v="1"/>
    <s v="music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x v="3"/>
    <b v="0"/>
    <n v="406"/>
    <b v="1"/>
    <s v="music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x v="1370"/>
    <d v="2013-10-16T00:04:50"/>
    <x v="5"/>
    <b v="0"/>
    <n v="20"/>
    <b v="1"/>
    <s v="music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x v="0"/>
    <b v="0"/>
    <n v="70"/>
    <b v="1"/>
    <s v="music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x v="1372"/>
    <d v="2012-07-12T17:45:32"/>
    <x v="7"/>
    <b v="0"/>
    <n v="16"/>
    <b v="1"/>
    <s v="music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x v="2"/>
    <b v="0"/>
    <n v="52"/>
    <b v="1"/>
    <s v="music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x v="2"/>
    <b v="0"/>
    <n v="66"/>
    <b v="1"/>
    <s v="music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x v="1"/>
    <b v="0"/>
    <n v="109"/>
    <b v="1"/>
    <s v="music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x v="2"/>
    <b v="0"/>
    <n v="168"/>
    <b v="1"/>
    <s v="music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x v="1"/>
    <b v="0"/>
    <n v="31"/>
    <b v="1"/>
    <s v="music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x v="1378"/>
    <d v="2016-08-01T18:13:30"/>
    <x v="2"/>
    <b v="0"/>
    <n v="133"/>
    <b v="1"/>
    <s v="music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x v="1379"/>
    <d v="2015-06-05T11:47:56"/>
    <x v="0"/>
    <b v="0"/>
    <n v="151"/>
    <b v="1"/>
    <s v="music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x v="0"/>
    <b v="0"/>
    <n v="5"/>
    <b v="1"/>
    <s v="music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x v="2"/>
    <b v="0"/>
    <n v="73"/>
    <b v="1"/>
    <s v="music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x v="5"/>
    <b v="0"/>
    <n v="148"/>
    <b v="1"/>
    <s v="music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x v="2"/>
    <b v="0"/>
    <n v="93"/>
    <b v="1"/>
    <s v="music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x v="0"/>
    <b v="0"/>
    <n v="63"/>
    <b v="1"/>
    <s v="music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x v="2"/>
    <b v="0"/>
    <n v="134"/>
    <b v="1"/>
    <s v="music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x v="1386"/>
    <d v="2015-07-29T15:31:29"/>
    <x v="0"/>
    <b v="0"/>
    <n v="14"/>
    <b v="1"/>
    <s v="music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x v="0"/>
    <b v="0"/>
    <n v="78"/>
    <b v="1"/>
    <s v="music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x v="2"/>
    <b v="0"/>
    <n v="112"/>
    <b v="1"/>
    <s v="music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x v="2"/>
    <b v="0"/>
    <n v="34"/>
    <b v="1"/>
    <s v="music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x v="0"/>
    <b v="0"/>
    <n v="19"/>
    <b v="1"/>
    <s v="music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x v="0"/>
    <b v="0"/>
    <n v="13"/>
    <b v="1"/>
    <s v="music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x v="2"/>
    <b v="0"/>
    <n v="104"/>
    <b v="1"/>
    <s v="music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x v="1393"/>
    <d v="2016-08-01T16:22:03"/>
    <x v="2"/>
    <b v="0"/>
    <n v="52"/>
    <b v="1"/>
    <s v="music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x v="1"/>
    <b v="0"/>
    <n v="17"/>
    <b v="1"/>
    <s v="music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x v="1395"/>
    <d v="2017-01-14T21:48:01"/>
    <x v="1"/>
    <b v="0"/>
    <n v="82"/>
    <b v="1"/>
    <s v="music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x v="0"/>
    <b v="0"/>
    <n v="73"/>
    <b v="1"/>
    <s v="music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x v="2"/>
    <b v="0"/>
    <n v="158"/>
    <b v="1"/>
    <s v="music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x v="2"/>
    <b v="0"/>
    <n v="65"/>
    <b v="1"/>
    <s v="music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x v="3"/>
    <b v="0"/>
    <n v="184"/>
    <b v="1"/>
    <s v="music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x v="2"/>
    <b v="0"/>
    <n v="34"/>
    <b v="1"/>
    <s v="music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x v="5"/>
    <b v="0"/>
    <n v="240"/>
    <b v="1"/>
    <s v="music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x v="0"/>
    <b v="0"/>
    <n v="113"/>
    <b v="1"/>
    <s v="music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x v="5"/>
    <b v="0"/>
    <n v="66"/>
    <b v="1"/>
    <s v="music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x v="0"/>
    <b v="1"/>
    <n v="5"/>
    <b v="0"/>
    <s v="publishing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x v="1405"/>
    <d v="2014-11-28T17:20:01"/>
    <x v="3"/>
    <b v="1"/>
    <n v="17"/>
    <b v="0"/>
    <s v="publishing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x v="1406"/>
    <d v="2015-12-12T10:00:00"/>
    <x v="0"/>
    <b v="0"/>
    <n v="3"/>
    <b v="0"/>
    <s v="publishing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x v="3"/>
    <b v="0"/>
    <n v="2"/>
    <b v="0"/>
    <s v="publishing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x v="0"/>
    <b v="0"/>
    <n v="6"/>
    <b v="0"/>
    <s v="publishing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x v="0"/>
    <b v="0"/>
    <n v="0"/>
    <b v="0"/>
    <s v="publishing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x v="2"/>
    <b v="0"/>
    <n v="1"/>
    <b v="0"/>
    <s v="publishing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x v="0"/>
    <b v="0"/>
    <n v="3"/>
    <b v="0"/>
    <s v="publishing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x v="3"/>
    <b v="0"/>
    <n v="13"/>
    <b v="0"/>
    <s v="publishing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x v="2"/>
    <b v="0"/>
    <n v="1"/>
    <b v="0"/>
    <s v="publishing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x v="1"/>
    <b v="0"/>
    <n v="1"/>
    <b v="0"/>
    <s v="publishing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x v="0"/>
    <b v="0"/>
    <n v="9"/>
    <b v="0"/>
    <s v="publishing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x v="0"/>
    <b v="0"/>
    <n v="0"/>
    <b v="0"/>
    <s v="publishing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x v="0"/>
    <b v="0"/>
    <n v="2"/>
    <b v="0"/>
    <s v="publishing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x v="2"/>
    <b v="0"/>
    <n v="1"/>
    <b v="0"/>
    <s v="publishing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x v="2"/>
    <b v="0"/>
    <n v="10"/>
    <b v="0"/>
    <s v="publishing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x v="1420"/>
    <d v="2016-06-28T16:01:26"/>
    <x v="2"/>
    <b v="0"/>
    <n v="3"/>
    <b v="0"/>
    <s v="publishing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x v="0"/>
    <b v="0"/>
    <n v="2"/>
    <b v="0"/>
    <s v="publishing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x v="2"/>
    <b v="0"/>
    <n v="2"/>
    <b v="0"/>
    <s v="publishing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x v="2"/>
    <b v="0"/>
    <n v="1"/>
    <b v="0"/>
    <s v="publishing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x v="2"/>
    <b v="0"/>
    <n v="14"/>
    <b v="0"/>
    <s v="publishing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x v="0"/>
    <b v="0"/>
    <n v="0"/>
    <b v="0"/>
    <s v="publishing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x v="0"/>
    <b v="0"/>
    <n v="0"/>
    <b v="0"/>
    <s v="publishing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x v="2"/>
    <b v="0"/>
    <n v="4"/>
    <b v="0"/>
    <s v="publishing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x v="2"/>
    <b v="0"/>
    <n v="3"/>
    <b v="0"/>
    <s v="publishing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x v="0"/>
    <b v="0"/>
    <n v="0"/>
    <b v="0"/>
    <s v="publishing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x v="3"/>
    <b v="0"/>
    <n v="5"/>
    <b v="0"/>
    <s v="publishing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x v="0"/>
    <b v="0"/>
    <n v="47"/>
    <b v="0"/>
    <s v="publishing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x v="0"/>
    <b v="0"/>
    <n v="0"/>
    <b v="0"/>
    <s v="publishing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x v="2"/>
    <b v="0"/>
    <n v="10"/>
    <b v="0"/>
    <s v="publishing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x v="0"/>
    <b v="0"/>
    <n v="11"/>
    <b v="0"/>
    <s v="publishing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x v="0"/>
    <b v="0"/>
    <n v="2"/>
    <b v="0"/>
    <s v="publishing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x v="2"/>
    <b v="0"/>
    <n v="2"/>
    <b v="0"/>
    <s v="publishing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x v="3"/>
    <b v="0"/>
    <n v="22"/>
    <b v="0"/>
    <s v="publishing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x v="2"/>
    <b v="0"/>
    <n v="8"/>
    <b v="0"/>
    <s v="publishing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x v="0"/>
    <b v="0"/>
    <n v="6"/>
    <b v="0"/>
    <s v="publishing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x v="2"/>
    <b v="0"/>
    <n v="1"/>
    <b v="0"/>
    <s v="publishing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x v="0"/>
    <b v="0"/>
    <n v="3"/>
    <b v="0"/>
    <s v="publishing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x v="2"/>
    <b v="0"/>
    <n v="0"/>
    <b v="0"/>
    <s v="publishing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x v="1"/>
    <b v="0"/>
    <n v="0"/>
    <b v="0"/>
    <s v="publishing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x v="0"/>
    <b v="0"/>
    <n v="0"/>
    <b v="0"/>
    <s v="publishing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x v="0"/>
    <b v="0"/>
    <n v="0"/>
    <b v="0"/>
    <s v="publishing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x v="2"/>
    <b v="0"/>
    <n v="0"/>
    <b v="0"/>
    <s v="publishing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x v="1447"/>
    <d v="2016-07-08T17:32:14"/>
    <x v="2"/>
    <b v="0"/>
    <n v="3"/>
    <b v="0"/>
    <s v="publishing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x v="0"/>
    <b v="0"/>
    <n v="0"/>
    <b v="0"/>
    <s v="publishing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x v="0"/>
    <b v="0"/>
    <n v="0"/>
    <b v="0"/>
    <s v="publishing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x v="2"/>
    <b v="0"/>
    <n v="1"/>
    <b v="0"/>
    <s v="publishing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x v="3"/>
    <b v="0"/>
    <n v="2"/>
    <b v="0"/>
    <s v="publishing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x v="3"/>
    <b v="0"/>
    <n v="0"/>
    <b v="0"/>
    <s v="publishing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x v="1"/>
    <b v="0"/>
    <n v="0"/>
    <b v="0"/>
    <s v="publishing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x v="2"/>
    <b v="0"/>
    <n v="1"/>
    <b v="0"/>
    <s v="publishing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x v="3"/>
    <b v="0"/>
    <n v="7"/>
    <b v="0"/>
    <s v="publishing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x v="1456"/>
    <d v="2017-01-03T16:02:45"/>
    <x v="1"/>
    <b v="0"/>
    <n v="3"/>
    <b v="0"/>
    <s v="publishing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x v="1457"/>
    <d v="2015-11-11T22:30:44"/>
    <x v="0"/>
    <b v="0"/>
    <n v="0"/>
    <b v="0"/>
    <s v="publishing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x v="3"/>
    <b v="0"/>
    <n v="0"/>
    <b v="0"/>
    <s v="publishing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x v="0"/>
    <b v="0"/>
    <n v="0"/>
    <b v="0"/>
    <s v="publishing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x v="3"/>
    <b v="0"/>
    <n v="0"/>
    <b v="0"/>
    <s v="publishing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x v="6"/>
    <b v="1"/>
    <n v="340"/>
    <b v="1"/>
    <s v="publishing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x v="5"/>
    <b v="1"/>
    <n v="150"/>
    <b v="1"/>
    <s v="publishing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x v="5"/>
    <b v="1"/>
    <n v="25"/>
    <b v="1"/>
    <s v="publishing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x v="1464"/>
    <d v="2013-02-16T15:52:38"/>
    <x v="5"/>
    <b v="1"/>
    <n v="234"/>
    <b v="1"/>
    <s v="publishing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x v="7"/>
    <b v="1"/>
    <n v="2602"/>
    <b v="1"/>
    <s v="publishing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x v="2"/>
    <b v="1"/>
    <n v="248"/>
    <b v="1"/>
    <s v="publishing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x v="7"/>
    <b v="1"/>
    <n v="600"/>
    <b v="1"/>
    <s v="publishing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x v="8"/>
    <b v="1"/>
    <n v="293"/>
    <b v="1"/>
    <s v="publishing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x v="5"/>
    <b v="1"/>
    <n v="321"/>
    <b v="1"/>
    <s v="publishing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x v="7"/>
    <b v="1"/>
    <n v="81"/>
    <b v="1"/>
    <s v="publishing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x v="0"/>
    <b v="1"/>
    <n v="343"/>
    <b v="1"/>
    <s v="publishing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x v="5"/>
    <b v="1"/>
    <n v="336"/>
    <b v="1"/>
    <s v="publishing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x v="1473"/>
    <d v="2012-03-01T23:30:39"/>
    <x v="7"/>
    <b v="1"/>
    <n v="47"/>
    <b v="1"/>
    <s v="publishing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x v="5"/>
    <b v="1"/>
    <n v="76"/>
    <b v="1"/>
    <s v="publishing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x v="3"/>
    <b v="1"/>
    <n v="441"/>
    <b v="1"/>
    <s v="publishing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x v="8"/>
    <b v="1"/>
    <n v="916"/>
    <b v="1"/>
    <s v="publishing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x v="8"/>
    <b v="1"/>
    <n v="369"/>
    <b v="1"/>
    <s v="publishing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x v="5"/>
    <b v="1"/>
    <n v="20242"/>
    <b v="1"/>
    <s v="publishing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x v="3"/>
    <b v="1"/>
    <n v="71"/>
    <b v="1"/>
    <s v="publishing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x v="5"/>
    <b v="1"/>
    <n v="635"/>
    <b v="1"/>
    <s v="publishing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x v="5"/>
    <b v="0"/>
    <n v="6"/>
    <b v="0"/>
    <s v="publishing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x v="7"/>
    <b v="0"/>
    <n v="1"/>
    <b v="0"/>
    <s v="publishing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x v="2"/>
    <b v="0"/>
    <n v="2"/>
    <b v="0"/>
    <s v="publishing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x v="1484"/>
    <d v="2012-07-21T14:51:00"/>
    <x v="7"/>
    <b v="0"/>
    <n v="0"/>
    <b v="0"/>
    <s v="publishing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x v="0"/>
    <b v="0"/>
    <n v="3"/>
    <b v="0"/>
    <s v="publishing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x v="0"/>
    <b v="0"/>
    <n v="3"/>
    <b v="0"/>
    <s v="publishing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x v="2"/>
    <b v="0"/>
    <n v="0"/>
    <b v="0"/>
    <s v="publishing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x v="3"/>
    <b v="0"/>
    <n v="6"/>
    <b v="0"/>
    <s v="publishing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x v="7"/>
    <b v="0"/>
    <n v="0"/>
    <b v="0"/>
    <s v="publishing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x v="5"/>
    <b v="0"/>
    <n v="19"/>
    <b v="0"/>
    <s v="publishing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x v="0"/>
    <b v="0"/>
    <n v="1"/>
    <b v="0"/>
    <s v="publishing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x v="8"/>
    <b v="0"/>
    <n v="2"/>
    <b v="0"/>
    <s v="publishing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x v="5"/>
    <b v="0"/>
    <n v="0"/>
    <b v="0"/>
    <s v="publishing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x v="0"/>
    <b v="0"/>
    <n v="11"/>
    <b v="0"/>
    <s v="publishing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x v="1495"/>
    <d v="2011-08-27T18:57:11"/>
    <x v="8"/>
    <b v="0"/>
    <n v="0"/>
    <b v="0"/>
    <s v="publishing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x v="3"/>
    <b v="0"/>
    <n v="0"/>
    <b v="0"/>
    <s v="publishing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x v="5"/>
    <b v="0"/>
    <n v="1"/>
    <b v="0"/>
    <s v="publishing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x v="3"/>
    <b v="0"/>
    <n v="3"/>
    <b v="0"/>
    <s v="publishing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x v="2"/>
    <b v="0"/>
    <n v="1"/>
    <b v="0"/>
    <s v="publishing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x v="5"/>
    <b v="0"/>
    <n v="15"/>
    <b v="0"/>
    <s v="publishing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x v="0"/>
    <b v="1"/>
    <n v="885"/>
    <b v="1"/>
    <s v="photography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x v="2"/>
    <b v="1"/>
    <n v="329"/>
    <b v="1"/>
    <s v="photography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x v="2"/>
    <b v="1"/>
    <n v="71"/>
    <b v="1"/>
    <s v="photography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x v="3"/>
    <b v="1"/>
    <n v="269"/>
    <b v="1"/>
    <s v="photography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x v="2"/>
    <b v="1"/>
    <n v="345"/>
    <b v="1"/>
    <s v="photography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x v="3"/>
    <b v="1"/>
    <n v="43"/>
    <b v="1"/>
    <s v="photography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x v="10"/>
    <b v="1"/>
    <n v="33"/>
    <b v="1"/>
    <s v="photography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x v="3"/>
    <b v="1"/>
    <n v="211"/>
    <b v="1"/>
    <s v="photography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x v="1"/>
    <b v="1"/>
    <n v="196"/>
    <b v="1"/>
    <s v="photography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x v="3"/>
    <b v="1"/>
    <n v="405"/>
    <b v="1"/>
    <s v="photography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x v="0"/>
    <b v="1"/>
    <n v="206"/>
    <b v="1"/>
    <s v="photography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x v="1"/>
    <b v="1"/>
    <n v="335"/>
    <b v="1"/>
    <s v="photography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x v="3"/>
    <b v="1"/>
    <n v="215"/>
    <b v="1"/>
    <s v="photography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x v="0"/>
    <b v="1"/>
    <n v="176"/>
    <b v="1"/>
    <s v="photography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x v="2"/>
    <b v="1"/>
    <n v="555"/>
    <b v="1"/>
    <s v="photography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x v="2"/>
    <b v="1"/>
    <n v="116"/>
    <b v="1"/>
    <s v="photography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x v="3"/>
    <b v="1"/>
    <n v="615"/>
    <b v="1"/>
    <s v="photography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x v="1518"/>
    <d v="2014-05-31T19:40:52"/>
    <x v="3"/>
    <b v="1"/>
    <n v="236"/>
    <b v="1"/>
    <s v="photography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x v="3"/>
    <b v="1"/>
    <n v="145"/>
    <b v="1"/>
    <s v="photography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x v="3"/>
    <b v="1"/>
    <n v="167"/>
    <b v="1"/>
    <s v="photography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x v="2"/>
    <b v="1"/>
    <n v="235"/>
    <b v="1"/>
    <s v="photography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x v="3"/>
    <b v="1"/>
    <n v="452"/>
    <b v="1"/>
    <s v="photography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x v="6"/>
    <b v="1"/>
    <n v="241"/>
    <b v="1"/>
    <s v="photography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x v="1"/>
    <b v="1"/>
    <n v="28"/>
    <b v="1"/>
    <s v="photography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x v="2"/>
    <b v="1"/>
    <n v="140"/>
    <b v="1"/>
    <s v="photography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x v="2"/>
    <b v="1"/>
    <n v="280"/>
    <b v="1"/>
    <s v="photography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x v="1"/>
    <b v="1"/>
    <n v="70"/>
    <b v="1"/>
    <s v="photography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x v="14"/>
    <b v="1"/>
    <n v="160"/>
    <b v="1"/>
    <s v="photography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x v="0"/>
    <b v="1"/>
    <n v="141"/>
    <b v="1"/>
    <s v="photography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x v="0"/>
    <b v="1"/>
    <n v="874"/>
    <b v="1"/>
    <s v="photography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x v="3"/>
    <b v="1"/>
    <n v="73"/>
    <b v="1"/>
    <s v="photography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x v="2"/>
    <b v="1"/>
    <n v="294"/>
    <b v="1"/>
    <s v="photography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x v="2"/>
    <b v="1"/>
    <n v="740"/>
    <b v="1"/>
    <s v="photography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x v="0"/>
    <b v="1"/>
    <n v="369"/>
    <b v="1"/>
    <s v="photography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x v="2"/>
    <b v="1"/>
    <n v="110"/>
    <b v="1"/>
    <s v="photography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x v="0"/>
    <b v="1"/>
    <n v="455"/>
    <b v="1"/>
    <s v="photography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x v="2"/>
    <b v="1"/>
    <n v="224"/>
    <b v="1"/>
    <s v="photography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x v="0"/>
    <b v="1"/>
    <n v="46"/>
    <b v="1"/>
    <s v="photography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x v="1"/>
    <b v="0"/>
    <n v="284"/>
    <b v="1"/>
    <s v="photography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x v="3"/>
    <b v="1"/>
    <n v="98"/>
    <b v="1"/>
    <s v="photography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x v="3"/>
    <b v="0"/>
    <n v="2"/>
    <b v="0"/>
    <s v="photography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x v="0"/>
    <b v="0"/>
    <n v="1"/>
    <b v="0"/>
    <s v="photography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x v="3"/>
    <b v="0"/>
    <n v="1"/>
    <b v="0"/>
    <s v="photography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x v="0"/>
    <b v="0"/>
    <n v="0"/>
    <b v="0"/>
    <s v="photography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x v="0"/>
    <b v="0"/>
    <n v="1"/>
    <b v="0"/>
    <s v="photography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x v="3"/>
    <b v="0"/>
    <n v="11"/>
    <b v="0"/>
    <s v="photography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x v="1"/>
    <b v="0"/>
    <n v="0"/>
    <b v="0"/>
    <s v="photography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x v="0"/>
    <b v="0"/>
    <n v="1"/>
    <b v="0"/>
    <s v="photography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x v="0"/>
    <b v="0"/>
    <n v="6"/>
    <b v="0"/>
    <s v="photography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x v="2"/>
    <b v="0"/>
    <n v="7"/>
    <b v="0"/>
    <s v="photography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x v="0"/>
    <b v="0"/>
    <n v="0"/>
    <b v="0"/>
    <s v="photography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x v="3"/>
    <b v="0"/>
    <n v="16"/>
    <b v="0"/>
    <s v="photography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x v="0"/>
    <b v="0"/>
    <n v="0"/>
    <b v="0"/>
    <s v="photography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x v="0"/>
    <b v="0"/>
    <n v="0"/>
    <b v="0"/>
    <s v="photography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x v="0"/>
    <b v="0"/>
    <n v="0"/>
    <b v="0"/>
    <s v="photography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x v="2"/>
    <b v="0"/>
    <n v="12"/>
    <b v="0"/>
    <s v="photography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x v="3"/>
    <b v="0"/>
    <n v="1"/>
    <b v="0"/>
    <s v="photography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x v="0"/>
    <b v="0"/>
    <n v="3"/>
    <b v="0"/>
    <s v="photography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x v="0"/>
    <b v="0"/>
    <n v="1"/>
    <b v="0"/>
    <s v="photography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x v="3"/>
    <b v="0"/>
    <n v="4"/>
    <b v="0"/>
    <s v="photography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x v="5"/>
    <b v="0"/>
    <n v="1"/>
    <b v="0"/>
    <s v="publishing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x v="12"/>
    <b v="0"/>
    <n v="0"/>
    <b v="0"/>
    <s v="publishing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x v="3"/>
    <b v="0"/>
    <n v="2"/>
    <b v="0"/>
    <s v="publishing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x v="0"/>
    <b v="0"/>
    <n v="1"/>
    <b v="0"/>
    <s v="publishing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x v="8"/>
    <b v="0"/>
    <n v="1"/>
    <b v="0"/>
    <s v="publishing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x v="2"/>
    <b v="0"/>
    <n v="59"/>
    <b v="0"/>
    <s v="publishing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x v="6"/>
    <b v="0"/>
    <n v="13"/>
    <b v="0"/>
    <s v="publishing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x v="3"/>
    <b v="0"/>
    <n v="22"/>
    <b v="0"/>
    <s v="publishing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x v="1569"/>
    <d v="2013-05-25T16:18:34"/>
    <x v="5"/>
    <b v="0"/>
    <n v="0"/>
    <b v="0"/>
    <s v="publishing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x v="1570"/>
    <d v="2016-04-08T18:31:22"/>
    <x v="2"/>
    <b v="0"/>
    <n v="52"/>
    <b v="0"/>
    <s v="publishing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x v="0"/>
    <b v="0"/>
    <n v="4"/>
    <b v="0"/>
    <s v="publishing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x v="2"/>
    <b v="0"/>
    <n v="3"/>
    <b v="0"/>
    <s v="publishing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x v="1"/>
    <b v="0"/>
    <n v="3"/>
    <b v="0"/>
    <s v="publishing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x v="0"/>
    <b v="0"/>
    <n v="6"/>
    <b v="0"/>
    <s v="publishing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x v="3"/>
    <b v="0"/>
    <n v="35"/>
    <b v="0"/>
    <s v="publishing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x v="0"/>
    <b v="0"/>
    <n v="10"/>
    <b v="0"/>
    <s v="publishing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x v="7"/>
    <b v="0"/>
    <n v="2"/>
    <b v="0"/>
    <s v="publishing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x v="10"/>
    <b v="0"/>
    <n v="4"/>
    <b v="0"/>
    <s v="publishing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x v="5"/>
    <b v="0"/>
    <n v="2"/>
    <b v="0"/>
    <s v="publishing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x v="7"/>
    <b v="0"/>
    <n v="0"/>
    <b v="0"/>
    <s v="publishing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x v="0"/>
    <b v="0"/>
    <n v="1"/>
    <b v="0"/>
    <s v="photography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x v="1582"/>
    <d v="2015-10-26T21:20:00"/>
    <x v="0"/>
    <b v="0"/>
    <n v="3"/>
    <b v="0"/>
    <s v="photography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x v="3"/>
    <b v="0"/>
    <n v="1"/>
    <b v="0"/>
    <s v="photography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x v="3"/>
    <b v="0"/>
    <n v="0"/>
    <b v="0"/>
    <s v="photography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x v="2"/>
    <b v="0"/>
    <n v="12"/>
    <b v="0"/>
    <s v="photography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x v="1586"/>
    <d v="2015-04-05T01:30:22"/>
    <x v="0"/>
    <b v="0"/>
    <n v="0"/>
    <b v="0"/>
    <s v="photography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x v="3"/>
    <b v="0"/>
    <n v="1"/>
    <b v="0"/>
    <s v="photography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x v="1588"/>
    <d v="2015-01-31T20:12:00"/>
    <x v="0"/>
    <b v="0"/>
    <n v="0"/>
    <b v="0"/>
    <s v="photography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x v="0"/>
    <b v="0"/>
    <n v="0"/>
    <b v="0"/>
    <s v="photography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x v="1590"/>
    <d v="2015-09-23T20:34:24"/>
    <x v="0"/>
    <b v="0"/>
    <n v="2"/>
    <b v="0"/>
    <s v="photography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x v="2"/>
    <b v="0"/>
    <n v="92"/>
    <b v="0"/>
    <s v="photography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x v="0"/>
    <b v="0"/>
    <n v="0"/>
    <b v="0"/>
    <s v="photography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x v="0"/>
    <b v="0"/>
    <n v="3"/>
    <b v="0"/>
    <s v="photography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x v="2"/>
    <b v="0"/>
    <n v="10"/>
    <b v="0"/>
    <s v="photography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x v="3"/>
    <b v="0"/>
    <n v="7"/>
    <b v="0"/>
    <s v="photography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x v="3"/>
    <b v="0"/>
    <n v="3"/>
    <b v="0"/>
    <s v="photography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x v="2"/>
    <b v="0"/>
    <n v="0"/>
    <b v="0"/>
    <s v="photography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x v="0"/>
    <b v="0"/>
    <n v="1"/>
    <b v="0"/>
    <s v="photography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x v="2"/>
    <b v="0"/>
    <n v="0"/>
    <b v="0"/>
    <s v="photography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x v="3"/>
    <b v="0"/>
    <n v="9"/>
    <b v="0"/>
    <s v="photography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x v="8"/>
    <b v="0"/>
    <n v="56"/>
    <b v="1"/>
    <s v="music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x v="8"/>
    <b v="0"/>
    <n v="32"/>
    <b v="1"/>
    <s v="music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x v="7"/>
    <b v="0"/>
    <n v="30"/>
    <b v="1"/>
    <s v="music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x v="7"/>
    <b v="0"/>
    <n v="70"/>
    <b v="1"/>
    <s v="music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x v="8"/>
    <b v="0"/>
    <n v="44"/>
    <b v="1"/>
    <s v="music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x v="8"/>
    <b v="0"/>
    <n v="92"/>
    <b v="1"/>
    <s v="music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x v="7"/>
    <b v="0"/>
    <n v="205"/>
    <b v="1"/>
    <s v="music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x v="3"/>
    <b v="0"/>
    <n v="23"/>
    <b v="1"/>
    <s v="music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x v="8"/>
    <b v="0"/>
    <n v="4"/>
    <b v="1"/>
    <s v="music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x v="1610"/>
    <d v="2012-12-15T22:11:50"/>
    <x v="7"/>
    <b v="0"/>
    <n v="112"/>
    <b v="1"/>
    <s v="music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x v="1611"/>
    <d v="2013-06-05T00:00:32"/>
    <x v="5"/>
    <b v="0"/>
    <n v="27"/>
    <b v="1"/>
    <s v="music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x v="5"/>
    <b v="0"/>
    <n v="11"/>
    <b v="1"/>
    <s v="music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x v="7"/>
    <b v="0"/>
    <n v="26"/>
    <b v="1"/>
    <s v="music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x v="3"/>
    <b v="0"/>
    <n v="77"/>
    <b v="1"/>
    <s v="music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x v="8"/>
    <b v="0"/>
    <n v="136"/>
    <b v="1"/>
    <s v="music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x v="7"/>
    <b v="0"/>
    <n v="157"/>
    <b v="1"/>
    <s v="music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x v="5"/>
    <b v="0"/>
    <n v="158"/>
    <b v="1"/>
    <s v="music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x v="5"/>
    <b v="0"/>
    <n v="27"/>
    <b v="1"/>
    <s v="music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x v="3"/>
    <b v="0"/>
    <n v="23"/>
    <b v="1"/>
    <s v="music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x v="1620"/>
    <d v="2013-02-23T08:09:00"/>
    <x v="5"/>
    <b v="0"/>
    <n v="17"/>
    <b v="1"/>
    <s v="music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x v="7"/>
    <b v="0"/>
    <n v="37"/>
    <b v="1"/>
    <s v="music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x v="3"/>
    <b v="0"/>
    <n v="65"/>
    <b v="1"/>
    <s v="music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x v="5"/>
    <b v="0"/>
    <n v="18"/>
    <b v="1"/>
    <s v="music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x v="5"/>
    <b v="0"/>
    <n v="25"/>
    <b v="1"/>
    <s v="music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x v="7"/>
    <b v="0"/>
    <n v="104"/>
    <b v="1"/>
    <s v="music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x v="5"/>
    <b v="0"/>
    <n v="108"/>
    <b v="1"/>
    <s v="music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x v="7"/>
    <b v="0"/>
    <n v="38"/>
    <b v="1"/>
    <s v="music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x v="1628"/>
    <d v="2014-06-17T17:41:22"/>
    <x v="3"/>
    <b v="0"/>
    <n v="88"/>
    <b v="1"/>
    <s v="music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x v="1629"/>
    <d v="2014-02-20T20:48:53"/>
    <x v="3"/>
    <b v="0"/>
    <n v="82"/>
    <b v="1"/>
    <s v="music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x v="7"/>
    <b v="0"/>
    <n v="126"/>
    <b v="1"/>
    <s v="music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x v="7"/>
    <b v="0"/>
    <n v="133"/>
    <b v="1"/>
    <s v="music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x v="8"/>
    <b v="0"/>
    <n v="47"/>
    <b v="1"/>
    <s v="music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x v="7"/>
    <b v="0"/>
    <n v="58"/>
    <b v="1"/>
    <s v="music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x v="8"/>
    <b v="0"/>
    <n v="32"/>
    <b v="1"/>
    <s v="music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x v="2"/>
    <b v="0"/>
    <n v="37"/>
    <b v="1"/>
    <s v="music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x v="8"/>
    <b v="0"/>
    <n v="87"/>
    <b v="1"/>
    <s v="music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x v="12"/>
    <b v="0"/>
    <n v="15"/>
    <b v="1"/>
    <s v="music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x v="5"/>
    <b v="0"/>
    <n v="27"/>
    <b v="1"/>
    <s v="music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x v="7"/>
    <b v="0"/>
    <n v="19"/>
    <b v="1"/>
    <s v="music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x v="10"/>
    <b v="0"/>
    <n v="17"/>
    <b v="1"/>
    <s v="music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x v="1641"/>
    <d v="2014-12-19T14:19:04"/>
    <x v="3"/>
    <b v="0"/>
    <n v="26"/>
    <b v="1"/>
    <s v="music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x v="8"/>
    <b v="0"/>
    <n v="28"/>
    <b v="1"/>
    <s v="music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x v="7"/>
    <b v="0"/>
    <n v="37"/>
    <b v="1"/>
    <s v="music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x v="7"/>
    <b v="0"/>
    <n v="128"/>
    <b v="1"/>
    <s v="music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x v="5"/>
    <b v="0"/>
    <n v="10"/>
    <b v="1"/>
    <s v="music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x v="3"/>
    <b v="0"/>
    <n v="83"/>
    <b v="1"/>
    <s v="music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x v="7"/>
    <b v="0"/>
    <n v="46"/>
    <b v="1"/>
    <s v="music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x v="8"/>
    <b v="0"/>
    <n v="90"/>
    <b v="1"/>
    <s v="music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x v="3"/>
    <b v="0"/>
    <n v="81"/>
    <b v="1"/>
    <s v="music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x v="5"/>
    <b v="0"/>
    <n v="32"/>
    <b v="1"/>
    <s v="music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x v="8"/>
    <b v="0"/>
    <n v="20"/>
    <b v="1"/>
    <s v="music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x v="5"/>
    <b v="0"/>
    <n v="70"/>
    <b v="1"/>
    <s v="music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x v="8"/>
    <b v="0"/>
    <n v="168"/>
    <b v="1"/>
    <s v="music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x v="7"/>
    <b v="0"/>
    <n v="34"/>
    <b v="1"/>
    <s v="music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x v="7"/>
    <b v="0"/>
    <n v="48"/>
    <b v="1"/>
    <s v="music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x v="7"/>
    <b v="0"/>
    <n v="48"/>
    <b v="1"/>
    <s v="music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x v="7"/>
    <b v="0"/>
    <n v="221"/>
    <b v="1"/>
    <s v="music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x v="7"/>
    <b v="0"/>
    <n v="107"/>
    <b v="1"/>
    <s v="music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x v="5"/>
    <b v="0"/>
    <n v="45"/>
    <b v="1"/>
    <s v="music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x v="2"/>
    <b v="0"/>
    <n v="36"/>
    <b v="1"/>
    <s v="music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x v="2"/>
    <b v="0"/>
    <n v="101"/>
    <b v="1"/>
    <s v="music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x v="8"/>
    <b v="0"/>
    <n v="62"/>
    <b v="1"/>
    <s v="music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x v="0"/>
    <b v="0"/>
    <n v="32"/>
    <b v="1"/>
    <s v="music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x v="7"/>
    <b v="0"/>
    <n v="89"/>
    <b v="1"/>
    <s v="music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x v="8"/>
    <b v="0"/>
    <n v="93"/>
    <b v="1"/>
    <s v="music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x v="5"/>
    <b v="0"/>
    <n v="98"/>
    <b v="1"/>
    <s v="music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x v="3"/>
    <b v="0"/>
    <n v="82"/>
    <b v="1"/>
    <s v="music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x v="8"/>
    <b v="0"/>
    <n v="116"/>
    <b v="1"/>
    <s v="music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x v="2"/>
    <b v="0"/>
    <n v="52"/>
    <b v="1"/>
    <s v="music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x v="10"/>
    <b v="0"/>
    <n v="23"/>
    <b v="1"/>
    <s v="music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x v="2"/>
    <b v="0"/>
    <n v="77"/>
    <b v="1"/>
    <s v="music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x v="7"/>
    <b v="0"/>
    <n v="49"/>
    <b v="1"/>
    <s v="music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x v="0"/>
    <b v="0"/>
    <n v="59"/>
    <b v="1"/>
    <s v="music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x v="2"/>
    <b v="0"/>
    <n v="113"/>
    <b v="1"/>
    <s v="music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x v="8"/>
    <b v="0"/>
    <n v="34"/>
    <b v="1"/>
    <s v="music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x v="7"/>
    <b v="0"/>
    <n v="42"/>
    <b v="1"/>
    <s v="music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x v="2"/>
    <b v="0"/>
    <n v="42"/>
    <b v="1"/>
    <s v="music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x v="3"/>
    <b v="0"/>
    <n v="49"/>
    <b v="1"/>
    <s v="music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x v="8"/>
    <b v="0"/>
    <n v="56"/>
    <b v="1"/>
    <s v="music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x v="3"/>
    <b v="0"/>
    <n v="25"/>
    <b v="1"/>
    <s v="music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x v="1"/>
    <b v="0"/>
    <n v="884"/>
    <b v="0"/>
    <s v="music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x v="1"/>
    <b v="0"/>
    <n v="0"/>
    <b v="0"/>
    <s v="music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x v="1"/>
    <b v="0"/>
    <n v="10"/>
    <b v="0"/>
    <s v="music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x v="1"/>
    <b v="0"/>
    <n v="101"/>
    <b v="0"/>
    <s v="music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x v="1"/>
    <b v="0"/>
    <n v="15"/>
    <b v="0"/>
    <s v="music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x v="1"/>
    <b v="0"/>
    <n v="1"/>
    <b v="0"/>
    <s v="music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x v="1"/>
    <b v="0"/>
    <n v="39"/>
    <b v="0"/>
    <s v="music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x v="1"/>
    <b v="0"/>
    <n v="7"/>
    <b v="0"/>
    <s v="music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x v="1689"/>
    <d v="2017-03-16T21:37:10"/>
    <x v="1"/>
    <b v="0"/>
    <n v="14"/>
    <b v="0"/>
    <s v="music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x v="1"/>
    <b v="0"/>
    <n v="11"/>
    <b v="0"/>
    <s v="music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x v="1"/>
    <b v="0"/>
    <n v="38"/>
    <b v="0"/>
    <s v="music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x v="1"/>
    <b v="0"/>
    <n v="15"/>
    <b v="0"/>
    <s v="music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x v="1"/>
    <b v="0"/>
    <n v="8"/>
    <b v="0"/>
    <s v="music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x v="1"/>
    <b v="0"/>
    <n v="1"/>
    <b v="0"/>
    <s v="music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x v="1"/>
    <b v="0"/>
    <n v="23"/>
    <b v="0"/>
    <s v="music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x v="1"/>
    <b v="0"/>
    <n v="0"/>
    <b v="0"/>
    <s v="music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x v="1"/>
    <b v="0"/>
    <n v="22"/>
    <b v="0"/>
    <s v="music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x v="1"/>
    <b v="0"/>
    <n v="0"/>
    <b v="0"/>
    <s v="music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x v="1"/>
    <b v="0"/>
    <n v="4"/>
    <b v="0"/>
    <s v="music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x v="1"/>
    <b v="0"/>
    <n v="79"/>
    <b v="0"/>
    <s v="music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x v="0"/>
    <b v="0"/>
    <n v="2"/>
    <b v="0"/>
    <s v="music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x v="1702"/>
    <d v="2015-03-30T19:52:30"/>
    <x v="0"/>
    <b v="0"/>
    <n v="1"/>
    <b v="0"/>
    <s v="music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x v="0"/>
    <b v="0"/>
    <n v="2"/>
    <b v="0"/>
    <s v="music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x v="0"/>
    <b v="0"/>
    <n v="11"/>
    <b v="0"/>
    <s v="music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x v="0"/>
    <b v="0"/>
    <n v="0"/>
    <b v="0"/>
    <s v="music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x v="0"/>
    <b v="0"/>
    <n v="0"/>
    <b v="0"/>
    <s v="music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x v="2"/>
    <b v="0"/>
    <n v="9"/>
    <b v="0"/>
    <s v="music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x v="2"/>
    <b v="0"/>
    <n v="0"/>
    <b v="0"/>
    <s v="music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x v="3"/>
    <b v="0"/>
    <n v="4"/>
    <b v="0"/>
    <s v="music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x v="1710"/>
    <d v="2016-01-18T13:00:00"/>
    <x v="2"/>
    <b v="0"/>
    <n v="1"/>
    <b v="0"/>
    <s v="music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x v="3"/>
    <b v="0"/>
    <n v="2"/>
    <b v="0"/>
    <s v="music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x v="0"/>
    <b v="0"/>
    <n v="0"/>
    <b v="0"/>
    <s v="music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x v="3"/>
    <b v="0"/>
    <n v="1"/>
    <b v="0"/>
    <s v="music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x v="0"/>
    <b v="0"/>
    <n v="17"/>
    <b v="0"/>
    <s v="music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x v="0"/>
    <b v="0"/>
    <n v="2"/>
    <b v="0"/>
    <s v="music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x v="2"/>
    <b v="0"/>
    <n v="3"/>
    <b v="0"/>
    <s v="music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x v="2"/>
    <b v="0"/>
    <n v="41"/>
    <b v="0"/>
    <s v="music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x v="1718"/>
    <d v="2016-05-14T04:59:00"/>
    <x v="2"/>
    <b v="0"/>
    <n v="2"/>
    <b v="0"/>
    <s v="music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x v="3"/>
    <b v="0"/>
    <n v="3"/>
    <b v="0"/>
    <s v="music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x v="3"/>
    <b v="0"/>
    <n v="8"/>
    <b v="0"/>
    <s v="music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x v="0"/>
    <b v="0"/>
    <n v="0"/>
    <b v="0"/>
    <s v="music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x v="2"/>
    <b v="0"/>
    <n v="1"/>
    <b v="0"/>
    <s v="music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x v="0"/>
    <b v="0"/>
    <n v="3"/>
    <b v="0"/>
    <s v="music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x v="3"/>
    <b v="0"/>
    <n v="4"/>
    <b v="0"/>
    <s v="music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x v="3"/>
    <b v="0"/>
    <n v="9"/>
    <b v="0"/>
    <s v="music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x v="3"/>
    <b v="0"/>
    <n v="16"/>
    <b v="0"/>
    <s v="music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x v="0"/>
    <b v="0"/>
    <n v="1"/>
    <b v="0"/>
    <s v="music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x v="0"/>
    <b v="0"/>
    <n v="7"/>
    <b v="0"/>
    <s v="music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x v="2"/>
    <b v="0"/>
    <n v="0"/>
    <b v="0"/>
    <s v="music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x v="0"/>
    <b v="0"/>
    <n v="0"/>
    <b v="0"/>
    <s v="music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x v="1731"/>
    <d v="2015-06-11T15:00:00"/>
    <x v="0"/>
    <b v="0"/>
    <n v="0"/>
    <b v="0"/>
    <s v="music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x v="2"/>
    <b v="0"/>
    <n v="0"/>
    <b v="0"/>
    <s v="music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x v="2"/>
    <b v="0"/>
    <n v="0"/>
    <b v="0"/>
    <s v="music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x v="0"/>
    <b v="0"/>
    <n v="1"/>
    <b v="0"/>
    <s v="music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x v="2"/>
    <b v="0"/>
    <n v="2"/>
    <b v="0"/>
    <s v="music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x v="0"/>
    <b v="0"/>
    <n v="1"/>
    <b v="0"/>
    <s v="music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x v="0"/>
    <b v="0"/>
    <n v="15"/>
    <b v="0"/>
    <s v="music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x v="3"/>
    <b v="0"/>
    <n v="1"/>
    <b v="0"/>
    <s v="music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x v="2"/>
    <b v="0"/>
    <n v="1"/>
    <b v="0"/>
    <s v="music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x v="0"/>
    <b v="0"/>
    <n v="0"/>
    <b v="0"/>
    <s v="music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x v="1741"/>
    <d v="2015-06-10T15:04:31"/>
    <x v="0"/>
    <b v="0"/>
    <n v="52"/>
    <b v="1"/>
    <s v="photography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x v="1"/>
    <b v="0"/>
    <n v="34"/>
    <b v="1"/>
    <s v="photography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x v="2"/>
    <b v="0"/>
    <n v="67"/>
    <b v="1"/>
    <s v="photography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x v="0"/>
    <b v="0"/>
    <n v="70"/>
    <b v="1"/>
    <s v="photography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x v="2"/>
    <b v="0"/>
    <n v="89"/>
    <b v="1"/>
    <s v="photography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x v="2"/>
    <b v="0"/>
    <n v="107"/>
    <b v="1"/>
    <s v="photography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x v="0"/>
    <b v="0"/>
    <n v="159"/>
    <b v="1"/>
    <s v="photography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x v="0"/>
    <b v="0"/>
    <n v="181"/>
    <b v="1"/>
    <s v="photography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x v="1"/>
    <b v="0"/>
    <n v="131"/>
    <b v="1"/>
    <s v="photography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x v="2"/>
    <b v="0"/>
    <n v="125"/>
    <b v="1"/>
    <s v="photography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x v="0"/>
    <b v="0"/>
    <n v="61"/>
    <b v="1"/>
    <s v="photography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x v="2"/>
    <b v="0"/>
    <n v="90"/>
    <b v="1"/>
    <s v="photography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x v="2"/>
    <b v="0"/>
    <n v="35"/>
    <b v="1"/>
    <s v="photography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x v="0"/>
    <b v="0"/>
    <n v="90"/>
    <b v="1"/>
    <s v="photography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x v="0"/>
    <b v="0"/>
    <n v="4"/>
    <b v="1"/>
    <s v="photography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x v="2"/>
    <b v="0"/>
    <n v="120"/>
    <b v="1"/>
    <s v="photography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x v="1"/>
    <b v="0"/>
    <n v="14"/>
    <b v="1"/>
    <s v="photography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x v="2"/>
    <b v="0"/>
    <n v="27"/>
    <b v="1"/>
    <s v="photography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x v="1759"/>
    <d v="2015-03-25T18:53:49"/>
    <x v="0"/>
    <b v="0"/>
    <n v="49"/>
    <b v="1"/>
    <s v="photography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x v="2"/>
    <b v="0"/>
    <n v="102"/>
    <b v="1"/>
    <s v="photography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x v="0"/>
    <b v="0"/>
    <n v="3"/>
    <b v="1"/>
    <s v="photography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x v="1762"/>
    <d v="2016-03-11T23:34:05"/>
    <x v="2"/>
    <b v="0"/>
    <n v="25"/>
    <b v="1"/>
    <s v="photography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x v="2"/>
    <b v="0"/>
    <n v="118"/>
    <b v="1"/>
    <s v="photography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x v="3"/>
    <b v="1"/>
    <n v="39"/>
    <b v="0"/>
    <s v="photography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x v="3"/>
    <b v="1"/>
    <n v="103"/>
    <b v="0"/>
    <s v="photography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x v="1766"/>
    <d v="2014-08-25T20:38:08"/>
    <x v="3"/>
    <b v="1"/>
    <n v="0"/>
    <b v="0"/>
    <s v="photography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x v="3"/>
    <b v="1"/>
    <n v="39"/>
    <b v="0"/>
    <s v="photography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x v="3"/>
    <b v="1"/>
    <n v="15"/>
    <b v="0"/>
    <s v="photography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x v="0"/>
    <b v="1"/>
    <n v="22"/>
    <b v="0"/>
    <s v="photography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x v="3"/>
    <b v="1"/>
    <n v="92"/>
    <b v="0"/>
    <s v="photography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x v="3"/>
    <b v="1"/>
    <n v="25"/>
    <b v="0"/>
    <s v="photography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x v="3"/>
    <b v="1"/>
    <n v="19"/>
    <b v="0"/>
    <s v="photography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x v="0"/>
    <b v="1"/>
    <n v="19"/>
    <b v="0"/>
    <s v="photography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x v="3"/>
    <b v="1"/>
    <n v="13"/>
    <b v="0"/>
    <s v="photography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x v="3"/>
    <b v="1"/>
    <n v="124"/>
    <b v="0"/>
    <s v="photography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x v="3"/>
    <b v="1"/>
    <n v="4"/>
    <b v="0"/>
    <s v="photography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x v="0"/>
    <b v="1"/>
    <n v="10"/>
    <b v="0"/>
    <s v="photography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x v="0"/>
    <b v="1"/>
    <n v="15"/>
    <b v="0"/>
    <s v="photography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x v="2"/>
    <b v="1"/>
    <n v="38"/>
    <b v="0"/>
    <s v="photography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x v="2"/>
    <b v="1"/>
    <n v="152"/>
    <b v="0"/>
    <s v="photography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x v="2"/>
    <b v="1"/>
    <n v="24"/>
    <b v="0"/>
    <s v="photography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x v="2"/>
    <b v="1"/>
    <n v="76"/>
    <b v="0"/>
    <s v="photography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x v="0"/>
    <b v="1"/>
    <n v="185"/>
    <b v="0"/>
    <s v="photography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x v="0"/>
    <b v="1"/>
    <n v="33"/>
    <b v="0"/>
    <s v="photography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x v="6"/>
    <b v="1"/>
    <n v="108"/>
    <b v="0"/>
    <s v="photography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x v="3"/>
    <b v="1"/>
    <n v="29"/>
    <b v="0"/>
    <s v="photography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x v="0"/>
    <b v="1"/>
    <n v="24"/>
    <b v="0"/>
    <s v="photography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x v="3"/>
    <b v="1"/>
    <n v="4"/>
    <b v="0"/>
    <s v="photography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x v="0"/>
    <b v="1"/>
    <n v="4"/>
    <b v="0"/>
    <s v="photography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x v="0"/>
    <b v="1"/>
    <n v="15"/>
    <b v="0"/>
    <s v="photography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x v="0"/>
    <b v="1"/>
    <n v="4"/>
    <b v="0"/>
    <s v="photography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x v="0"/>
    <b v="1"/>
    <n v="139"/>
    <b v="0"/>
    <s v="photography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x v="3"/>
    <b v="1"/>
    <n v="2"/>
    <b v="0"/>
    <s v="photography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x v="0"/>
    <b v="1"/>
    <n v="18"/>
    <b v="0"/>
    <s v="photography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x v="2"/>
    <b v="1"/>
    <n v="81"/>
    <b v="0"/>
    <s v="photography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x v="2"/>
    <b v="1"/>
    <n v="86"/>
    <b v="0"/>
    <s v="photography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x v="2"/>
    <b v="1"/>
    <n v="140"/>
    <b v="0"/>
    <s v="photography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x v="2"/>
    <b v="1"/>
    <n v="37"/>
    <b v="0"/>
    <s v="photography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x v="1799"/>
    <d v="2014-11-11T21:13:28"/>
    <x v="3"/>
    <b v="1"/>
    <n v="6"/>
    <b v="0"/>
    <s v="photography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x v="2"/>
    <b v="1"/>
    <n v="113"/>
    <b v="0"/>
    <s v="photography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x v="0"/>
    <b v="1"/>
    <n v="37"/>
    <b v="0"/>
    <s v="photography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x v="0"/>
    <b v="1"/>
    <n v="18"/>
    <b v="0"/>
    <s v="photography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x v="0"/>
    <b v="1"/>
    <n v="75"/>
    <b v="0"/>
    <s v="photography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x v="0"/>
    <b v="1"/>
    <n v="52"/>
    <b v="0"/>
    <s v="photography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x v="0"/>
    <b v="1"/>
    <n v="122"/>
    <b v="0"/>
    <s v="photography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x v="3"/>
    <b v="1"/>
    <n v="8"/>
    <b v="0"/>
    <s v="photography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x v="1807"/>
    <d v="2014-09-28T01:38:33"/>
    <x v="3"/>
    <b v="1"/>
    <n v="8"/>
    <b v="0"/>
    <s v="photography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x v="1"/>
    <b v="1"/>
    <n v="96"/>
    <b v="0"/>
    <s v="photography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x v="0"/>
    <b v="1"/>
    <n v="9"/>
    <b v="0"/>
    <s v="photography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x v="3"/>
    <b v="0"/>
    <n v="2"/>
    <b v="0"/>
    <s v="photography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x v="3"/>
    <b v="0"/>
    <n v="26"/>
    <b v="0"/>
    <s v="photography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x v="2"/>
    <b v="0"/>
    <n v="23"/>
    <b v="0"/>
    <s v="photography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x v="3"/>
    <b v="0"/>
    <n v="0"/>
    <b v="0"/>
    <s v="photography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x v="0"/>
    <b v="0"/>
    <n v="140"/>
    <b v="0"/>
    <s v="photography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x v="0"/>
    <b v="0"/>
    <n v="0"/>
    <b v="0"/>
    <s v="photography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x v="2"/>
    <b v="0"/>
    <n v="6"/>
    <b v="0"/>
    <s v="photography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x v="1"/>
    <b v="0"/>
    <n v="100"/>
    <b v="0"/>
    <s v="photography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x v="0"/>
    <b v="0"/>
    <n v="0"/>
    <b v="0"/>
    <s v="photography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x v="3"/>
    <b v="0"/>
    <n v="4"/>
    <b v="0"/>
    <s v="photography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x v="0"/>
    <b v="0"/>
    <n v="8"/>
    <b v="0"/>
    <s v="photography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x v="7"/>
    <b v="0"/>
    <n v="57"/>
    <b v="1"/>
    <s v="music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x v="3"/>
    <b v="0"/>
    <n v="11"/>
    <b v="1"/>
    <s v="music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x v="7"/>
    <b v="0"/>
    <n v="33"/>
    <b v="1"/>
    <s v="music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x v="1824"/>
    <d v="2014-01-08T02:08:00"/>
    <x v="3"/>
    <b v="0"/>
    <n v="40"/>
    <b v="1"/>
    <s v="music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x v="5"/>
    <b v="0"/>
    <n v="50"/>
    <b v="1"/>
    <s v="music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x v="1826"/>
    <d v="2014-02-17T22:10:17"/>
    <x v="3"/>
    <b v="0"/>
    <n v="38"/>
    <b v="1"/>
    <s v="music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x v="8"/>
    <b v="0"/>
    <n v="96"/>
    <b v="1"/>
    <s v="music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x v="3"/>
    <b v="0"/>
    <n v="48"/>
    <b v="1"/>
    <s v="music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x v="8"/>
    <b v="0"/>
    <n v="33"/>
    <b v="1"/>
    <s v="music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x v="3"/>
    <b v="0"/>
    <n v="226"/>
    <b v="1"/>
    <s v="music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x v="7"/>
    <b v="0"/>
    <n v="14"/>
    <b v="1"/>
    <s v="music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x v="8"/>
    <b v="0"/>
    <n v="20"/>
    <b v="1"/>
    <s v="music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x v="5"/>
    <b v="0"/>
    <n v="25"/>
    <b v="1"/>
    <s v="music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x v="1834"/>
    <d v="2015-01-24T23:08:15"/>
    <x v="0"/>
    <b v="0"/>
    <n v="90"/>
    <b v="1"/>
    <s v="music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x v="2"/>
    <b v="0"/>
    <n v="11"/>
    <b v="1"/>
    <s v="music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x v="1836"/>
    <d v="2013-02-17T19:25:29"/>
    <x v="5"/>
    <b v="0"/>
    <n v="55"/>
    <b v="1"/>
    <s v="music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x v="7"/>
    <b v="0"/>
    <n v="30"/>
    <b v="1"/>
    <s v="music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x v="8"/>
    <b v="0"/>
    <n v="28"/>
    <b v="1"/>
    <s v="music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x v="2"/>
    <b v="0"/>
    <n v="45"/>
    <b v="1"/>
    <s v="music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x v="5"/>
    <b v="0"/>
    <n v="13"/>
    <b v="1"/>
    <s v="music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x v="3"/>
    <b v="0"/>
    <n v="40"/>
    <b v="1"/>
    <s v="music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x v="0"/>
    <b v="0"/>
    <n v="21"/>
    <b v="1"/>
    <s v="music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x v="8"/>
    <b v="0"/>
    <n v="134"/>
    <b v="1"/>
    <s v="music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x v="8"/>
    <b v="0"/>
    <n v="20"/>
    <b v="1"/>
    <s v="music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x v="2"/>
    <b v="0"/>
    <n v="19"/>
    <b v="1"/>
    <s v="music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x v="7"/>
    <b v="0"/>
    <n v="209"/>
    <b v="1"/>
    <s v="music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x v="0"/>
    <b v="0"/>
    <n v="38"/>
    <b v="1"/>
    <s v="music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x v="8"/>
    <b v="0"/>
    <n v="24"/>
    <b v="1"/>
    <s v="music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x v="7"/>
    <b v="0"/>
    <n v="8"/>
    <b v="1"/>
    <s v="music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x v="3"/>
    <b v="0"/>
    <n v="179"/>
    <b v="1"/>
    <s v="music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x v="3"/>
    <b v="0"/>
    <n v="26"/>
    <b v="1"/>
    <s v="music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x v="4"/>
    <b v="0"/>
    <n v="131"/>
    <b v="1"/>
    <s v="music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x v="7"/>
    <b v="0"/>
    <n v="14"/>
    <b v="1"/>
    <s v="music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x v="5"/>
    <b v="0"/>
    <n v="174"/>
    <b v="1"/>
    <s v="music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x v="3"/>
    <b v="0"/>
    <n v="191"/>
    <b v="1"/>
    <s v="music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x v="3"/>
    <b v="0"/>
    <n v="38"/>
    <b v="1"/>
    <s v="music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x v="3"/>
    <b v="0"/>
    <n v="22"/>
    <b v="1"/>
    <s v="music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x v="8"/>
    <b v="0"/>
    <n v="149"/>
    <b v="1"/>
    <s v="music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x v="1859"/>
    <d v="2011-09-22T18:28:49"/>
    <x v="8"/>
    <b v="0"/>
    <n v="56"/>
    <b v="1"/>
    <s v="music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x v="3"/>
    <b v="0"/>
    <n v="19"/>
    <b v="1"/>
    <s v="music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x v="0"/>
    <b v="0"/>
    <n v="0"/>
    <b v="0"/>
    <s v="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x v="1"/>
    <b v="0"/>
    <n v="16"/>
    <b v="0"/>
    <s v="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x v="3"/>
    <b v="0"/>
    <n v="2"/>
    <b v="0"/>
    <s v="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x v="3"/>
    <b v="0"/>
    <n v="48"/>
    <b v="0"/>
    <s v="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x v="2"/>
    <b v="0"/>
    <n v="2"/>
    <b v="0"/>
    <s v="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x v="1"/>
    <b v="0"/>
    <n v="2"/>
    <b v="0"/>
    <s v="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x v="2"/>
    <b v="0"/>
    <n v="1"/>
    <b v="0"/>
    <s v="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x v="0"/>
    <b v="0"/>
    <n v="17"/>
    <b v="0"/>
    <s v="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x v="1"/>
    <b v="0"/>
    <n v="0"/>
    <b v="0"/>
    <s v="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x v="2"/>
    <b v="0"/>
    <n v="11"/>
    <b v="0"/>
    <s v="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x v="3"/>
    <b v="0"/>
    <n v="95"/>
    <b v="0"/>
    <s v="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x v="0"/>
    <b v="0"/>
    <n v="13"/>
    <b v="0"/>
    <s v="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x v="0"/>
    <b v="0"/>
    <n v="2"/>
    <b v="0"/>
    <s v="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x v="2"/>
    <b v="0"/>
    <n v="2"/>
    <b v="0"/>
    <s v="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x v="2"/>
    <b v="0"/>
    <n v="3"/>
    <b v="0"/>
    <s v="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x v="3"/>
    <b v="0"/>
    <n v="0"/>
    <b v="0"/>
    <s v="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x v="0"/>
    <b v="0"/>
    <n v="0"/>
    <b v="0"/>
    <s v="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x v="3"/>
    <b v="0"/>
    <n v="0"/>
    <b v="0"/>
    <s v="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x v="2"/>
    <b v="0"/>
    <n v="2"/>
    <b v="0"/>
    <s v="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x v="2"/>
    <b v="0"/>
    <n v="24"/>
    <b v="0"/>
    <s v="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x v="0"/>
    <b v="0"/>
    <n v="70"/>
    <b v="1"/>
    <s v="music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x v="7"/>
    <b v="0"/>
    <n v="81"/>
    <b v="1"/>
    <s v="music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x v="7"/>
    <b v="0"/>
    <n v="32"/>
    <b v="1"/>
    <s v="music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x v="7"/>
    <b v="0"/>
    <n v="26"/>
    <b v="1"/>
    <s v="music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x v="7"/>
    <b v="0"/>
    <n v="105"/>
    <b v="1"/>
    <s v="music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x v="3"/>
    <b v="0"/>
    <n v="29"/>
    <b v="1"/>
    <s v="music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x v="0"/>
    <b v="0"/>
    <n v="8"/>
    <b v="1"/>
    <s v="music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x v="10"/>
    <b v="0"/>
    <n v="89"/>
    <b v="1"/>
    <s v="music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x v="5"/>
    <b v="0"/>
    <n v="44"/>
    <b v="1"/>
    <s v="music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x v="7"/>
    <b v="0"/>
    <n v="246"/>
    <b v="1"/>
    <s v="music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x v="10"/>
    <b v="0"/>
    <n v="120"/>
    <b v="1"/>
    <s v="music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x v="8"/>
    <b v="0"/>
    <n v="26"/>
    <b v="1"/>
    <s v="music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x v="8"/>
    <b v="0"/>
    <n v="45"/>
    <b v="1"/>
    <s v="music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x v="1894"/>
    <d v="2012-02-12T21:43:03"/>
    <x v="7"/>
    <b v="0"/>
    <n v="20"/>
    <b v="1"/>
    <s v="music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x v="0"/>
    <b v="0"/>
    <n v="47"/>
    <b v="1"/>
    <s v="music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x v="7"/>
    <b v="0"/>
    <n v="13"/>
    <b v="1"/>
    <s v="music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x v="3"/>
    <b v="0"/>
    <n v="183"/>
    <b v="1"/>
    <s v="music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x v="2"/>
    <b v="0"/>
    <n v="21"/>
    <b v="1"/>
    <s v="music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x v="0"/>
    <b v="0"/>
    <n v="42"/>
    <b v="1"/>
    <s v="music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x v="7"/>
    <b v="0"/>
    <n v="54"/>
    <b v="1"/>
    <s v="music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x v="0"/>
    <b v="0"/>
    <n v="25"/>
    <b v="0"/>
    <s v="technology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x v="0"/>
    <b v="0"/>
    <n v="3"/>
    <b v="0"/>
    <s v="technology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x v="1"/>
    <b v="0"/>
    <n v="41"/>
    <b v="0"/>
    <s v="technology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x v="2"/>
    <b v="0"/>
    <n v="2"/>
    <b v="0"/>
    <s v="technology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x v="3"/>
    <b v="0"/>
    <n v="4"/>
    <b v="0"/>
    <s v="technology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x v="2"/>
    <b v="0"/>
    <n v="99"/>
    <b v="0"/>
    <s v="technology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x v="3"/>
    <b v="0"/>
    <n v="4"/>
    <b v="0"/>
    <s v="technology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x v="2"/>
    <b v="0"/>
    <n v="4"/>
    <b v="0"/>
    <s v="technology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x v="3"/>
    <b v="0"/>
    <n v="38"/>
    <b v="0"/>
    <s v="technology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x v="0"/>
    <b v="0"/>
    <n v="285"/>
    <b v="0"/>
    <s v="technology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x v="3"/>
    <b v="0"/>
    <n v="1"/>
    <b v="0"/>
    <s v="technology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x v="0"/>
    <b v="0"/>
    <n v="42"/>
    <b v="0"/>
    <s v="technology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x v="1913"/>
    <d v="2014-10-08T12:16:18"/>
    <x v="3"/>
    <b v="0"/>
    <n v="26"/>
    <b v="0"/>
    <s v="technology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x v="3"/>
    <b v="0"/>
    <n v="2"/>
    <b v="0"/>
    <s v="technology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x v="3"/>
    <b v="0"/>
    <n v="4"/>
    <b v="0"/>
    <s v="technology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x v="1916"/>
    <d v="2016-11-07T18:12:55"/>
    <x v="2"/>
    <b v="0"/>
    <n v="6"/>
    <b v="0"/>
    <s v="technology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x v="1917"/>
    <d v="2017-02-10T06:28:53"/>
    <x v="1"/>
    <b v="0"/>
    <n v="70"/>
    <b v="0"/>
    <s v="technology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x v="3"/>
    <b v="0"/>
    <n v="9"/>
    <b v="0"/>
    <s v="technology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x v="0"/>
    <b v="0"/>
    <n v="8"/>
    <b v="0"/>
    <s v="technology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x v="0"/>
    <b v="0"/>
    <n v="105"/>
    <b v="0"/>
    <s v="technology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x v="1921"/>
    <d v="2012-07-14T05:19:03"/>
    <x v="7"/>
    <b v="0"/>
    <n v="38"/>
    <b v="1"/>
    <s v="music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x v="5"/>
    <b v="0"/>
    <n v="64"/>
    <b v="1"/>
    <s v="music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x v="8"/>
    <b v="0"/>
    <n v="13"/>
    <b v="1"/>
    <s v="music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x v="3"/>
    <b v="0"/>
    <n v="33"/>
    <b v="1"/>
    <s v="music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x v="13"/>
    <b v="0"/>
    <n v="52"/>
    <b v="1"/>
    <s v="music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x v="10"/>
    <b v="0"/>
    <n v="107"/>
    <b v="1"/>
    <s v="music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x v="1927"/>
    <d v="2012-03-08T04:59:00"/>
    <x v="7"/>
    <b v="0"/>
    <n v="11"/>
    <b v="1"/>
    <s v="music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x v="5"/>
    <b v="0"/>
    <n v="34"/>
    <b v="1"/>
    <s v="music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x v="8"/>
    <b v="0"/>
    <n v="75"/>
    <b v="1"/>
    <s v="music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x v="5"/>
    <b v="0"/>
    <n v="26"/>
    <b v="1"/>
    <s v="music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x v="7"/>
    <b v="0"/>
    <n v="50"/>
    <b v="1"/>
    <s v="music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x v="7"/>
    <b v="0"/>
    <n v="80"/>
    <b v="1"/>
    <s v="music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x v="3"/>
    <b v="0"/>
    <n v="110"/>
    <b v="1"/>
    <s v="music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x v="8"/>
    <b v="0"/>
    <n v="77"/>
    <b v="1"/>
    <s v="music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x v="3"/>
    <b v="0"/>
    <n v="50"/>
    <b v="1"/>
    <s v="music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x v="8"/>
    <b v="0"/>
    <n v="145"/>
    <b v="1"/>
    <s v="music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x v="7"/>
    <b v="0"/>
    <n v="29"/>
    <b v="1"/>
    <s v="music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x v="5"/>
    <b v="0"/>
    <n v="114"/>
    <b v="1"/>
    <s v="music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x v="5"/>
    <b v="0"/>
    <n v="96"/>
    <b v="1"/>
    <s v="music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x v="8"/>
    <b v="0"/>
    <n v="31"/>
    <b v="1"/>
    <s v="music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x v="3"/>
    <b v="1"/>
    <n v="4883"/>
    <b v="1"/>
    <s v="technology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x v="8"/>
    <b v="1"/>
    <n v="95"/>
    <b v="1"/>
    <s v="technology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x v="2"/>
    <b v="1"/>
    <n v="2478"/>
    <b v="1"/>
    <s v="technology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x v="3"/>
    <b v="1"/>
    <n v="1789"/>
    <b v="1"/>
    <s v="technology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x v="0"/>
    <b v="1"/>
    <n v="680"/>
    <b v="1"/>
    <s v="technology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x v="3"/>
    <b v="1"/>
    <n v="70"/>
    <b v="1"/>
    <s v="technology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x v="12"/>
    <b v="1"/>
    <n v="23"/>
    <b v="1"/>
    <s v="technology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x v="1948"/>
    <d v="2016-06-06T17:02:00"/>
    <x v="2"/>
    <b v="1"/>
    <n v="4245"/>
    <b v="1"/>
    <s v="technology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x v="3"/>
    <b v="1"/>
    <n v="943"/>
    <b v="1"/>
    <s v="technology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x v="8"/>
    <b v="1"/>
    <n v="1876"/>
    <b v="1"/>
    <s v="technology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x v="2"/>
    <b v="1"/>
    <n v="834"/>
    <b v="1"/>
    <s v="technology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x v="5"/>
    <b v="1"/>
    <n v="682"/>
    <b v="1"/>
    <s v="technology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x v="7"/>
    <b v="1"/>
    <n v="147"/>
    <b v="1"/>
    <s v="technology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x v="1954"/>
    <d v="2016-03-12T05:00:00"/>
    <x v="2"/>
    <b v="1"/>
    <n v="415"/>
    <b v="1"/>
    <s v="technology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x v="7"/>
    <b v="1"/>
    <n v="290"/>
    <b v="1"/>
    <s v="technology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x v="0"/>
    <b v="1"/>
    <n v="365"/>
    <b v="1"/>
    <s v="technology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x v="1957"/>
    <d v="2012-10-27T02:21:53"/>
    <x v="7"/>
    <b v="1"/>
    <n v="660"/>
    <b v="1"/>
    <s v="technology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x v="5"/>
    <b v="1"/>
    <n v="1356"/>
    <b v="1"/>
    <s v="technology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x v="6"/>
    <b v="1"/>
    <n v="424"/>
    <b v="1"/>
    <s v="technology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x v="3"/>
    <b v="1"/>
    <n v="33"/>
    <b v="1"/>
    <s v="technology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x v="7"/>
    <b v="1"/>
    <n v="1633"/>
    <b v="1"/>
    <s v="technology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x v="3"/>
    <b v="1"/>
    <n v="306"/>
    <b v="1"/>
    <s v="technology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x v="3"/>
    <b v="1"/>
    <n v="205"/>
    <b v="1"/>
    <s v="technology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x v="2"/>
    <b v="1"/>
    <n v="1281"/>
    <b v="1"/>
    <s v="technology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x v="7"/>
    <b v="1"/>
    <n v="103"/>
    <b v="1"/>
    <s v="technology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x v="3"/>
    <b v="1"/>
    <n v="1513"/>
    <b v="1"/>
    <s v="technology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x v="3"/>
    <b v="1"/>
    <n v="405"/>
    <b v="1"/>
    <s v="technology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x v="2"/>
    <b v="1"/>
    <n v="510"/>
    <b v="1"/>
    <s v="technology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x v="2"/>
    <b v="1"/>
    <n v="1887"/>
    <b v="1"/>
    <s v="technology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x v="5"/>
    <b v="1"/>
    <n v="701"/>
    <b v="1"/>
    <s v="technology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x v="5"/>
    <b v="1"/>
    <n v="3863"/>
    <b v="1"/>
    <s v="technology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x v="7"/>
    <b v="1"/>
    <n v="238"/>
    <b v="1"/>
    <s v="technology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x v="2"/>
    <b v="1"/>
    <n v="2051"/>
    <b v="1"/>
    <s v="technology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x v="5"/>
    <b v="1"/>
    <n v="402"/>
    <b v="1"/>
    <s v="technology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x v="5"/>
    <b v="1"/>
    <n v="253"/>
    <b v="1"/>
    <s v="technology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x v="1976"/>
    <d v="2013-07-13T21:35:25"/>
    <x v="5"/>
    <b v="1"/>
    <n v="473"/>
    <b v="1"/>
    <s v="technology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x v="0"/>
    <b v="1"/>
    <n v="821"/>
    <b v="1"/>
    <s v="technology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x v="7"/>
    <b v="1"/>
    <n v="388"/>
    <b v="1"/>
    <s v="technology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x v="0"/>
    <b v="1"/>
    <n v="813"/>
    <b v="1"/>
    <s v="technology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x v="1980"/>
    <d v="2016-04-03T12:01:02"/>
    <x v="2"/>
    <b v="1"/>
    <n v="1945"/>
    <b v="1"/>
    <s v="technology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x v="3"/>
    <b v="0"/>
    <n v="12"/>
    <b v="0"/>
    <s v="photography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x v="2"/>
    <b v="0"/>
    <n v="0"/>
    <b v="0"/>
    <s v="photography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x v="2"/>
    <b v="0"/>
    <n v="16"/>
    <b v="0"/>
    <s v="photography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x v="3"/>
    <b v="0"/>
    <n v="7"/>
    <b v="0"/>
    <s v="photography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x v="2"/>
    <b v="0"/>
    <n v="4"/>
    <b v="0"/>
    <s v="photography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x v="2"/>
    <b v="0"/>
    <n v="1"/>
    <b v="0"/>
    <s v="photography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x v="0"/>
    <b v="0"/>
    <n v="28"/>
    <b v="0"/>
    <s v="photography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x v="1988"/>
    <d v="2015-08-20T18:19:02"/>
    <x v="0"/>
    <b v="0"/>
    <n v="1"/>
    <b v="0"/>
    <s v="photography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x v="2"/>
    <b v="0"/>
    <n v="1"/>
    <b v="0"/>
    <s v="photography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x v="2"/>
    <b v="0"/>
    <n v="5"/>
    <b v="0"/>
    <s v="photography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x v="0"/>
    <b v="0"/>
    <n v="3"/>
    <b v="0"/>
    <s v="photography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x v="1992"/>
    <d v="2015-02-18T03:26:31"/>
    <x v="0"/>
    <b v="0"/>
    <n v="2"/>
    <b v="0"/>
    <s v="photography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x v="0"/>
    <b v="0"/>
    <n v="0"/>
    <b v="0"/>
    <s v="photography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x v="2"/>
    <b v="0"/>
    <n v="0"/>
    <b v="0"/>
    <s v="photography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x v="0"/>
    <b v="0"/>
    <n v="3"/>
    <b v="0"/>
    <s v="photography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x v="3"/>
    <b v="0"/>
    <n v="0"/>
    <b v="0"/>
    <s v="photography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x v="3"/>
    <b v="0"/>
    <n v="0"/>
    <b v="0"/>
    <s v="photography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x v="3"/>
    <b v="0"/>
    <n v="3"/>
    <b v="0"/>
    <s v="photography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x v="3"/>
    <b v="0"/>
    <n v="7"/>
    <b v="0"/>
    <s v="photography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x v="2"/>
    <b v="0"/>
    <n v="25"/>
    <b v="0"/>
    <s v="photography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x v="0"/>
    <b v="1"/>
    <n v="1637"/>
    <b v="1"/>
    <s v="technology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x v="1"/>
    <b v="1"/>
    <n v="1375"/>
    <b v="1"/>
    <s v="technology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x v="10"/>
    <b v="1"/>
    <n v="17"/>
    <b v="1"/>
    <s v="technology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x v="3"/>
    <b v="1"/>
    <n v="354"/>
    <b v="1"/>
    <s v="technology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x v="5"/>
    <b v="1"/>
    <n v="191"/>
    <b v="1"/>
    <s v="technology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x v="3"/>
    <b v="1"/>
    <n v="303"/>
    <b v="1"/>
    <s v="technology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x v="10"/>
    <b v="1"/>
    <n v="137"/>
    <b v="1"/>
    <s v="technology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x v="8"/>
    <b v="1"/>
    <n v="41"/>
    <b v="1"/>
    <s v="technology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x v="2"/>
    <b v="1"/>
    <n v="398"/>
    <b v="1"/>
    <s v="technology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x v="2"/>
    <b v="1"/>
    <n v="1737"/>
    <b v="1"/>
    <s v="technology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x v="2"/>
    <b v="1"/>
    <n v="971"/>
    <b v="1"/>
    <s v="technology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x v="0"/>
    <b v="1"/>
    <n v="183"/>
    <b v="1"/>
    <s v="technology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x v="2"/>
    <b v="1"/>
    <n v="4562"/>
    <b v="1"/>
    <s v="technology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x v="5"/>
    <b v="1"/>
    <n v="26457"/>
    <b v="1"/>
    <s v="technology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x v="8"/>
    <b v="1"/>
    <n v="162"/>
    <b v="1"/>
    <s v="technology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x v="2016"/>
    <d v="2013-03-09T21:08:19"/>
    <x v="5"/>
    <b v="1"/>
    <n v="479"/>
    <b v="1"/>
    <s v="technology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x v="7"/>
    <b v="1"/>
    <n v="426"/>
    <b v="1"/>
    <s v="technology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x v="0"/>
    <b v="1"/>
    <n v="450"/>
    <b v="1"/>
    <s v="technology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x v="2"/>
    <b v="1"/>
    <n v="1780"/>
    <b v="1"/>
    <s v="technology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x v="3"/>
    <b v="1"/>
    <n v="122"/>
    <b v="1"/>
    <s v="technology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x v="3"/>
    <b v="1"/>
    <n v="95"/>
    <b v="1"/>
    <s v="technology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x v="2"/>
    <b v="1"/>
    <n v="325"/>
    <b v="1"/>
    <s v="technology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x v="0"/>
    <b v="1"/>
    <n v="353"/>
    <b v="1"/>
    <s v="technology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x v="7"/>
    <b v="1"/>
    <n v="105"/>
    <b v="1"/>
    <s v="technology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x v="0"/>
    <b v="1"/>
    <n v="729"/>
    <b v="1"/>
    <s v="technology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x v="3"/>
    <b v="1"/>
    <n v="454"/>
    <b v="1"/>
    <s v="technology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x v="0"/>
    <b v="1"/>
    <n v="539"/>
    <b v="1"/>
    <s v="technology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x v="2028"/>
    <d v="2010-03-15T21:55:00"/>
    <x v="10"/>
    <b v="1"/>
    <n v="79"/>
    <b v="1"/>
    <s v="technology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x v="3"/>
    <b v="1"/>
    <n v="94"/>
    <b v="1"/>
    <s v="technology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x v="7"/>
    <b v="1"/>
    <n v="625"/>
    <b v="1"/>
    <s v="technology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x v="0"/>
    <b v="1"/>
    <n v="508"/>
    <b v="1"/>
    <s v="technology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x v="2"/>
    <b v="1"/>
    <n v="531"/>
    <b v="1"/>
    <s v="technology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x v="3"/>
    <b v="1"/>
    <n v="158"/>
    <b v="1"/>
    <s v="technology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x v="0"/>
    <b v="1"/>
    <n v="508"/>
    <b v="1"/>
    <s v="technology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x v="0"/>
    <b v="1"/>
    <n v="644"/>
    <b v="1"/>
    <s v="technology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x v="3"/>
    <b v="1"/>
    <n v="848"/>
    <b v="1"/>
    <s v="technology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x v="5"/>
    <b v="1"/>
    <n v="429"/>
    <b v="1"/>
    <s v="technology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x v="5"/>
    <b v="1"/>
    <n v="204"/>
    <b v="1"/>
    <s v="technology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x v="2"/>
    <b v="1"/>
    <n v="379"/>
    <b v="1"/>
    <s v="technology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x v="2040"/>
    <d v="2013-11-15T23:15:03"/>
    <x v="5"/>
    <b v="1"/>
    <n v="271"/>
    <b v="1"/>
    <s v="technology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x v="2"/>
    <b v="0"/>
    <n v="120"/>
    <b v="1"/>
    <s v="technology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x v="2"/>
    <b v="0"/>
    <n v="140"/>
    <b v="1"/>
    <s v="technology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x v="2"/>
    <b v="0"/>
    <n v="193"/>
    <b v="1"/>
    <s v="technology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x v="0"/>
    <b v="0"/>
    <n v="180"/>
    <b v="1"/>
    <s v="technology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x v="7"/>
    <b v="0"/>
    <n v="263"/>
    <b v="1"/>
    <s v="technology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x v="5"/>
    <b v="0"/>
    <n v="217"/>
    <b v="1"/>
    <s v="technology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x v="4"/>
    <b v="0"/>
    <n v="443"/>
    <b v="1"/>
    <s v="technology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x v="5"/>
    <b v="0"/>
    <n v="1373"/>
    <b v="1"/>
    <s v="technology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x v="2049"/>
    <d v="2013-12-02T22:59:00"/>
    <x v="5"/>
    <b v="0"/>
    <n v="742"/>
    <b v="1"/>
    <s v="technology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x v="0"/>
    <b v="0"/>
    <n v="170"/>
    <b v="1"/>
    <s v="technology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x v="5"/>
    <b v="0"/>
    <n v="242"/>
    <b v="1"/>
    <s v="technology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x v="2"/>
    <b v="0"/>
    <n v="541"/>
    <b v="1"/>
    <s v="technology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x v="0"/>
    <b v="0"/>
    <n v="121"/>
    <b v="1"/>
    <s v="technology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x v="3"/>
    <b v="0"/>
    <n v="621"/>
    <b v="1"/>
    <s v="technology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x v="3"/>
    <b v="0"/>
    <n v="101"/>
    <b v="1"/>
    <s v="technology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x v="5"/>
    <b v="0"/>
    <n v="554"/>
    <b v="1"/>
    <s v="technology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x v="2"/>
    <b v="0"/>
    <n v="666"/>
    <b v="1"/>
    <s v="technology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x v="2058"/>
    <d v="2015-03-02T20:00:00"/>
    <x v="0"/>
    <b v="0"/>
    <n v="410"/>
    <b v="1"/>
    <s v="technology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x v="2"/>
    <b v="0"/>
    <n v="375"/>
    <b v="1"/>
    <s v="technology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x v="3"/>
    <b v="0"/>
    <n v="1364"/>
    <b v="1"/>
    <s v="technology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x v="2"/>
    <b v="0"/>
    <n v="35"/>
    <b v="1"/>
    <s v="technology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x v="2"/>
    <b v="0"/>
    <n v="203"/>
    <b v="1"/>
    <s v="technology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x v="2"/>
    <b v="0"/>
    <n v="49"/>
    <b v="1"/>
    <s v="technology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x v="5"/>
    <b v="0"/>
    <n v="5812"/>
    <b v="1"/>
    <s v="technology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x v="5"/>
    <b v="0"/>
    <n v="1556"/>
    <b v="1"/>
    <s v="technology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x v="3"/>
    <b v="0"/>
    <n v="65"/>
    <b v="1"/>
    <s v="technology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x v="0"/>
    <b v="0"/>
    <n v="10"/>
    <b v="1"/>
    <s v="technology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x v="2"/>
    <b v="0"/>
    <n v="76"/>
    <b v="1"/>
    <s v="technology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x v="2"/>
    <b v="0"/>
    <n v="263"/>
    <b v="1"/>
    <s v="technology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x v="2"/>
    <b v="0"/>
    <n v="1530"/>
    <b v="1"/>
    <s v="technology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x v="2"/>
    <b v="0"/>
    <n v="278"/>
    <b v="1"/>
    <s v="technology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x v="2"/>
    <b v="0"/>
    <n v="350"/>
    <b v="1"/>
    <s v="technology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x v="0"/>
    <b v="0"/>
    <n v="470"/>
    <b v="1"/>
    <s v="technology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x v="2"/>
    <b v="0"/>
    <n v="3"/>
    <b v="1"/>
    <s v="technology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x v="5"/>
    <b v="0"/>
    <n v="8200"/>
    <b v="1"/>
    <s v="technology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x v="3"/>
    <b v="0"/>
    <n v="8359"/>
    <b v="1"/>
    <s v="technology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x v="0"/>
    <b v="0"/>
    <n v="188"/>
    <b v="1"/>
    <s v="technology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x v="2"/>
    <b v="0"/>
    <n v="48"/>
    <b v="1"/>
    <s v="technology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x v="0"/>
    <b v="0"/>
    <n v="607"/>
    <b v="1"/>
    <s v="technology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x v="0"/>
    <b v="0"/>
    <n v="50"/>
    <b v="1"/>
    <s v="technology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x v="7"/>
    <b v="0"/>
    <n v="55"/>
    <b v="1"/>
    <s v="music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x v="8"/>
    <b v="0"/>
    <n v="38"/>
    <b v="1"/>
    <s v="music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x v="7"/>
    <b v="0"/>
    <n v="25"/>
    <b v="1"/>
    <s v="music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x v="3"/>
    <b v="0"/>
    <n v="46"/>
    <b v="1"/>
    <s v="music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x v="7"/>
    <b v="0"/>
    <n v="83"/>
    <b v="1"/>
    <s v="music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x v="8"/>
    <b v="0"/>
    <n v="35"/>
    <b v="1"/>
    <s v="music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x v="8"/>
    <b v="0"/>
    <n v="25"/>
    <b v="1"/>
    <s v="music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x v="10"/>
    <b v="0"/>
    <n v="75"/>
    <b v="1"/>
    <s v="music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x v="5"/>
    <b v="0"/>
    <n v="62"/>
    <b v="1"/>
    <s v="music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x v="5"/>
    <b v="0"/>
    <n v="160"/>
    <b v="1"/>
    <s v="music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x v="8"/>
    <b v="0"/>
    <n v="246"/>
    <b v="1"/>
    <s v="music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x v="8"/>
    <b v="0"/>
    <n v="55"/>
    <b v="1"/>
    <s v="music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x v="7"/>
    <b v="0"/>
    <n v="23"/>
    <b v="1"/>
    <s v="music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x v="7"/>
    <b v="0"/>
    <n v="72"/>
    <b v="1"/>
    <s v="music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x v="8"/>
    <b v="0"/>
    <n v="22"/>
    <b v="1"/>
    <s v="music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x v="7"/>
    <b v="0"/>
    <n v="14"/>
    <b v="1"/>
    <s v="music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x v="8"/>
    <b v="0"/>
    <n v="38"/>
    <b v="1"/>
    <s v="music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x v="7"/>
    <b v="0"/>
    <n v="32"/>
    <b v="1"/>
    <s v="music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x v="2099"/>
    <d v="2015-07-02T03:40:00"/>
    <x v="0"/>
    <b v="0"/>
    <n v="63"/>
    <b v="1"/>
    <s v="music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x v="7"/>
    <b v="0"/>
    <n v="27"/>
    <b v="1"/>
    <s v="music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x v="7"/>
    <b v="0"/>
    <n v="44"/>
    <b v="1"/>
    <s v="music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x v="8"/>
    <b v="0"/>
    <n v="38"/>
    <b v="1"/>
    <s v="music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x v="2103"/>
    <d v="2012-11-09T19:07:07"/>
    <x v="7"/>
    <b v="0"/>
    <n v="115"/>
    <b v="1"/>
    <s v="music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x v="13"/>
    <b v="0"/>
    <n v="37"/>
    <b v="1"/>
    <s v="music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x v="3"/>
    <b v="0"/>
    <n v="99"/>
    <b v="1"/>
    <s v="music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x v="5"/>
    <b v="0"/>
    <n v="44"/>
    <b v="1"/>
    <s v="music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x v="3"/>
    <b v="0"/>
    <n v="58"/>
    <b v="1"/>
    <s v="music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x v="7"/>
    <b v="0"/>
    <n v="191"/>
    <b v="1"/>
    <s v="music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x v="0"/>
    <b v="0"/>
    <n v="40"/>
    <b v="1"/>
    <s v="music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x v="3"/>
    <b v="0"/>
    <n v="38"/>
    <b v="1"/>
    <s v="music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x v="8"/>
    <b v="0"/>
    <n v="39"/>
    <b v="1"/>
    <s v="music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x v="5"/>
    <b v="0"/>
    <n v="11"/>
    <b v="1"/>
    <s v="music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x v="2113"/>
    <d v="2014-09-23T20:46:16"/>
    <x v="3"/>
    <b v="0"/>
    <n v="107"/>
    <b v="1"/>
    <s v="music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x v="10"/>
    <b v="0"/>
    <n v="147"/>
    <b v="1"/>
    <s v="music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x v="8"/>
    <b v="0"/>
    <n v="36"/>
    <b v="1"/>
    <s v="music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x v="7"/>
    <b v="0"/>
    <n v="92"/>
    <b v="1"/>
    <s v="music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x v="0"/>
    <b v="0"/>
    <n v="35"/>
    <b v="1"/>
    <s v="music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x v="8"/>
    <b v="0"/>
    <n v="17"/>
    <b v="1"/>
    <s v="music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x v="7"/>
    <b v="0"/>
    <n v="22"/>
    <b v="1"/>
    <s v="music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x v="3"/>
    <b v="0"/>
    <n v="69"/>
    <b v="1"/>
    <s v="music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x v="1"/>
    <b v="0"/>
    <n v="10"/>
    <b v="0"/>
    <s v="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x v="1"/>
    <b v="0"/>
    <n v="3"/>
    <b v="0"/>
    <s v="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x v="10"/>
    <b v="0"/>
    <n v="5"/>
    <b v="0"/>
    <s v="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x v="10"/>
    <b v="0"/>
    <n v="5"/>
    <b v="0"/>
    <s v="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x v="0"/>
    <b v="0"/>
    <n v="27"/>
    <b v="0"/>
    <s v="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x v="3"/>
    <b v="0"/>
    <n v="2"/>
    <b v="0"/>
    <s v="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x v="2127"/>
    <d v="2015-03-12T11:07:43"/>
    <x v="0"/>
    <b v="0"/>
    <n v="236"/>
    <b v="0"/>
    <s v="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x v="3"/>
    <b v="0"/>
    <n v="1"/>
    <b v="0"/>
    <s v="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x v="2"/>
    <b v="0"/>
    <n v="12"/>
    <b v="0"/>
    <s v="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x v="2130"/>
    <d v="2014-08-16T02:04:23"/>
    <x v="3"/>
    <b v="0"/>
    <n v="4"/>
    <b v="0"/>
    <s v="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x v="0"/>
    <b v="0"/>
    <n v="3"/>
    <b v="0"/>
    <s v="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x v="3"/>
    <b v="0"/>
    <n v="99"/>
    <b v="0"/>
    <s v="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x v="8"/>
    <b v="0"/>
    <n v="3"/>
    <b v="0"/>
    <s v="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x v="5"/>
    <b v="0"/>
    <n v="3"/>
    <b v="0"/>
    <s v="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x v="7"/>
    <b v="0"/>
    <n v="22"/>
    <b v="0"/>
    <s v="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x v="5"/>
    <b v="0"/>
    <n v="4"/>
    <b v="0"/>
    <s v="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x v="3"/>
    <b v="0"/>
    <n v="534"/>
    <b v="0"/>
    <s v="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x v="5"/>
    <b v="0"/>
    <n v="12"/>
    <b v="0"/>
    <s v="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x v="2"/>
    <b v="0"/>
    <n v="56"/>
    <b v="0"/>
    <s v="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x v="5"/>
    <b v="0"/>
    <n v="11"/>
    <b v="0"/>
    <s v="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x v="3"/>
    <b v="0"/>
    <n v="0"/>
    <b v="0"/>
    <s v="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x v="0"/>
    <b v="0"/>
    <n v="12"/>
    <b v="0"/>
    <s v="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x v="10"/>
    <b v="0"/>
    <n v="5"/>
    <b v="0"/>
    <s v="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x v="5"/>
    <b v="0"/>
    <n v="24"/>
    <b v="0"/>
    <s v="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x v="5"/>
    <b v="0"/>
    <n v="89"/>
    <b v="0"/>
    <s v="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x v="2"/>
    <b v="0"/>
    <n v="1"/>
    <b v="0"/>
    <s v="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x v="2147"/>
    <d v="2014-11-16T08:05:48"/>
    <x v="3"/>
    <b v="0"/>
    <n v="55"/>
    <b v="0"/>
    <s v="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x v="0"/>
    <b v="0"/>
    <n v="2"/>
    <b v="0"/>
    <s v="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x v="15"/>
    <b v="0"/>
    <n v="0"/>
    <b v="0"/>
    <s v="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x v="2150"/>
    <d v="2016-07-13T06:49:59"/>
    <x v="2"/>
    <b v="0"/>
    <n v="4"/>
    <b v="0"/>
    <s v="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x v="2"/>
    <b v="0"/>
    <n v="6"/>
    <b v="0"/>
    <s v="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x v="3"/>
    <b v="0"/>
    <n v="4"/>
    <b v="0"/>
    <s v="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x v="0"/>
    <b v="0"/>
    <n v="4"/>
    <b v="0"/>
    <s v="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x v="2154"/>
    <d v="2014-01-28T15:10:27"/>
    <x v="3"/>
    <b v="0"/>
    <n v="2"/>
    <b v="0"/>
    <s v="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x v="2"/>
    <b v="0"/>
    <n v="5"/>
    <b v="0"/>
    <s v="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x v="5"/>
    <b v="0"/>
    <n v="83"/>
    <b v="0"/>
    <s v="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x v="2157"/>
    <d v="2016-12-23T07:59:00"/>
    <x v="2"/>
    <b v="0"/>
    <n v="57"/>
    <b v="0"/>
    <s v="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x v="5"/>
    <b v="0"/>
    <n v="311"/>
    <b v="0"/>
    <s v="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x v="8"/>
    <b v="0"/>
    <n v="2"/>
    <b v="0"/>
    <s v="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x v="7"/>
    <b v="0"/>
    <n v="16"/>
    <b v="0"/>
    <s v="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x v="2161"/>
    <d v="2015-09-23T20:27:39"/>
    <x v="0"/>
    <b v="0"/>
    <n v="13"/>
    <b v="1"/>
    <s v="music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x v="3"/>
    <b v="0"/>
    <n v="58"/>
    <b v="1"/>
    <s v="music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x v="0"/>
    <b v="0"/>
    <n v="44"/>
    <b v="1"/>
    <s v="music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x v="2164"/>
    <d v="2016-06-25T03:59:00"/>
    <x v="2"/>
    <b v="0"/>
    <n v="83"/>
    <b v="1"/>
    <s v="music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x v="2"/>
    <b v="0"/>
    <n v="117"/>
    <b v="1"/>
    <s v="music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x v="3"/>
    <b v="0"/>
    <n v="32"/>
    <b v="1"/>
    <s v="music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x v="2167"/>
    <d v="2012-09-15T01:35:37"/>
    <x v="7"/>
    <b v="0"/>
    <n v="8"/>
    <b v="1"/>
    <s v="music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x v="1"/>
    <b v="0"/>
    <n v="340"/>
    <b v="1"/>
    <s v="music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x v="1"/>
    <b v="0"/>
    <n v="7"/>
    <b v="1"/>
    <s v="music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x v="0"/>
    <b v="0"/>
    <n v="19"/>
    <b v="1"/>
    <s v="music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x v="0"/>
    <b v="0"/>
    <n v="47"/>
    <b v="1"/>
    <s v="music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x v="0"/>
    <b v="0"/>
    <n v="13"/>
    <b v="1"/>
    <s v="music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x v="5"/>
    <b v="0"/>
    <n v="90"/>
    <b v="1"/>
    <s v="music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x v="2"/>
    <b v="0"/>
    <n v="63"/>
    <b v="1"/>
    <s v="music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x v="2"/>
    <b v="0"/>
    <n v="26"/>
    <b v="1"/>
    <s v="music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x v="0"/>
    <b v="0"/>
    <n v="71"/>
    <b v="1"/>
    <s v="music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x v="2"/>
    <b v="0"/>
    <n v="38"/>
    <b v="1"/>
    <s v="music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x v="1"/>
    <b v="0"/>
    <n v="859"/>
    <b v="1"/>
    <s v="music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x v="0"/>
    <b v="0"/>
    <n v="21"/>
    <b v="1"/>
    <s v="music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x v="0"/>
    <b v="0"/>
    <n v="78"/>
    <b v="1"/>
    <s v="music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x v="1"/>
    <b v="0"/>
    <n v="53"/>
    <b v="1"/>
    <s v="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x v="3"/>
    <b v="0"/>
    <n v="356"/>
    <b v="1"/>
    <s v="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x v="1"/>
    <b v="0"/>
    <n v="279"/>
    <b v="1"/>
    <s v="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x v="2"/>
    <b v="1"/>
    <n v="266"/>
    <b v="1"/>
    <s v="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x v="5"/>
    <b v="0"/>
    <n v="623"/>
    <b v="1"/>
    <s v="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x v="2"/>
    <b v="0"/>
    <n v="392"/>
    <b v="1"/>
    <s v="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x v="0"/>
    <b v="1"/>
    <n v="3562"/>
    <b v="1"/>
    <s v="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x v="2"/>
    <b v="0"/>
    <n v="514"/>
    <b v="1"/>
    <s v="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x v="2"/>
    <b v="0"/>
    <n v="88"/>
    <b v="1"/>
    <s v="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x v="2"/>
    <b v="0"/>
    <n v="537"/>
    <b v="1"/>
    <s v="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x v="1"/>
    <b v="0"/>
    <n v="25"/>
    <b v="1"/>
    <s v="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x v="2"/>
    <b v="0"/>
    <n v="3238"/>
    <b v="1"/>
    <s v="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x v="2"/>
    <b v="0"/>
    <n v="897"/>
    <b v="1"/>
    <s v="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x v="2"/>
    <b v="0"/>
    <n v="878"/>
    <b v="1"/>
    <s v="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x v="2195"/>
    <d v="2015-08-11T18:31:40"/>
    <x v="0"/>
    <b v="0"/>
    <n v="115"/>
    <b v="1"/>
    <s v="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x v="2196"/>
    <d v="2016-12-02T07:00:00"/>
    <x v="2"/>
    <b v="0"/>
    <n v="234"/>
    <b v="1"/>
    <s v="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x v="0"/>
    <b v="0"/>
    <n v="4330"/>
    <b v="1"/>
    <s v="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x v="0"/>
    <b v="0"/>
    <n v="651"/>
    <b v="1"/>
    <s v="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x v="2199"/>
    <d v="2015-10-15T09:59:58"/>
    <x v="0"/>
    <b v="1"/>
    <n v="251"/>
    <b v="1"/>
    <s v="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x v="0"/>
    <b v="0"/>
    <n v="263"/>
    <b v="1"/>
    <s v="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x v="5"/>
    <b v="0"/>
    <n v="28"/>
    <b v="1"/>
    <s v="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x v="7"/>
    <b v="0"/>
    <n v="721"/>
    <b v="1"/>
    <s v="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x v="0"/>
    <b v="0"/>
    <n v="50"/>
    <b v="1"/>
    <s v="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x v="5"/>
    <b v="0"/>
    <n v="73"/>
    <b v="1"/>
    <s v="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x v="7"/>
    <b v="0"/>
    <n v="27"/>
    <b v="1"/>
    <s v="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x v="7"/>
    <b v="0"/>
    <n v="34"/>
    <b v="1"/>
    <s v="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x v="5"/>
    <b v="0"/>
    <n v="7"/>
    <b v="1"/>
    <s v="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x v="7"/>
    <b v="0"/>
    <n v="24"/>
    <b v="1"/>
    <s v="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x v="3"/>
    <b v="0"/>
    <n v="15"/>
    <b v="1"/>
    <s v="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x v="7"/>
    <b v="0"/>
    <n v="72"/>
    <b v="1"/>
    <s v="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x v="3"/>
    <b v="0"/>
    <n v="120"/>
    <b v="1"/>
    <s v="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x v="5"/>
    <b v="0"/>
    <n v="123"/>
    <b v="1"/>
    <s v="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x v="0"/>
    <b v="0"/>
    <n v="1"/>
    <b v="1"/>
    <s v="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x v="3"/>
    <b v="0"/>
    <n v="24"/>
    <b v="1"/>
    <s v="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x v="2215"/>
    <d v="2012-03-13T06:59:00"/>
    <x v="7"/>
    <b v="0"/>
    <n v="33"/>
    <b v="1"/>
    <s v="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x v="0"/>
    <b v="0"/>
    <n v="14"/>
    <b v="1"/>
    <s v="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x v="0"/>
    <b v="0"/>
    <n v="9"/>
    <b v="1"/>
    <s v="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x v="9"/>
    <b v="0"/>
    <n v="76"/>
    <b v="1"/>
    <s v="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x v="0"/>
    <b v="0"/>
    <n v="19"/>
    <b v="1"/>
    <s v="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x v="5"/>
    <b v="0"/>
    <n v="69"/>
    <b v="1"/>
    <s v="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x v="11"/>
    <b v="0"/>
    <n v="218"/>
    <b v="1"/>
    <s v="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x v="7"/>
    <b v="0"/>
    <n v="30"/>
    <b v="1"/>
    <s v="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x v="0"/>
    <b v="0"/>
    <n v="100"/>
    <b v="1"/>
    <s v="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x v="2"/>
    <b v="0"/>
    <n v="296"/>
    <b v="1"/>
    <s v="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x v="3"/>
    <b v="0"/>
    <n v="1204"/>
    <b v="1"/>
    <s v="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x v="2"/>
    <b v="0"/>
    <n v="321"/>
    <b v="1"/>
    <s v="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x v="5"/>
    <b v="0"/>
    <n v="301"/>
    <b v="1"/>
    <s v="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x v="0"/>
    <b v="0"/>
    <n v="144"/>
    <b v="1"/>
    <s v="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x v="5"/>
    <b v="0"/>
    <n v="539"/>
    <b v="1"/>
    <s v="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x v="3"/>
    <b v="0"/>
    <n v="498"/>
    <b v="1"/>
    <s v="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x v="5"/>
    <b v="0"/>
    <n v="1113"/>
    <b v="1"/>
    <s v="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x v="3"/>
    <b v="0"/>
    <n v="988"/>
    <b v="1"/>
    <s v="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x v="4"/>
    <b v="0"/>
    <n v="391"/>
    <b v="1"/>
    <s v="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x v="1"/>
    <b v="0"/>
    <n v="28"/>
    <b v="1"/>
    <s v="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x v="0"/>
    <b v="0"/>
    <n v="147"/>
    <b v="1"/>
    <s v="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x v="2"/>
    <b v="0"/>
    <n v="680"/>
    <b v="1"/>
    <s v="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x v="3"/>
    <b v="0"/>
    <n v="983"/>
    <b v="1"/>
    <s v="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x v="1"/>
    <b v="0"/>
    <n v="79"/>
    <b v="1"/>
    <s v="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x v="5"/>
    <b v="0"/>
    <n v="426"/>
    <b v="1"/>
    <s v="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x v="2"/>
    <b v="0"/>
    <n v="96"/>
    <b v="1"/>
    <s v="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x v="1"/>
    <b v="0"/>
    <n v="163"/>
    <b v="1"/>
    <s v="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x v="5"/>
    <b v="0"/>
    <n v="2525"/>
    <b v="1"/>
    <s v="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x v="1"/>
    <b v="0"/>
    <n v="2035"/>
    <b v="1"/>
    <s v="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x v="2"/>
    <b v="0"/>
    <n v="290"/>
    <b v="1"/>
    <s v="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x v="3"/>
    <b v="0"/>
    <n v="1980"/>
    <b v="1"/>
    <s v="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x v="0"/>
    <b v="0"/>
    <n v="57"/>
    <b v="1"/>
    <s v="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x v="0"/>
    <b v="0"/>
    <n v="380"/>
    <b v="1"/>
    <s v="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x v="2"/>
    <b v="0"/>
    <n v="128"/>
    <b v="1"/>
    <s v="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x v="5"/>
    <b v="0"/>
    <n v="180"/>
    <b v="1"/>
    <s v="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x v="2"/>
    <b v="0"/>
    <n v="571"/>
    <b v="1"/>
    <s v="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x v="3"/>
    <b v="0"/>
    <n v="480"/>
    <b v="1"/>
    <s v="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x v="2"/>
    <b v="0"/>
    <n v="249"/>
    <b v="1"/>
    <s v="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x v="0"/>
    <b v="0"/>
    <n v="84"/>
    <b v="1"/>
    <s v="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x v="1"/>
    <b v="0"/>
    <n v="197"/>
    <b v="1"/>
    <s v="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x v="2"/>
    <b v="0"/>
    <n v="271"/>
    <b v="1"/>
    <s v="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x v="2"/>
    <b v="0"/>
    <n v="50"/>
    <b v="1"/>
    <s v="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x v="2"/>
    <b v="0"/>
    <n v="169"/>
    <b v="1"/>
    <s v="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x v="0"/>
    <b v="0"/>
    <n v="205"/>
    <b v="1"/>
    <s v="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x v="2"/>
    <b v="0"/>
    <n v="206"/>
    <b v="1"/>
    <s v="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x v="3"/>
    <b v="0"/>
    <n v="84"/>
    <b v="1"/>
    <s v="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x v="1"/>
    <b v="0"/>
    <n v="210"/>
    <b v="1"/>
    <s v="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x v="6"/>
    <b v="0"/>
    <n v="181"/>
    <b v="1"/>
    <s v="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x v="0"/>
    <b v="0"/>
    <n v="60"/>
    <b v="1"/>
    <s v="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x v="2"/>
    <b v="0"/>
    <n v="445"/>
    <b v="1"/>
    <s v="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x v="2"/>
    <b v="0"/>
    <n v="17"/>
    <b v="1"/>
    <s v="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x v="2"/>
    <b v="0"/>
    <n v="194"/>
    <b v="1"/>
    <s v="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x v="3"/>
    <b v="0"/>
    <n v="404"/>
    <b v="1"/>
    <s v="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x v="1"/>
    <b v="0"/>
    <n v="194"/>
    <b v="1"/>
    <s v="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x v="1"/>
    <b v="0"/>
    <n v="902"/>
    <b v="1"/>
    <s v="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x v="1"/>
    <b v="0"/>
    <n v="1670"/>
    <b v="1"/>
    <s v="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x v="2"/>
    <b v="0"/>
    <n v="1328"/>
    <b v="1"/>
    <s v="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x v="0"/>
    <b v="0"/>
    <n v="944"/>
    <b v="1"/>
    <s v="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x v="1"/>
    <b v="0"/>
    <n v="147"/>
    <b v="1"/>
    <s v="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x v="3"/>
    <b v="0"/>
    <n v="99"/>
    <b v="1"/>
    <s v="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x v="3"/>
    <b v="0"/>
    <n v="79"/>
    <b v="1"/>
    <s v="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x v="3"/>
    <b v="0"/>
    <n v="75"/>
    <b v="1"/>
    <s v="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x v="7"/>
    <b v="0"/>
    <n v="207"/>
    <b v="1"/>
    <s v="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x v="2"/>
    <b v="0"/>
    <n v="102"/>
    <b v="1"/>
    <s v="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x v="0"/>
    <b v="0"/>
    <n v="32"/>
    <b v="1"/>
    <s v="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x v="0"/>
    <b v="0"/>
    <n v="480"/>
    <b v="1"/>
    <s v="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x v="8"/>
    <b v="0"/>
    <n v="11"/>
    <b v="1"/>
    <s v="music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x v="2"/>
    <b v="0"/>
    <n v="12"/>
    <b v="1"/>
    <s v="music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x v="7"/>
    <b v="0"/>
    <n v="48"/>
    <b v="1"/>
    <s v="music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x v="2284"/>
    <d v="2011-03-12T04:00:00"/>
    <x v="8"/>
    <b v="0"/>
    <n v="59"/>
    <b v="1"/>
    <s v="music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x v="7"/>
    <b v="0"/>
    <n v="79"/>
    <b v="1"/>
    <s v="music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x v="5"/>
    <b v="0"/>
    <n v="14"/>
    <b v="1"/>
    <s v="music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x v="3"/>
    <b v="0"/>
    <n v="106"/>
    <b v="1"/>
    <s v="music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x v="7"/>
    <b v="0"/>
    <n v="25"/>
    <b v="1"/>
    <s v="music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x v="5"/>
    <b v="0"/>
    <n v="25"/>
    <b v="1"/>
    <s v="music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x v="12"/>
    <b v="0"/>
    <n v="29"/>
    <b v="1"/>
    <s v="music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x v="7"/>
    <b v="0"/>
    <n v="43"/>
    <b v="1"/>
    <s v="music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x v="7"/>
    <b v="0"/>
    <n v="46"/>
    <b v="1"/>
    <s v="music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x v="2293"/>
    <d v="2012-09-25T03:59:00"/>
    <x v="7"/>
    <b v="0"/>
    <n v="27"/>
    <b v="1"/>
    <s v="music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x v="5"/>
    <b v="0"/>
    <n v="112"/>
    <b v="1"/>
    <s v="music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x v="5"/>
    <b v="0"/>
    <n v="34"/>
    <b v="1"/>
    <s v="music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x v="7"/>
    <b v="0"/>
    <n v="145"/>
    <b v="1"/>
    <s v="music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x v="7"/>
    <b v="0"/>
    <n v="19"/>
    <b v="1"/>
    <s v="music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x v="3"/>
    <b v="0"/>
    <n v="288"/>
    <b v="1"/>
    <s v="music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x v="8"/>
    <b v="0"/>
    <n v="14"/>
    <b v="1"/>
    <s v="music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x v="7"/>
    <b v="0"/>
    <n v="7"/>
    <b v="1"/>
    <s v="music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x v="5"/>
    <b v="1"/>
    <n v="211"/>
    <b v="1"/>
    <s v="music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x v="5"/>
    <b v="1"/>
    <n v="85"/>
    <b v="1"/>
    <s v="music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x v="8"/>
    <b v="1"/>
    <n v="103"/>
    <b v="1"/>
    <s v="music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x v="8"/>
    <b v="1"/>
    <n v="113"/>
    <b v="1"/>
    <s v="music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x v="3"/>
    <b v="1"/>
    <n v="167"/>
    <b v="1"/>
    <s v="music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x v="7"/>
    <b v="1"/>
    <n v="73"/>
    <b v="1"/>
    <s v="music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x v="7"/>
    <b v="1"/>
    <n v="75"/>
    <b v="1"/>
    <s v="music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x v="3"/>
    <b v="1"/>
    <n v="614"/>
    <b v="1"/>
    <s v="music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x v="5"/>
    <b v="1"/>
    <n v="107"/>
    <b v="1"/>
    <s v="music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x v="5"/>
    <b v="1"/>
    <n v="1224"/>
    <b v="1"/>
    <s v="music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x v="3"/>
    <b v="1"/>
    <n v="104"/>
    <b v="1"/>
    <s v="music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x v="3"/>
    <b v="1"/>
    <n v="79"/>
    <b v="1"/>
    <s v="music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x v="2313"/>
    <d v="2012-05-03T23:00:26"/>
    <x v="7"/>
    <b v="1"/>
    <n v="157"/>
    <b v="1"/>
    <s v="music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x v="7"/>
    <b v="1"/>
    <n v="50"/>
    <b v="1"/>
    <s v="music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x v="7"/>
    <b v="1"/>
    <n v="64"/>
    <b v="1"/>
    <s v="music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x v="12"/>
    <b v="1"/>
    <n v="200"/>
    <b v="1"/>
    <s v="music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x v="10"/>
    <b v="1"/>
    <n v="22"/>
    <b v="1"/>
    <s v="music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x v="12"/>
    <b v="1"/>
    <n v="163"/>
    <b v="1"/>
    <s v="music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x v="5"/>
    <b v="1"/>
    <n v="77"/>
    <b v="1"/>
    <s v="music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x v="3"/>
    <b v="1"/>
    <n v="89"/>
    <b v="1"/>
    <s v="music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x v="1"/>
    <b v="0"/>
    <n v="64"/>
    <b v="0"/>
    <s v="food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x v="1"/>
    <b v="0"/>
    <n v="4"/>
    <b v="0"/>
    <s v="food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x v="1"/>
    <b v="0"/>
    <n v="4"/>
    <b v="0"/>
    <s v="food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x v="1"/>
    <b v="0"/>
    <n v="61"/>
    <b v="0"/>
    <s v="food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x v="1"/>
    <b v="0"/>
    <n v="7"/>
    <b v="0"/>
    <s v="food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x v="1"/>
    <b v="0"/>
    <n v="1"/>
    <b v="0"/>
    <s v="food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x v="3"/>
    <b v="1"/>
    <n v="3355"/>
    <b v="1"/>
    <s v="food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x v="0"/>
    <b v="1"/>
    <n v="537"/>
    <b v="1"/>
    <s v="food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x v="3"/>
    <b v="1"/>
    <n v="125"/>
    <b v="1"/>
    <s v="food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x v="4"/>
    <b v="1"/>
    <n v="163"/>
    <b v="1"/>
    <s v="food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x v="3"/>
    <b v="1"/>
    <n v="283"/>
    <b v="1"/>
    <s v="food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x v="0"/>
    <b v="1"/>
    <n v="352"/>
    <b v="1"/>
    <s v="food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x v="3"/>
    <b v="1"/>
    <n v="94"/>
    <b v="1"/>
    <s v="food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x v="3"/>
    <b v="1"/>
    <n v="67"/>
    <b v="1"/>
    <s v="food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x v="3"/>
    <b v="1"/>
    <n v="221"/>
    <b v="1"/>
    <s v="food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x v="3"/>
    <b v="1"/>
    <n v="2165"/>
    <b v="1"/>
    <s v="food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x v="3"/>
    <b v="1"/>
    <n v="179"/>
    <b v="1"/>
    <s v="food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x v="3"/>
    <b v="1"/>
    <n v="123"/>
    <b v="1"/>
    <s v="food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x v="2"/>
    <b v="1"/>
    <n v="1104"/>
    <b v="1"/>
    <s v="food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x v="2"/>
    <b v="1"/>
    <n v="403"/>
    <b v="1"/>
    <s v="food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x v="0"/>
    <b v="0"/>
    <n v="0"/>
    <b v="0"/>
    <s v="technology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x v="3"/>
    <b v="0"/>
    <n v="0"/>
    <b v="0"/>
    <s v="technology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x v="2"/>
    <b v="0"/>
    <n v="1"/>
    <b v="0"/>
    <s v="technology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x v="2"/>
    <b v="0"/>
    <n v="1"/>
    <b v="0"/>
    <s v="technology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x v="0"/>
    <b v="0"/>
    <n v="0"/>
    <b v="0"/>
    <s v="technology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x v="2"/>
    <b v="0"/>
    <n v="3"/>
    <b v="0"/>
    <s v="technology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x v="2"/>
    <b v="0"/>
    <n v="1"/>
    <b v="0"/>
    <s v="technology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x v="2"/>
    <b v="0"/>
    <n v="5"/>
    <b v="0"/>
    <s v="technology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x v="0"/>
    <b v="0"/>
    <n v="0"/>
    <b v="0"/>
    <s v="technology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x v="1"/>
    <b v="0"/>
    <n v="0"/>
    <b v="0"/>
    <s v="technology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x v="2351"/>
    <d v="2015-04-30T02:25:39"/>
    <x v="0"/>
    <b v="0"/>
    <n v="7"/>
    <b v="0"/>
    <s v="technology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x v="0"/>
    <b v="0"/>
    <n v="0"/>
    <b v="0"/>
    <s v="technology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x v="0"/>
    <b v="0"/>
    <n v="0"/>
    <b v="0"/>
    <s v="technology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x v="0"/>
    <b v="0"/>
    <n v="1"/>
    <b v="0"/>
    <s v="technology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x v="0"/>
    <b v="0"/>
    <n v="2"/>
    <b v="0"/>
    <s v="technology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x v="0"/>
    <b v="0"/>
    <n v="0"/>
    <b v="0"/>
    <s v="technology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x v="0"/>
    <b v="0"/>
    <n v="0"/>
    <b v="0"/>
    <s v="technology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x v="0"/>
    <b v="0"/>
    <n v="0"/>
    <b v="0"/>
    <s v="technology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x v="0"/>
    <b v="0"/>
    <n v="3"/>
    <b v="0"/>
    <s v="technology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x v="2"/>
    <b v="0"/>
    <n v="1"/>
    <b v="0"/>
    <s v="technology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x v="2"/>
    <b v="0"/>
    <n v="0"/>
    <b v="0"/>
    <s v="technology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x v="3"/>
    <b v="0"/>
    <n v="2"/>
    <b v="0"/>
    <s v="technology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x v="0"/>
    <b v="0"/>
    <n v="0"/>
    <b v="0"/>
    <s v="technology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x v="0"/>
    <b v="0"/>
    <n v="0"/>
    <b v="0"/>
    <s v="technology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x v="2"/>
    <b v="0"/>
    <n v="0"/>
    <b v="0"/>
    <s v="technology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x v="0"/>
    <b v="0"/>
    <n v="27"/>
    <b v="0"/>
    <s v="technology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x v="2"/>
    <b v="0"/>
    <n v="14"/>
    <b v="0"/>
    <s v="technology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x v="0"/>
    <b v="0"/>
    <n v="2"/>
    <b v="0"/>
    <s v="technology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x v="2"/>
    <b v="0"/>
    <n v="0"/>
    <b v="0"/>
    <s v="technology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x v="3"/>
    <b v="0"/>
    <n v="4"/>
    <b v="0"/>
    <s v="technology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x v="0"/>
    <b v="0"/>
    <n v="0"/>
    <b v="0"/>
    <s v="technology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x v="0"/>
    <b v="0"/>
    <n v="6"/>
    <b v="0"/>
    <s v="technology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x v="2373"/>
    <d v="2015-08-29T15:53:44"/>
    <x v="0"/>
    <b v="0"/>
    <n v="1"/>
    <b v="0"/>
    <s v="technology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x v="0"/>
    <b v="0"/>
    <n v="1"/>
    <b v="0"/>
    <s v="technology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x v="2"/>
    <b v="0"/>
    <n v="0"/>
    <b v="0"/>
    <s v="technology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x v="0"/>
    <b v="0"/>
    <n v="4"/>
    <b v="0"/>
    <s v="technology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x v="2"/>
    <b v="0"/>
    <n v="0"/>
    <b v="0"/>
    <s v="technology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x v="0"/>
    <b v="0"/>
    <n v="0"/>
    <b v="0"/>
    <s v="technology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x v="0"/>
    <b v="0"/>
    <n v="0"/>
    <b v="0"/>
    <s v="technology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x v="0"/>
    <b v="0"/>
    <n v="3"/>
    <b v="0"/>
    <s v="technology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x v="0"/>
    <b v="0"/>
    <n v="7"/>
    <b v="0"/>
    <s v="technology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x v="0"/>
    <b v="0"/>
    <n v="2"/>
    <b v="0"/>
    <s v="technology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x v="0"/>
    <b v="0"/>
    <n v="3"/>
    <b v="0"/>
    <s v="technology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x v="3"/>
    <b v="0"/>
    <n v="8"/>
    <b v="0"/>
    <s v="technology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x v="0"/>
    <b v="0"/>
    <n v="7"/>
    <b v="0"/>
    <s v="technology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x v="0"/>
    <b v="0"/>
    <n v="0"/>
    <b v="0"/>
    <s v="technology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x v="2"/>
    <b v="0"/>
    <n v="3"/>
    <b v="0"/>
    <s v="technology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x v="0"/>
    <b v="0"/>
    <n v="8"/>
    <b v="0"/>
    <s v="technology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x v="0"/>
    <b v="0"/>
    <n v="1"/>
    <b v="0"/>
    <s v="technology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x v="0"/>
    <b v="0"/>
    <n v="0"/>
    <b v="0"/>
    <s v="technology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x v="2391"/>
    <d v="2015-03-31T18:04:04"/>
    <x v="0"/>
    <b v="0"/>
    <n v="1"/>
    <b v="0"/>
    <s v="technology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x v="0"/>
    <b v="0"/>
    <n v="0"/>
    <b v="0"/>
    <s v="technology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x v="0"/>
    <b v="0"/>
    <n v="1"/>
    <b v="0"/>
    <s v="technology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x v="0"/>
    <b v="0"/>
    <n v="2"/>
    <b v="0"/>
    <s v="technology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x v="1"/>
    <b v="0"/>
    <n v="0"/>
    <b v="0"/>
    <s v="technology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x v="0"/>
    <b v="0"/>
    <n v="1"/>
    <b v="0"/>
    <s v="technology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x v="0"/>
    <b v="0"/>
    <n v="0"/>
    <b v="0"/>
    <s v="technology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x v="0"/>
    <b v="0"/>
    <n v="0"/>
    <b v="0"/>
    <s v="technology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x v="3"/>
    <b v="0"/>
    <n v="0"/>
    <b v="0"/>
    <s v="technology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x v="2"/>
    <b v="0"/>
    <n v="0"/>
    <b v="0"/>
    <s v="technology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x v="2"/>
    <b v="0"/>
    <n v="9"/>
    <b v="0"/>
    <s v="food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x v="2402"/>
    <d v="2015-05-13T16:18:51"/>
    <x v="0"/>
    <b v="0"/>
    <n v="1"/>
    <b v="0"/>
    <s v="food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x v="2"/>
    <b v="0"/>
    <n v="12"/>
    <b v="0"/>
    <s v="food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x v="2"/>
    <b v="0"/>
    <n v="0"/>
    <b v="0"/>
    <s v="food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x v="2"/>
    <b v="0"/>
    <n v="20"/>
    <b v="0"/>
    <s v="food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x v="0"/>
    <b v="0"/>
    <n v="16"/>
    <b v="0"/>
    <s v="food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x v="0"/>
    <b v="0"/>
    <n v="33"/>
    <b v="0"/>
    <s v="food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x v="3"/>
    <b v="0"/>
    <n v="2"/>
    <b v="0"/>
    <s v="food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x v="0"/>
    <b v="0"/>
    <n v="6"/>
    <b v="0"/>
    <s v="food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x v="0"/>
    <b v="0"/>
    <n v="0"/>
    <b v="0"/>
    <s v="food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x v="0"/>
    <b v="0"/>
    <n v="3"/>
    <b v="0"/>
    <s v="food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x v="2"/>
    <b v="0"/>
    <n v="0"/>
    <b v="0"/>
    <s v="food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x v="3"/>
    <b v="0"/>
    <n v="3"/>
    <b v="0"/>
    <s v="food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x v="0"/>
    <b v="0"/>
    <n v="13"/>
    <b v="0"/>
    <s v="food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x v="2"/>
    <b v="0"/>
    <n v="6"/>
    <b v="0"/>
    <s v="food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x v="0"/>
    <b v="0"/>
    <n v="1"/>
    <b v="0"/>
    <s v="food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x v="3"/>
    <b v="0"/>
    <n v="0"/>
    <b v="0"/>
    <s v="food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x v="2418"/>
    <d v="2015-03-24T19:34:04"/>
    <x v="0"/>
    <b v="0"/>
    <n v="5"/>
    <b v="0"/>
    <s v="food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x v="0"/>
    <b v="0"/>
    <n v="0"/>
    <b v="0"/>
    <s v="food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x v="3"/>
    <b v="0"/>
    <n v="36"/>
    <b v="0"/>
    <s v="food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x v="2421"/>
    <d v="2015-02-21T16:29:56"/>
    <x v="0"/>
    <b v="0"/>
    <n v="1"/>
    <b v="0"/>
    <s v="food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x v="2422"/>
    <d v="2015-03-11T16:23:56"/>
    <x v="0"/>
    <b v="0"/>
    <n v="1"/>
    <b v="0"/>
    <s v="food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x v="3"/>
    <b v="0"/>
    <n v="1"/>
    <b v="0"/>
    <s v="food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x v="2424"/>
    <d v="2014-10-27T21:25:08"/>
    <x v="3"/>
    <b v="0"/>
    <n v="9"/>
    <b v="0"/>
    <s v="food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x v="2"/>
    <b v="0"/>
    <n v="1"/>
    <b v="0"/>
    <s v="food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x v="0"/>
    <b v="0"/>
    <n v="0"/>
    <b v="0"/>
    <s v="food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x v="2427"/>
    <d v="2016-03-23T06:38:53"/>
    <x v="2"/>
    <b v="0"/>
    <n v="1"/>
    <b v="0"/>
    <s v="food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x v="0"/>
    <b v="0"/>
    <n v="1"/>
    <b v="0"/>
    <s v="food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x v="1"/>
    <b v="0"/>
    <n v="4"/>
    <b v="0"/>
    <s v="food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x v="2"/>
    <b v="0"/>
    <n v="2"/>
    <b v="0"/>
    <s v="food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x v="2431"/>
    <d v="2016-06-28T02:23:33"/>
    <x v="2"/>
    <b v="0"/>
    <n v="2"/>
    <b v="0"/>
    <s v="food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x v="0"/>
    <b v="0"/>
    <n v="2"/>
    <b v="0"/>
    <s v="food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x v="2"/>
    <b v="0"/>
    <n v="0"/>
    <b v="0"/>
    <s v="food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x v="0"/>
    <b v="0"/>
    <n v="2"/>
    <b v="0"/>
    <s v="food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x v="0"/>
    <b v="0"/>
    <n v="4"/>
    <b v="0"/>
    <s v="food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x v="2"/>
    <b v="0"/>
    <n v="2"/>
    <b v="0"/>
    <s v="food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x v="0"/>
    <b v="0"/>
    <n v="0"/>
    <b v="0"/>
    <s v="food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x v="0"/>
    <b v="0"/>
    <n v="1"/>
    <b v="0"/>
    <s v="food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x v="0"/>
    <b v="0"/>
    <n v="0"/>
    <b v="0"/>
    <s v="food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x v="2"/>
    <b v="0"/>
    <n v="2"/>
    <b v="0"/>
    <s v="food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x v="2441"/>
    <d v="2015-07-23T04:59:00"/>
    <x v="0"/>
    <b v="0"/>
    <n v="109"/>
    <b v="1"/>
    <s v="food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x v="0"/>
    <b v="0"/>
    <n v="372"/>
    <b v="1"/>
    <s v="food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x v="3"/>
    <b v="0"/>
    <n v="311"/>
    <b v="1"/>
    <s v="food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x v="2"/>
    <b v="0"/>
    <n v="61"/>
    <b v="1"/>
    <s v="food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x v="0"/>
    <b v="0"/>
    <n v="115"/>
    <b v="1"/>
    <s v="food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x v="2"/>
    <b v="0"/>
    <n v="111"/>
    <b v="1"/>
    <s v="food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x v="2"/>
    <b v="0"/>
    <n v="337"/>
    <b v="1"/>
    <s v="food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x v="2"/>
    <b v="0"/>
    <n v="9"/>
    <b v="1"/>
    <s v="food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x v="3"/>
    <b v="0"/>
    <n v="120"/>
    <b v="1"/>
    <s v="food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x v="3"/>
    <b v="0"/>
    <n v="102"/>
    <b v="1"/>
    <s v="food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x v="1"/>
    <b v="0"/>
    <n v="186"/>
    <b v="1"/>
    <s v="food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x v="0"/>
    <b v="0"/>
    <n v="15"/>
    <b v="1"/>
    <s v="food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x v="1"/>
    <b v="0"/>
    <n v="67"/>
    <b v="1"/>
    <s v="food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x v="1"/>
    <b v="0"/>
    <n v="130"/>
    <b v="1"/>
    <s v="food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x v="2"/>
    <b v="0"/>
    <n v="16"/>
    <b v="1"/>
    <s v="food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x v="1"/>
    <b v="0"/>
    <n v="67"/>
    <b v="1"/>
    <s v="food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x v="2"/>
    <b v="0"/>
    <n v="124"/>
    <b v="1"/>
    <s v="food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x v="2"/>
    <b v="0"/>
    <n v="80"/>
    <b v="1"/>
    <s v="food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x v="2"/>
    <b v="0"/>
    <n v="282"/>
    <b v="1"/>
    <s v="food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x v="1"/>
    <b v="0"/>
    <n v="68"/>
    <b v="1"/>
    <s v="food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x v="8"/>
    <b v="0"/>
    <n v="86"/>
    <b v="1"/>
    <s v="music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x v="7"/>
    <b v="0"/>
    <n v="115"/>
    <b v="1"/>
    <s v="music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x v="2463"/>
    <d v="2013-04-16T19:00:00"/>
    <x v="5"/>
    <b v="0"/>
    <n v="75"/>
    <b v="1"/>
    <s v="music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x v="0"/>
    <b v="0"/>
    <n v="43"/>
    <b v="1"/>
    <s v="music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x v="7"/>
    <b v="0"/>
    <n v="48"/>
    <b v="1"/>
    <s v="music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x v="5"/>
    <b v="0"/>
    <n v="52"/>
    <b v="1"/>
    <s v="music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x v="7"/>
    <b v="0"/>
    <n v="43"/>
    <b v="1"/>
    <s v="music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x v="7"/>
    <b v="0"/>
    <n v="58"/>
    <b v="1"/>
    <s v="music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x v="8"/>
    <b v="0"/>
    <n v="47"/>
    <b v="1"/>
    <s v="music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x v="7"/>
    <b v="0"/>
    <n v="36"/>
    <b v="1"/>
    <s v="music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x v="7"/>
    <b v="0"/>
    <n v="17"/>
    <b v="1"/>
    <s v="music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x v="10"/>
    <b v="0"/>
    <n v="104"/>
    <b v="1"/>
    <s v="music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x v="7"/>
    <b v="0"/>
    <n v="47"/>
    <b v="1"/>
    <s v="music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x v="10"/>
    <b v="0"/>
    <n v="38"/>
    <b v="1"/>
    <s v="music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x v="10"/>
    <b v="0"/>
    <n v="81"/>
    <b v="1"/>
    <s v="music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x v="3"/>
    <b v="0"/>
    <n v="55"/>
    <b v="1"/>
    <s v="music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x v="7"/>
    <b v="0"/>
    <n v="41"/>
    <b v="1"/>
    <s v="music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x v="5"/>
    <b v="0"/>
    <n v="79"/>
    <b v="1"/>
    <s v="music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x v="7"/>
    <b v="0"/>
    <n v="16"/>
    <b v="1"/>
    <s v="music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x v="0"/>
    <b v="0"/>
    <n v="8"/>
    <b v="1"/>
    <s v="music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x v="7"/>
    <b v="0"/>
    <n v="95"/>
    <b v="1"/>
    <s v="music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x v="8"/>
    <b v="0"/>
    <n v="25"/>
    <b v="1"/>
    <s v="music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x v="7"/>
    <b v="0"/>
    <n v="19"/>
    <b v="1"/>
    <s v="music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x v="8"/>
    <b v="0"/>
    <n v="90"/>
    <b v="1"/>
    <s v="music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x v="8"/>
    <b v="0"/>
    <n v="41"/>
    <b v="1"/>
    <s v="music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x v="7"/>
    <b v="0"/>
    <n v="30"/>
    <b v="1"/>
    <s v="music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x v="7"/>
    <b v="0"/>
    <n v="38"/>
    <b v="1"/>
    <s v="music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x v="8"/>
    <b v="0"/>
    <n v="65"/>
    <b v="1"/>
    <s v="music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x v="5"/>
    <b v="0"/>
    <n v="75"/>
    <b v="1"/>
    <s v="music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x v="7"/>
    <b v="0"/>
    <n v="16"/>
    <b v="1"/>
    <s v="music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x v="8"/>
    <b v="0"/>
    <n v="10"/>
    <b v="1"/>
    <s v="music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x v="2492"/>
    <d v="2012-06-16T09:59:00"/>
    <x v="7"/>
    <b v="0"/>
    <n v="27"/>
    <b v="1"/>
    <s v="music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x v="5"/>
    <b v="0"/>
    <n v="259"/>
    <b v="1"/>
    <s v="music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x v="7"/>
    <b v="0"/>
    <n v="39"/>
    <b v="1"/>
    <s v="music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x v="7"/>
    <b v="0"/>
    <n v="42"/>
    <b v="1"/>
    <s v="music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x v="5"/>
    <b v="0"/>
    <n v="10"/>
    <b v="1"/>
    <s v="music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x v="8"/>
    <b v="0"/>
    <n v="56"/>
    <b v="1"/>
    <s v="music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x v="0"/>
    <b v="0"/>
    <n v="20"/>
    <b v="1"/>
    <s v="music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x v="7"/>
    <b v="0"/>
    <n v="170"/>
    <b v="1"/>
    <s v="music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x v="7"/>
    <b v="0"/>
    <n v="29"/>
    <b v="1"/>
    <s v="music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x v="0"/>
    <b v="0"/>
    <n v="7"/>
    <b v="0"/>
    <s v="food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x v="3"/>
    <b v="0"/>
    <n v="5"/>
    <b v="0"/>
    <s v="food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x v="2"/>
    <b v="0"/>
    <n v="0"/>
    <b v="0"/>
    <s v="food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x v="3"/>
    <b v="0"/>
    <n v="0"/>
    <b v="0"/>
    <s v="food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x v="0"/>
    <b v="0"/>
    <n v="0"/>
    <b v="0"/>
    <s v="food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x v="0"/>
    <b v="0"/>
    <n v="2"/>
    <b v="0"/>
    <s v="food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x v="2507"/>
    <d v="2015-05-11T01:45:04"/>
    <x v="0"/>
    <b v="0"/>
    <n v="0"/>
    <b v="0"/>
    <s v="food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x v="3"/>
    <b v="0"/>
    <n v="0"/>
    <b v="0"/>
    <s v="food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x v="0"/>
    <b v="0"/>
    <n v="28"/>
    <b v="0"/>
    <s v="food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x v="0"/>
    <b v="0"/>
    <n v="2"/>
    <b v="0"/>
    <s v="food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x v="2"/>
    <b v="0"/>
    <n v="0"/>
    <b v="0"/>
    <s v="food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x v="3"/>
    <b v="0"/>
    <n v="0"/>
    <b v="0"/>
    <s v="food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x v="1"/>
    <b v="0"/>
    <n v="0"/>
    <b v="0"/>
    <s v="food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x v="3"/>
    <b v="0"/>
    <n v="4"/>
    <b v="0"/>
    <s v="food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x v="0"/>
    <b v="0"/>
    <n v="12"/>
    <b v="0"/>
    <s v="food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x v="3"/>
    <b v="0"/>
    <n v="0"/>
    <b v="0"/>
    <s v="food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x v="0"/>
    <b v="0"/>
    <n v="33"/>
    <b v="0"/>
    <s v="food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x v="3"/>
    <b v="0"/>
    <n v="0"/>
    <b v="0"/>
    <s v="food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x v="3"/>
    <b v="0"/>
    <n v="4"/>
    <b v="0"/>
    <s v="food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x v="2"/>
    <b v="0"/>
    <n v="0"/>
    <b v="0"/>
    <s v="food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x v="0"/>
    <b v="0"/>
    <n v="132"/>
    <b v="1"/>
    <s v="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x v="2"/>
    <b v="0"/>
    <n v="27"/>
    <b v="1"/>
    <s v="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x v="3"/>
    <b v="0"/>
    <n v="26"/>
    <b v="1"/>
    <s v="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x v="3"/>
    <b v="0"/>
    <n v="43"/>
    <b v="1"/>
    <s v="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x v="7"/>
    <b v="0"/>
    <n v="80"/>
    <b v="1"/>
    <s v="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x v="3"/>
    <b v="0"/>
    <n v="33"/>
    <b v="1"/>
    <s v="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x v="5"/>
    <b v="0"/>
    <n v="71"/>
    <b v="1"/>
    <s v="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x v="0"/>
    <b v="0"/>
    <n v="81"/>
    <b v="1"/>
    <s v="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x v="2529"/>
    <d v="2012-03-25T00:56:15"/>
    <x v="7"/>
    <b v="0"/>
    <n v="76"/>
    <b v="1"/>
    <s v="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x v="0"/>
    <b v="0"/>
    <n v="48"/>
    <b v="1"/>
    <s v="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x v="0"/>
    <b v="0"/>
    <n v="61"/>
    <b v="1"/>
    <s v="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x v="7"/>
    <b v="0"/>
    <n v="60"/>
    <b v="1"/>
    <s v="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x v="5"/>
    <b v="0"/>
    <n v="136"/>
    <b v="1"/>
    <s v="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x v="10"/>
    <b v="0"/>
    <n v="14"/>
    <b v="1"/>
    <s v="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x v="2535"/>
    <d v="2014-12-01T19:59:05"/>
    <x v="3"/>
    <b v="0"/>
    <n v="78"/>
    <b v="1"/>
    <s v="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x v="5"/>
    <b v="0"/>
    <n v="4"/>
    <b v="1"/>
    <s v="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x v="8"/>
    <b v="0"/>
    <n v="11"/>
    <b v="1"/>
    <s v="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x v="5"/>
    <b v="0"/>
    <n v="185"/>
    <b v="1"/>
    <s v="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x v="0"/>
    <b v="0"/>
    <n v="59"/>
    <b v="1"/>
    <s v="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x v="8"/>
    <b v="0"/>
    <n v="27"/>
    <b v="1"/>
    <s v="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x v="5"/>
    <b v="0"/>
    <n v="63"/>
    <b v="1"/>
    <s v="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x v="5"/>
    <b v="0"/>
    <n v="13"/>
    <b v="1"/>
    <s v="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x v="8"/>
    <b v="0"/>
    <n v="13"/>
    <b v="1"/>
    <s v="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x v="7"/>
    <b v="0"/>
    <n v="57"/>
    <b v="1"/>
    <s v="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x v="0"/>
    <b v="0"/>
    <n v="61"/>
    <b v="1"/>
    <s v="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x v="5"/>
    <b v="0"/>
    <n v="65"/>
    <b v="1"/>
    <s v="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x v="7"/>
    <b v="0"/>
    <n v="134"/>
    <b v="1"/>
    <s v="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x v="2"/>
    <b v="0"/>
    <n v="37"/>
    <b v="1"/>
    <s v="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x v="5"/>
    <b v="0"/>
    <n v="37"/>
    <b v="1"/>
    <s v="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x v="0"/>
    <b v="0"/>
    <n v="150"/>
    <b v="1"/>
    <s v="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x v="7"/>
    <b v="0"/>
    <n v="56"/>
    <b v="1"/>
    <s v="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x v="1"/>
    <b v="0"/>
    <n v="18"/>
    <b v="1"/>
    <s v="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x v="7"/>
    <b v="0"/>
    <n v="60"/>
    <b v="1"/>
    <s v="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x v="0"/>
    <b v="0"/>
    <n v="67"/>
    <b v="1"/>
    <s v="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x v="7"/>
    <b v="0"/>
    <n v="35"/>
    <b v="1"/>
    <s v="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x v="7"/>
    <b v="0"/>
    <n v="34"/>
    <b v="1"/>
    <s v="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x v="3"/>
    <b v="0"/>
    <n v="36"/>
    <b v="1"/>
    <s v="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x v="0"/>
    <b v="0"/>
    <n v="18"/>
    <b v="1"/>
    <s v="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x v="8"/>
    <b v="0"/>
    <n v="25"/>
    <b v="1"/>
    <s v="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x v="0"/>
    <b v="0"/>
    <n v="21"/>
    <b v="1"/>
    <s v="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x v="0"/>
    <b v="0"/>
    <n v="0"/>
    <b v="0"/>
    <s v="food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x v="2"/>
    <b v="0"/>
    <n v="3"/>
    <b v="0"/>
    <s v="food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x v="2563"/>
    <d v="2015-07-30T03:20:51"/>
    <x v="0"/>
    <b v="0"/>
    <n v="0"/>
    <b v="0"/>
    <s v="food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x v="3"/>
    <b v="0"/>
    <n v="0"/>
    <b v="0"/>
    <s v="food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x v="2"/>
    <b v="0"/>
    <n v="1"/>
    <b v="0"/>
    <s v="food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x v="3"/>
    <b v="0"/>
    <n v="0"/>
    <b v="0"/>
    <s v="food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x v="0"/>
    <b v="0"/>
    <n v="2"/>
    <b v="0"/>
    <s v="food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x v="2"/>
    <b v="0"/>
    <n v="1"/>
    <b v="0"/>
    <s v="food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x v="0"/>
    <b v="0"/>
    <n v="2"/>
    <b v="0"/>
    <s v="food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x v="1"/>
    <b v="0"/>
    <n v="2"/>
    <b v="0"/>
    <s v="food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x v="2"/>
    <b v="0"/>
    <n v="4"/>
    <b v="0"/>
    <s v="food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x v="0"/>
    <b v="0"/>
    <n v="0"/>
    <b v="0"/>
    <s v="food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x v="3"/>
    <b v="0"/>
    <n v="0"/>
    <b v="0"/>
    <s v="food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x v="2"/>
    <b v="0"/>
    <n v="0"/>
    <b v="0"/>
    <s v="food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x v="0"/>
    <b v="0"/>
    <n v="0"/>
    <b v="0"/>
    <s v="food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x v="2576"/>
    <d v="2015-04-10T23:14:07"/>
    <x v="0"/>
    <b v="0"/>
    <n v="0"/>
    <b v="0"/>
    <s v="food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x v="3"/>
    <b v="0"/>
    <n v="0"/>
    <b v="0"/>
    <s v="food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x v="0"/>
    <b v="0"/>
    <n v="0"/>
    <b v="0"/>
    <s v="food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x v="3"/>
    <b v="0"/>
    <n v="12"/>
    <b v="0"/>
    <s v="food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x v="0"/>
    <b v="0"/>
    <n v="2"/>
    <b v="0"/>
    <s v="food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x v="0"/>
    <b v="0"/>
    <n v="11"/>
    <b v="0"/>
    <s v="food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x v="2582"/>
    <d v="2016-10-29T23:43:54"/>
    <x v="2"/>
    <b v="0"/>
    <n v="1"/>
    <b v="0"/>
    <s v="food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x v="0"/>
    <b v="0"/>
    <n v="5"/>
    <b v="0"/>
    <s v="food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x v="0"/>
    <b v="0"/>
    <n v="0"/>
    <b v="0"/>
    <s v="food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x v="3"/>
    <b v="0"/>
    <n v="1"/>
    <b v="0"/>
    <s v="food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x v="0"/>
    <b v="0"/>
    <n v="1"/>
    <b v="0"/>
    <s v="food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x v="0"/>
    <b v="0"/>
    <n v="6"/>
    <b v="0"/>
    <s v="food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x v="0"/>
    <b v="0"/>
    <n v="8"/>
    <b v="0"/>
    <s v="food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x v="2"/>
    <b v="0"/>
    <n v="1"/>
    <b v="0"/>
    <s v="food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x v="2"/>
    <b v="0"/>
    <n v="0"/>
    <b v="0"/>
    <s v="food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x v="2"/>
    <b v="0"/>
    <n v="2"/>
    <b v="0"/>
    <s v="food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x v="3"/>
    <b v="0"/>
    <n v="1"/>
    <b v="0"/>
    <s v="food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x v="0"/>
    <b v="0"/>
    <n v="0"/>
    <b v="0"/>
    <s v="food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x v="3"/>
    <b v="0"/>
    <n v="1"/>
    <b v="0"/>
    <s v="food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x v="2595"/>
    <d v="2017-02-24T05:51:40"/>
    <x v="1"/>
    <b v="0"/>
    <n v="19"/>
    <b v="0"/>
    <s v="food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x v="3"/>
    <b v="0"/>
    <n v="27"/>
    <b v="0"/>
    <s v="food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x v="2"/>
    <b v="0"/>
    <n v="7"/>
    <b v="0"/>
    <s v="food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x v="0"/>
    <b v="0"/>
    <n v="14"/>
    <b v="0"/>
    <s v="food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x v="3"/>
    <b v="0"/>
    <n v="5"/>
    <b v="0"/>
    <s v="food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x v="2"/>
    <b v="0"/>
    <n v="30"/>
    <b v="0"/>
    <s v="food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x v="7"/>
    <b v="1"/>
    <n v="151"/>
    <b v="1"/>
    <s v="technology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x v="3"/>
    <b v="1"/>
    <n v="489"/>
    <b v="1"/>
    <s v="technology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x v="5"/>
    <b v="1"/>
    <n v="50"/>
    <b v="1"/>
    <s v="technology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x v="7"/>
    <b v="1"/>
    <n v="321"/>
    <b v="1"/>
    <s v="technology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x v="2"/>
    <b v="1"/>
    <n v="1762"/>
    <b v="1"/>
    <s v="technology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x v="3"/>
    <b v="1"/>
    <n v="385"/>
    <b v="1"/>
    <s v="technology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x v="0"/>
    <b v="1"/>
    <n v="398"/>
    <b v="1"/>
    <s v="technology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x v="14"/>
    <b v="1"/>
    <n v="304"/>
    <b v="1"/>
    <s v="technology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x v="7"/>
    <b v="1"/>
    <n v="676"/>
    <b v="1"/>
    <s v="technology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x v="2"/>
    <b v="1"/>
    <n v="577"/>
    <b v="1"/>
    <s v="technology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x v="1"/>
    <b v="1"/>
    <n v="3663"/>
    <b v="1"/>
    <s v="technology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x v="0"/>
    <b v="1"/>
    <n v="294"/>
    <b v="1"/>
    <s v="technology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x v="7"/>
    <b v="1"/>
    <n v="28"/>
    <b v="1"/>
    <s v="technology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x v="3"/>
    <b v="1"/>
    <n v="100"/>
    <b v="1"/>
    <s v="technology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x v="2"/>
    <b v="0"/>
    <n v="72"/>
    <b v="1"/>
    <s v="technology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x v="0"/>
    <b v="1"/>
    <n v="238"/>
    <b v="1"/>
    <s v="technology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x v="3"/>
    <b v="1"/>
    <n v="159"/>
    <b v="1"/>
    <s v="technology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x v="2618"/>
    <d v="2015-12-01T20:01:01"/>
    <x v="0"/>
    <b v="1"/>
    <n v="77"/>
    <b v="1"/>
    <s v="technology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x v="0"/>
    <b v="1"/>
    <n v="53"/>
    <b v="1"/>
    <s v="technology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x v="0"/>
    <b v="1"/>
    <n v="1251"/>
    <b v="1"/>
    <s v="technology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x v="0"/>
    <b v="1"/>
    <n v="465"/>
    <b v="1"/>
    <s v="technology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x v="2"/>
    <b v="0"/>
    <n v="74"/>
    <b v="1"/>
    <s v="technology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x v="2"/>
    <b v="0"/>
    <n v="62"/>
    <b v="1"/>
    <s v="technology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x v="7"/>
    <b v="0"/>
    <n v="3468"/>
    <b v="1"/>
    <s v="technology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x v="2"/>
    <b v="0"/>
    <n v="52"/>
    <b v="1"/>
    <s v="technology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x v="0"/>
    <b v="0"/>
    <n v="50"/>
    <b v="1"/>
    <s v="technology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x v="0"/>
    <b v="0"/>
    <n v="45"/>
    <b v="1"/>
    <s v="technology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x v="3"/>
    <b v="0"/>
    <n v="21"/>
    <b v="1"/>
    <s v="technology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x v="0"/>
    <b v="0"/>
    <n v="100"/>
    <b v="1"/>
    <s v="technology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x v="2"/>
    <b v="0"/>
    <n v="81"/>
    <b v="1"/>
    <s v="technology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x v="0"/>
    <b v="0"/>
    <n v="286"/>
    <b v="1"/>
    <s v="technology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x v="2"/>
    <b v="0"/>
    <n v="42"/>
    <b v="1"/>
    <s v="technology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x v="3"/>
    <b v="0"/>
    <n v="199"/>
    <b v="1"/>
    <s v="technology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x v="2"/>
    <b v="0"/>
    <n v="25"/>
    <b v="1"/>
    <s v="technology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x v="0"/>
    <b v="0"/>
    <n v="84"/>
    <b v="1"/>
    <s v="technology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x v="2"/>
    <b v="0"/>
    <n v="50"/>
    <b v="1"/>
    <s v="technology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x v="2"/>
    <b v="0"/>
    <n v="26"/>
    <b v="1"/>
    <s v="technology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x v="0"/>
    <b v="0"/>
    <n v="14"/>
    <b v="1"/>
    <s v="technology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x v="0"/>
    <b v="0"/>
    <n v="49"/>
    <b v="1"/>
    <s v="technology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x v="0"/>
    <b v="0"/>
    <n v="69"/>
    <b v="1"/>
    <s v="technology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x v="3"/>
    <b v="0"/>
    <n v="1"/>
    <b v="0"/>
    <s v="technology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x v="2"/>
    <b v="0"/>
    <n v="0"/>
    <b v="0"/>
    <s v="technology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x v="2"/>
    <b v="1"/>
    <n v="1501"/>
    <b v="0"/>
    <s v="technology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x v="1"/>
    <b v="1"/>
    <n v="52"/>
    <b v="0"/>
    <s v="technology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x v="3"/>
    <b v="1"/>
    <n v="23"/>
    <b v="0"/>
    <s v="technology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x v="0"/>
    <b v="1"/>
    <n v="535"/>
    <b v="0"/>
    <s v="technology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x v="0"/>
    <b v="0"/>
    <n v="3"/>
    <b v="0"/>
    <s v="technology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x v="2"/>
    <b v="0"/>
    <n v="6"/>
    <b v="0"/>
    <s v="technology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x v="2649"/>
    <d v="2016-02-01T23:55:41"/>
    <x v="2"/>
    <b v="0"/>
    <n v="3"/>
    <b v="0"/>
    <s v="technology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x v="2"/>
    <b v="0"/>
    <n v="5"/>
    <b v="0"/>
    <s v="technology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x v="0"/>
    <b v="0"/>
    <n v="17"/>
    <b v="0"/>
    <s v="technology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x v="3"/>
    <b v="0"/>
    <n v="11"/>
    <b v="0"/>
    <s v="technology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x v="3"/>
    <b v="0"/>
    <n v="70"/>
    <b v="0"/>
    <s v="technology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x v="0"/>
    <b v="0"/>
    <n v="6"/>
    <b v="0"/>
    <s v="technology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x v="2655"/>
    <d v="2016-02-09T20:00:00"/>
    <x v="2"/>
    <b v="0"/>
    <n v="43"/>
    <b v="0"/>
    <s v="technology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x v="2656"/>
    <d v="2017-03-12T19:00:00"/>
    <x v="1"/>
    <b v="0"/>
    <n v="152"/>
    <b v="0"/>
    <s v="technology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x v="2"/>
    <b v="0"/>
    <n v="59"/>
    <b v="0"/>
    <s v="technology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x v="2"/>
    <b v="0"/>
    <n v="4"/>
    <b v="0"/>
    <s v="technology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x v="2659"/>
    <d v="2015-04-18T01:40:10"/>
    <x v="0"/>
    <b v="0"/>
    <n v="10"/>
    <b v="0"/>
    <s v="technology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x v="0"/>
    <b v="0"/>
    <n v="5"/>
    <b v="0"/>
    <s v="technology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x v="5"/>
    <b v="0"/>
    <n v="60"/>
    <b v="1"/>
    <s v="technology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x v="0"/>
    <b v="0"/>
    <n v="80"/>
    <b v="1"/>
    <s v="technology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x v="0"/>
    <b v="0"/>
    <n v="56"/>
    <b v="1"/>
    <s v="technology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x v="0"/>
    <b v="0"/>
    <n v="104"/>
    <b v="1"/>
    <s v="technology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x v="0"/>
    <b v="0"/>
    <n v="46"/>
    <b v="1"/>
    <s v="technology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x v="0"/>
    <b v="0"/>
    <n v="206"/>
    <b v="1"/>
    <s v="technology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x v="2"/>
    <b v="0"/>
    <n v="18"/>
    <b v="1"/>
    <s v="technology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x v="2668"/>
    <d v="2015-11-09T14:32:00"/>
    <x v="0"/>
    <b v="0"/>
    <n v="28"/>
    <b v="1"/>
    <s v="technology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x v="2"/>
    <b v="0"/>
    <n v="11"/>
    <b v="1"/>
    <s v="technology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x v="3"/>
    <b v="1"/>
    <n v="60"/>
    <b v="0"/>
    <s v="technology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x v="3"/>
    <b v="1"/>
    <n v="84"/>
    <b v="0"/>
    <s v="technology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x v="0"/>
    <b v="1"/>
    <n v="47"/>
    <b v="0"/>
    <s v="technology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x v="3"/>
    <b v="1"/>
    <n v="66"/>
    <b v="0"/>
    <s v="technology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x v="2"/>
    <b v="1"/>
    <n v="171"/>
    <b v="0"/>
    <s v="technology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x v="3"/>
    <b v="1"/>
    <n v="29"/>
    <b v="0"/>
    <s v="technology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x v="2"/>
    <b v="0"/>
    <n v="9"/>
    <b v="0"/>
    <s v="technology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x v="3"/>
    <b v="0"/>
    <n v="27"/>
    <b v="0"/>
    <s v="technology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x v="0"/>
    <b v="0"/>
    <n v="2"/>
    <b v="0"/>
    <s v="technology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x v="0"/>
    <b v="0"/>
    <n v="3"/>
    <b v="0"/>
    <s v="technology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x v="2680"/>
    <d v="2016-04-06T04:04:51"/>
    <x v="2"/>
    <b v="0"/>
    <n v="4"/>
    <b v="0"/>
    <s v="technology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x v="3"/>
    <b v="0"/>
    <n v="2"/>
    <b v="0"/>
    <s v="food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x v="3"/>
    <b v="0"/>
    <n v="20"/>
    <b v="0"/>
    <s v="food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x v="0"/>
    <b v="0"/>
    <n v="3"/>
    <b v="0"/>
    <s v="food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x v="3"/>
    <b v="0"/>
    <n v="4"/>
    <b v="0"/>
    <s v="food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x v="0"/>
    <b v="0"/>
    <n v="1"/>
    <b v="0"/>
    <s v="food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x v="3"/>
    <b v="0"/>
    <n v="0"/>
    <b v="0"/>
    <s v="food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x v="0"/>
    <b v="0"/>
    <n v="0"/>
    <b v="0"/>
    <s v="food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x v="2688"/>
    <d v="2015-02-24T03:00:00"/>
    <x v="0"/>
    <b v="0"/>
    <n v="14"/>
    <b v="0"/>
    <s v="food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x v="2"/>
    <b v="0"/>
    <n v="1"/>
    <b v="0"/>
    <s v="food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x v="0"/>
    <b v="0"/>
    <n v="118"/>
    <b v="0"/>
    <s v="food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x v="0"/>
    <b v="0"/>
    <n v="2"/>
    <b v="0"/>
    <s v="food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x v="0"/>
    <b v="0"/>
    <n v="1"/>
    <b v="0"/>
    <s v="food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x v="3"/>
    <b v="0"/>
    <n v="3"/>
    <b v="0"/>
    <s v="food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x v="3"/>
    <b v="0"/>
    <n v="1"/>
    <b v="0"/>
    <s v="food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x v="0"/>
    <b v="0"/>
    <n v="3"/>
    <b v="0"/>
    <s v="food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x v="3"/>
    <b v="0"/>
    <n v="38"/>
    <b v="0"/>
    <s v="food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x v="0"/>
    <b v="0"/>
    <n v="52"/>
    <b v="0"/>
    <s v="food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x v="3"/>
    <b v="0"/>
    <n v="2"/>
    <b v="0"/>
    <s v="food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x v="3"/>
    <b v="0"/>
    <n v="0"/>
    <b v="0"/>
    <s v="food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x v="3"/>
    <b v="0"/>
    <n v="4"/>
    <b v="0"/>
    <s v="food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x v="1"/>
    <b v="0"/>
    <n v="46"/>
    <b v="0"/>
    <s v="theater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x v="1"/>
    <b v="1"/>
    <n v="26"/>
    <b v="0"/>
    <s v="theater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x v="1"/>
    <b v="0"/>
    <n v="45"/>
    <b v="0"/>
    <s v="theater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x v="1"/>
    <b v="0"/>
    <n v="7"/>
    <b v="0"/>
    <s v="theater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x v="2705"/>
    <d v="2017-03-24T20:59:18"/>
    <x v="1"/>
    <b v="0"/>
    <n v="8"/>
    <b v="0"/>
    <s v="theater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x v="3"/>
    <b v="1"/>
    <n v="263"/>
    <b v="1"/>
    <s v="theater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x v="5"/>
    <b v="1"/>
    <n v="394"/>
    <b v="1"/>
    <s v="theater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x v="2"/>
    <b v="1"/>
    <n v="1049"/>
    <b v="1"/>
    <s v="theater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x v="2"/>
    <b v="1"/>
    <n v="308"/>
    <b v="1"/>
    <s v="theater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x v="3"/>
    <b v="1"/>
    <n v="1088"/>
    <b v="1"/>
    <s v="theater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x v="3"/>
    <b v="1"/>
    <n v="73"/>
    <b v="1"/>
    <s v="theater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x v="5"/>
    <b v="1"/>
    <n v="143"/>
    <b v="1"/>
    <s v="theater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x v="0"/>
    <b v="1"/>
    <n v="1420"/>
    <b v="1"/>
    <s v="theater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x v="2"/>
    <b v="1"/>
    <n v="305"/>
    <b v="1"/>
    <s v="theater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x v="2"/>
    <b v="1"/>
    <n v="551"/>
    <b v="1"/>
    <s v="theater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x v="0"/>
    <b v="1"/>
    <n v="187"/>
    <b v="1"/>
    <s v="theater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x v="3"/>
    <b v="1"/>
    <n v="325"/>
    <b v="1"/>
    <s v="theater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x v="2"/>
    <b v="1"/>
    <n v="148"/>
    <b v="1"/>
    <s v="theater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x v="2"/>
    <b v="0"/>
    <n v="69"/>
    <b v="1"/>
    <s v="theater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x v="2"/>
    <b v="0"/>
    <n v="173"/>
    <b v="1"/>
    <s v="theater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x v="5"/>
    <b v="0"/>
    <n v="269"/>
    <b v="1"/>
    <s v="technology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x v="1"/>
    <b v="0"/>
    <n v="185"/>
    <b v="1"/>
    <s v="technology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x v="3"/>
    <b v="0"/>
    <n v="176"/>
    <b v="1"/>
    <s v="technology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x v="0"/>
    <b v="0"/>
    <n v="1019"/>
    <b v="1"/>
    <s v="technology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x v="1"/>
    <b v="0"/>
    <n v="113"/>
    <b v="1"/>
    <s v="technology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x v="2726"/>
    <d v="2016-04-22T13:55:11"/>
    <x v="2"/>
    <b v="0"/>
    <n v="404"/>
    <b v="1"/>
    <s v="technology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x v="0"/>
    <b v="0"/>
    <n v="707"/>
    <b v="1"/>
    <s v="technology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x v="2728"/>
    <d v="2015-12-30T14:23:54"/>
    <x v="0"/>
    <b v="0"/>
    <n v="392"/>
    <b v="1"/>
    <s v="technology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x v="2729"/>
    <d v="2015-05-01T05:46:37"/>
    <x v="0"/>
    <b v="0"/>
    <n v="23"/>
    <b v="1"/>
    <s v="technology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x v="5"/>
    <b v="0"/>
    <n v="682"/>
    <b v="1"/>
    <s v="technology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x v="3"/>
    <b v="0"/>
    <n v="37"/>
    <b v="1"/>
    <s v="technology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x v="13"/>
    <b v="0"/>
    <n v="146"/>
    <b v="1"/>
    <s v="technology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x v="0"/>
    <b v="0"/>
    <n v="119"/>
    <b v="1"/>
    <s v="technology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x v="2"/>
    <b v="0"/>
    <n v="163"/>
    <b v="1"/>
    <s v="technology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x v="5"/>
    <b v="0"/>
    <n v="339"/>
    <b v="1"/>
    <s v="technology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x v="3"/>
    <b v="0"/>
    <n v="58"/>
    <b v="1"/>
    <s v="technology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x v="3"/>
    <b v="0"/>
    <n v="456"/>
    <b v="1"/>
    <s v="technology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x v="2"/>
    <b v="0"/>
    <n v="15"/>
    <b v="1"/>
    <s v="technology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x v="3"/>
    <b v="0"/>
    <n v="191"/>
    <b v="1"/>
    <s v="technology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x v="0"/>
    <b v="0"/>
    <n v="17"/>
    <b v="1"/>
    <s v="technology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x v="2741"/>
    <d v="2014-10-20T02:07:00"/>
    <x v="3"/>
    <b v="0"/>
    <n v="4"/>
    <b v="0"/>
    <s v="publishing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x v="7"/>
    <b v="0"/>
    <n v="18"/>
    <b v="0"/>
    <s v="publishing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x v="2"/>
    <b v="0"/>
    <n v="0"/>
    <b v="0"/>
    <s v="publishing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x v="7"/>
    <b v="0"/>
    <n v="22"/>
    <b v="0"/>
    <s v="publishing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x v="7"/>
    <b v="0"/>
    <n v="49"/>
    <b v="0"/>
    <s v="publishing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x v="3"/>
    <b v="0"/>
    <n v="19"/>
    <b v="0"/>
    <s v="publishing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x v="7"/>
    <b v="0"/>
    <n v="4"/>
    <b v="0"/>
    <s v="publishing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x v="2"/>
    <b v="0"/>
    <n v="4"/>
    <b v="0"/>
    <s v="publishing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x v="2749"/>
    <d v="2015-04-04T18:10:37"/>
    <x v="0"/>
    <b v="0"/>
    <n v="2"/>
    <b v="0"/>
    <s v="publishing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x v="7"/>
    <b v="0"/>
    <n v="0"/>
    <b v="0"/>
    <s v="publishing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x v="3"/>
    <b v="0"/>
    <n v="0"/>
    <b v="0"/>
    <s v="publishing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x v="8"/>
    <b v="0"/>
    <n v="14"/>
    <b v="0"/>
    <s v="publishing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x v="7"/>
    <b v="0"/>
    <n v="8"/>
    <b v="0"/>
    <s v="publishing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x v="3"/>
    <b v="0"/>
    <n v="0"/>
    <b v="0"/>
    <s v="publishing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x v="0"/>
    <b v="0"/>
    <n v="15"/>
    <b v="0"/>
    <s v="publishing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x v="3"/>
    <b v="0"/>
    <n v="33"/>
    <b v="0"/>
    <s v="publishing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x v="2757"/>
    <d v="2016-08-06T15:45:32"/>
    <x v="2"/>
    <b v="0"/>
    <n v="2"/>
    <b v="0"/>
    <s v="publishing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x v="2"/>
    <b v="0"/>
    <n v="6"/>
    <b v="0"/>
    <s v="publishing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x v="2"/>
    <b v="0"/>
    <n v="2"/>
    <b v="0"/>
    <s v="publishing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x v="5"/>
    <b v="0"/>
    <n v="0"/>
    <b v="0"/>
    <s v="publishing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x v="5"/>
    <b v="0"/>
    <n v="4"/>
    <b v="0"/>
    <s v="publishing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x v="7"/>
    <b v="0"/>
    <n v="1"/>
    <b v="0"/>
    <s v="publishing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x v="5"/>
    <b v="0"/>
    <n v="3"/>
    <b v="0"/>
    <s v="publishing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x v="7"/>
    <b v="0"/>
    <n v="4"/>
    <b v="0"/>
    <s v="publishing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x v="7"/>
    <b v="0"/>
    <n v="0"/>
    <b v="0"/>
    <s v="publishing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x v="8"/>
    <b v="0"/>
    <n v="4"/>
    <b v="0"/>
    <s v="publishing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x v="0"/>
    <b v="0"/>
    <n v="3"/>
    <b v="0"/>
    <s v="publishing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x v="7"/>
    <b v="0"/>
    <n v="34"/>
    <b v="0"/>
    <s v="publishing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x v="3"/>
    <b v="0"/>
    <n v="2"/>
    <b v="0"/>
    <s v="publishing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x v="3"/>
    <b v="0"/>
    <n v="33"/>
    <b v="0"/>
    <s v="publishing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x v="5"/>
    <b v="0"/>
    <n v="0"/>
    <b v="0"/>
    <s v="publishing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x v="5"/>
    <b v="0"/>
    <n v="0"/>
    <b v="0"/>
    <s v="publishing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x v="2"/>
    <b v="0"/>
    <n v="1"/>
    <b v="0"/>
    <s v="publishing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x v="5"/>
    <b v="0"/>
    <n v="13"/>
    <b v="0"/>
    <s v="publishing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x v="8"/>
    <b v="0"/>
    <n v="2"/>
    <b v="0"/>
    <s v="publishing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x v="0"/>
    <b v="0"/>
    <n v="36"/>
    <b v="0"/>
    <s v="publishing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x v="0"/>
    <b v="0"/>
    <n v="1"/>
    <b v="0"/>
    <s v="publishing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x v="3"/>
    <b v="0"/>
    <n v="15"/>
    <b v="0"/>
    <s v="publishing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x v="0"/>
    <b v="0"/>
    <n v="1"/>
    <b v="0"/>
    <s v="publishing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x v="1"/>
    <b v="0"/>
    <n v="0"/>
    <b v="0"/>
    <s v="publishing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x v="0"/>
    <b v="0"/>
    <n v="28"/>
    <b v="1"/>
    <s v="theater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x v="0"/>
    <b v="0"/>
    <n v="18"/>
    <b v="1"/>
    <s v="theater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x v="0"/>
    <b v="0"/>
    <n v="61"/>
    <b v="1"/>
    <s v="theater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x v="3"/>
    <b v="0"/>
    <n v="108"/>
    <b v="1"/>
    <s v="theater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x v="2"/>
    <b v="0"/>
    <n v="142"/>
    <b v="1"/>
    <s v="theater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x v="3"/>
    <b v="0"/>
    <n v="74"/>
    <b v="1"/>
    <s v="theater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x v="3"/>
    <b v="0"/>
    <n v="38"/>
    <b v="1"/>
    <s v="theater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x v="2"/>
    <b v="0"/>
    <n v="20"/>
    <b v="1"/>
    <s v="theater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x v="2789"/>
    <d v="2015-03-12T04:00:00"/>
    <x v="0"/>
    <b v="0"/>
    <n v="24"/>
    <b v="1"/>
    <s v="theater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x v="0"/>
    <b v="0"/>
    <n v="66"/>
    <b v="1"/>
    <s v="theater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x v="2"/>
    <b v="0"/>
    <n v="28"/>
    <b v="1"/>
    <s v="theater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x v="0"/>
    <b v="0"/>
    <n v="24"/>
    <b v="1"/>
    <s v="theater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x v="0"/>
    <b v="0"/>
    <n v="73"/>
    <b v="1"/>
    <s v="theater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x v="2"/>
    <b v="0"/>
    <n v="3"/>
    <b v="1"/>
    <s v="theater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x v="3"/>
    <b v="0"/>
    <n v="20"/>
    <b v="1"/>
    <s v="theater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x v="3"/>
    <b v="0"/>
    <n v="21"/>
    <b v="1"/>
    <s v="theater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x v="3"/>
    <b v="0"/>
    <n v="94"/>
    <b v="1"/>
    <s v="theater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x v="0"/>
    <b v="0"/>
    <n v="139"/>
    <b v="1"/>
    <s v="theater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x v="2"/>
    <b v="0"/>
    <n v="130"/>
    <b v="1"/>
    <s v="theater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x v="0"/>
    <b v="0"/>
    <n v="31"/>
    <b v="1"/>
    <s v="theater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x v="3"/>
    <b v="0"/>
    <n v="13"/>
    <b v="1"/>
    <s v="theater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x v="0"/>
    <b v="0"/>
    <n v="90"/>
    <b v="1"/>
    <s v="theater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x v="4"/>
    <b v="0"/>
    <n v="141"/>
    <b v="1"/>
    <s v="theater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x v="3"/>
    <b v="0"/>
    <n v="23"/>
    <b v="1"/>
    <s v="theater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x v="0"/>
    <b v="0"/>
    <n v="18"/>
    <b v="1"/>
    <s v="theater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x v="0"/>
    <b v="0"/>
    <n v="76"/>
    <b v="1"/>
    <s v="theater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x v="2807"/>
    <d v="2015-06-29T20:57:18"/>
    <x v="0"/>
    <b v="0"/>
    <n v="93"/>
    <b v="1"/>
    <s v="theater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x v="0"/>
    <b v="0"/>
    <n v="69"/>
    <b v="1"/>
    <s v="theater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x v="2"/>
    <b v="0"/>
    <n v="21"/>
    <b v="1"/>
    <s v="theater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x v="3"/>
    <b v="0"/>
    <n v="57"/>
    <b v="1"/>
    <s v="theater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x v="0"/>
    <b v="0"/>
    <n v="108"/>
    <b v="1"/>
    <s v="theater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x v="0"/>
    <b v="0"/>
    <n v="83"/>
    <b v="1"/>
    <s v="theater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x v="2"/>
    <b v="0"/>
    <n v="96"/>
    <b v="1"/>
    <s v="theater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x v="0"/>
    <b v="0"/>
    <n v="64"/>
    <b v="1"/>
    <s v="theater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x v="2"/>
    <b v="0"/>
    <n v="14"/>
    <b v="1"/>
    <s v="theater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x v="0"/>
    <b v="0"/>
    <n v="169"/>
    <b v="1"/>
    <s v="theater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x v="0"/>
    <b v="0"/>
    <n v="33"/>
    <b v="1"/>
    <s v="theater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x v="0"/>
    <b v="0"/>
    <n v="102"/>
    <b v="1"/>
    <s v="theater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x v="0"/>
    <b v="0"/>
    <n v="104"/>
    <b v="1"/>
    <s v="theater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x v="11"/>
    <b v="0"/>
    <n v="20"/>
    <b v="1"/>
    <s v="theater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x v="3"/>
    <b v="0"/>
    <n v="35"/>
    <b v="1"/>
    <s v="theater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x v="0"/>
    <b v="0"/>
    <n v="94"/>
    <b v="1"/>
    <s v="theater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x v="0"/>
    <b v="0"/>
    <n v="14"/>
    <b v="1"/>
    <s v="theater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x v="0"/>
    <b v="0"/>
    <n v="15"/>
    <b v="1"/>
    <s v="theater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x v="0"/>
    <b v="0"/>
    <n v="51"/>
    <b v="1"/>
    <s v="theater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x v="0"/>
    <b v="0"/>
    <n v="19"/>
    <b v="1"/>
    <s v="theater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x v="2"/>
    <b v="0"/>
    <n v="23"/>
    <b v="1"/>
    <s v="theater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x v="0"/>
    <b v="0"/>
    <n v="97"/>
    <b v="1"/>
    <s v="theater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x v="2"/>
    <b v="0"/>
    <n v="76"/>
    <b v="1"/>
    <s v="theater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x v="3"/>
    <b v="0"/>
    <n v="11"/>
    <b v="1"/>
    <s v="theater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x v="0"/>
    <b v="0"/>
    <n v="52"/>
    <b v="1"/>
    <s v="theater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x v="3"/>
    <b v="0"/>
    <n v="95"/>
    <b v="1"/>
    <s v="theater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x v="2833"/>
    <d v="2015-10-11T02:00:00"/>
    <x v="0"/>
    <b v="0"/>
    <n v="35"/>
    <b v="1"/>
    <s v="theater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x v="0"/>
    <b v="0"/>
    <n v="21"/>
    <b v="1"/>
    <s v="theater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x v="4"/>
    <b v="0"/>
    <n v="93"/>
    <b v="1"/>
    <s v="theater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x v="1"/>
    <b v="0"/>
    <n v="11"/>
    <b v="1"/>
    <s v="theater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x v="0"/>
    <b v="0"/>
    <n v="21"/>
    <b v="1"/>
    <s v="theater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x v="3"/>
    <b v="0"/>
    <n v="54"/>
    <b v="1"/>
    <s v="theater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x v="3"/>
    <b v="0"/>
    <n v="31"/>
    <b v="1"/>
    <s v="theater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x v="0"/>
    <b v="0"/>
    <n v="132"/>
    <b v="1"/>
    <s v="theater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x v="0"/>
    <b v="0"/>
    <n v="1"/>
    <b v="0"/>
    <s v="theater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x v="3"/>
    <b v="0"/>
    <n v="0"/>
    <b v="0"/>
    <s v="theater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x v="2"/>
    <b v="0"/>
    <n v="0"/>
    <b v="0"/>
    <s v="theater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x v="1"/>
    <b v="0"/>
    <n v="1"/>
    <b v="0"/>
    <s v="theater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x v="0"/>
    <b v="0"/>
    <n v="39"/>
    <b v="0"/>
    <s v="theater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x v="0"/>
    <b v="0"/>
    <n v="0"/>
    <b v="0"/>
    <s v="theater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x v="2"/>
    <b v="0"/>
    <n v="0"/>
    <b v="0"/>
    <s v="theater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x v="0"/>
    <b v="0"/>
    <n v="3"/>
    <b v="0"/>
    <s v="theater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x v="2"/>
    <b v="0"/>
    <n v="1"/>
    <b v="0"/>
    <s v="theater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x v="3"/>
    <b v="0"/>
    <n v="13"/>
    <b v="0"/>
    <s v="theater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x v="2"/>
    <b v="0"/>
    <n v="0"/>
    <b v="0"/>
    <s v="theater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x v="3"/>
    <b v="0"/>
    <n v="6"/>
    <b v="0"/>
    <s v="theater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x v="3"/>
    <b v="0"/>
    <n v="0"/>
    <b v="0"/>
    <s v="theater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x v="0"/>
    <b v="0"/>
    <n v="14"/>
    <b v="0"/>
    <s v="theater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x v="2"/>
    <b v="0"/>
    <n v="5"/>
    <b v="0"/>
    <s v="theater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x v="0"/>
    <b v="0"/>
    <n v="6"/>
    <b v="0"/>
    <s v="theater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x v="1"/>
    <b v="0"/>
    <n v="15"/>
    <b v="0"/>
    <s v="theater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x v="3"/>
    <b v="0"/>
    <n v="0"/>
    <b v="0"/>
    <s v="theater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x v="0"/>
    <b v="0"/>
    <n v="1"/>
    <b v="0"/>
    <s v="theater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x v="2"/>
    <b v="0"/>
    <n v="9"/>
    <b v="0"/>
    <s v="theater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x v="0"/>
    <b v="0"/>
    <n v="3"/>
    <b v="0"/>
    <s v="theater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x v="3"/>
    <b v="0"/>
    <n v="3"/>
    <b v="0"/>
    <s v="theater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x v="3"/>
    <b v="0"/>
    <n v="1"/>
    <b v="0"/>
    <s v="theater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x v="2864"/>
    <d v="2015-07-17T13:18:00"/>
    <x v="0"/>
    <b v="0"/>
    <n v="3"/>
    <b v="0"/>
    <s v="theater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x v="0"/>
    <b v="0"/>
    <n v="0"/>
    <b v="0"/>
    <s v="theater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x v="2"/>
    <b v="0"/>
    <n v="2"/>
    <b v="0"/>
    <s v="theater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x v="2"/>
    <b v="0"/>
    <n v="10"/>
    <b v="0"/>
    <s v="theater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x v="2"/>
    <b v="0"/>
    <n v="60"/>
    <b v="0"/>
    <s v="theater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x v="2"/>
    <b v="0"/>
    <n v="5"/>
    <b v="0"/>
    <s v="theater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x v="3"/>
    <b v="0"/>
    <n v="9"/>
    <b v="0"/>
    <s v="theater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x v="3"/>
    <b v="0"/>
    <n v="13"/>
    <b v="0"/>
    <s v="theater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x v="0"/>
    <b v="0"/>
    <n v="0"/>
    <b v="0"/>
    <s v="theater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x v="0"/>
    <b v="0"/>
    <n v="8"/>
    <b v="0"/>
    <s v="theater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x v="1"/>
    <b v="0"/>
    <n v="3"/>
    <b v="0"/>
    <s v="theater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x v="2"/>
    <b v="0"/>
    <n v="3"/>
    <b v="0"/>
    <s v="theater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x v="0"/>
    <b v="0"/>
    <n v="0"/>
    <b v="0"/>
    <s v="theater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x v="2"/>
    <b v="0"/>
    <n v="6"/>
    <b v="0"/>
    <s v="theater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x v="0"/>
    <b v="0"/>
    <n v="4"/>
    <b v="0"/>
    <s v="theater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x v="2"/>
    <b v="0"/>
    <n v="1"/>
    <b v="0"/>
    <s v="theater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x v="0"/>
    <b v="0"/>
    <n v="29"/>
    <b v="0"/>
    <s v="theater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x v="3"/>
    <b v="0"/>
    <n v="0"/>
    <b v="0"/>
    <s v="theater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x v="2"/>
    <b v="0"/>
    <n v="4"/>
    <b v="0"/>
    <s v="theater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x v="2"/>
    <b v="0"/>
    <n v="5"/>
    <b v="0"/>
    <s v="theater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x v="3"/>
    <b v="0"/>
    <n v="4"/>
    <b v="0"/>
    <s v="theater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x v="0"/>
    <b v="0"/>
    <n v="5"/>
    <b v="0"/>
    <s v="theater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x v="0"/>
    <b v="0"/>
    <n v="1"/>
    <b v="0"/>
    <s v="theater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x v="0"/>
    <b v="0"/>
    <n v="1"/>
    <b v="0"/>
    <s v="theater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x v="3"/>
    <b v="0"/>
    <n v="0"/>
    <b v="0"/>
    <s v="theater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x v="3"/>
    <b v="0"/>
    <n v="14"/>
    <b v="0"/>
    <s v="theater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x v="3"/>
    <b v="0"/>
    <n v="3"/>
    <b v="0"/>
    <s v="theater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x v="2"/>
    <b v="0"/>
    <n v="10"/>
    <b v="0"/>
    <s v="theater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x v="3"/>
    <b v="0"/>
    <n v="17"/>
    <b v="0"/>
    <s v="theater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x v="2893"/>
    <d v="2015-01-09T02:00:00"/>
    <x v="0"/>
    <b v="0"/>
    <n v="2"/>
    <b v="0"/>
    <s v="theater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x v="2894"/>
    <d v="2015-04-03T22:40:15"/>
    <x v="0"/>
    <b v="0"/>
    <n v="0"/>
    <b v="0"/>
    <s v="theater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x v="3"/>
    <b v="0"/>
    <n v="4"/>
    <b v="0"/>
    <s v="theater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x v="2"/>
    <b v="0"/>
    <n v="12"/>
    <b v="0"/>
    <s v="theater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x v="0"/>
    <b v="0"/>
    <n v="3"/>
    <b v="0"/>
    <s v="theater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x v="0"/>
    <b v="0"/>
    <n v="12"/>
    <b v="0"/>
    <s v="theater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x v="2"/>
    <b v="0"/>
    <n v="0"/>
    <b v="0"/>
    <s v="theater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x v="3"/>
    <b v="0"/>
    <n v="7"/>
    <b v="0"/>
    <s v="theater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x v="0"/>
    <b v="0"/>
    <n v="2"/>
    <b v="0"/>
    <s v="theater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x v="0"/>
    <b v="0"/>
    <n v="1"/>
    <b v="0"/>
    <s v="theater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x v="0"/>
    <b v="0"/>
    <n v="4"/>
    <b v="0"/>
    <s v="theater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x v="3"/>
    <b v="0"/>
    <n v="4"/>
    <b v="0"/>
    <s v="theater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x v="2"/>
    <b v="0"/>
    <n v="17"/>
    <b v="0"/>
    <s v="theater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x v="0"/>
    <b v="0"/>
    <n v="7"/>
    <b v="0"/>
    <s v="theater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x v="2"/>
    <b v="0"/>
    <n v="2"/>
    <b v="0"/>
    <s v="theater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x v="2"/>
    <b v="0"/>
    <n v="5"/>
    <b v="0"/>
    <s v="theater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x v="3"/>
    <b v="0"/>
    <n v="1"/>
    <b v="0"/>
    <s v="theater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x v="0"/>
    <b v="0"/>
    <n v="1"/>
    <b v="0"/>
    <s v="theater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x v="0"/>
    <b v="0"/>
    <n v="14"/>
    <b v="0"/>
    <s v="theater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x v="2"/>
    <b v="0"/>
    <n v="26"/>
    <b v="0"/>
    <s v="theater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x v="3"/>
    <b v="0"/>
    <n v="2"/>
    <b v="0"/>
    <s v="theater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x v="0"/>
    <b v="0"/>
    <n v="1"/>
    <b v="0"/>
    <s v="theater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x v="2"/>
    <b v="0"/>
    <n v="3"/>
    <b v="0"/>
    <s v="theater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x v="3"/>
    <b v="0"/>
    <n v="7"/>
    <b v="0"/>
    <s v="theater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x v="0"/>
    <b v="0"/>
    <n v="9"/>
    <b v="0"/>
    <s v="theater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x v="0"/>
    <b v="0"/>
    <n v="20"/>
    <b v="0"/>
    <s v="theater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x v="3"/>
    <b v="0"/>
    <n v="6"/>
    <b v="0"/>
    <s v="theater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x v="0"/>
    <b v="0"/>
    <n v="13"/>
    <b v="0"/>
    <s v="theater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x v="3"/>
    <b v="0"/>
    <n v="3"/>
    <b v="1"/>
    <s v="theater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x v="0"/>
    <b v="0"/>
    <n v="6"/>
    <b v="1"/>
    <s v="theater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x v="0"/>
    <b v="0"/>
    <n v="10"/>
    <b v="1"/>
    <s v="theater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x v="0"/>
    <b v="0"/>
    <n v="147"/>
    <b v="1"/>
    <s v="theater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x v="3"/>
    <b v="0"/>
    <n v="199"/>
    <b v="1"/>
    <s v="theater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x v="0"/>
    <b v="0"/>
    <n v="50"/>
    <b v="1"/>
    <s v="theater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x v="3"/>
    <b v="0"/>
    <n v="21"/>
    <b v="1"/>
    <s v="theater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x v="2928"/>
    <d v="2016-03-04T23:57:26"/>
    <x v="2"/>
    <b v="0"/>
    <n v="24"/>
    <b v="1"/>
    <s v="theater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x v="3"/>
    <b v="0"/>
    <n v="32"/>
    <b v="1"/>
    <s v="theater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x v="0"/>
    <b v="0"/>
    <n v="62"/>
    <b v="1"/>
    <s v="theater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x v="3"/>
    <b v="0"/>
    <n v="9"/>
    <b v="1"/>
    <s v="theater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x v="0"/>
    <b v="0"/>
    <n v="38"/>
    <b v="1"/>
    <s v="theater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x v="2"/>
    <b v="0"/>
    <n v="54"/>
    <b v="1"/>
    <s v="theater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x v="3"/>
    <b v="0"/>
    <n v="37"/>
    <b v="1"/>
    <s v="theater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x v="2"/>
    <b v="0"/>
    <n v="39"/>
    <b v="1"/>
    <s v="theater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x v="3"/>
    <b v="0"/>
    <n v="34"/>
    <b v="1"/>
    <s v="theater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x v="3"/>
    <b v="0"/>
    <n v="55"/>
    <b v="1"/>
    <s v="theater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x v="0"/>
    <b v="0"/>
    <n v="32"/>
    <b v="1"/>
    <s v="theater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x v="3"/>
    <b v="0"/>
    <n v="25"/>
    <b v="1"/>
    <s v="theater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x v="0"/>
    <b v="0"/>
    <n v="33"/>
    <b v="1"/>
    <s v="theater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x v="0"/>
    <b v="0"/>
    <n v="1"/>
    <b v="0"/>
    <s v="theater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x v="0"/>
    <b v="0"/>
    <n v="202"/>
    <b v="0"/>
    <s v="theater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x v="0"/>
    <b v="0"/>
    <n v="0"/>
    <b v="0"/>
    <s v="theater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x v="0"/>
    <b v="0"/>
    <n v="1"/>
    <b v="0"/>
    <s v="theater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x v="0"/>
    <b v="0"/>
    <n v="0"/>
    <b v="0"/>
    <s v="theater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x v="2"/>
    <b v="0"/>
    <n v="2"/>
    <b v="0"/>
    <s v="theater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x v="2"/>
    <b v="0"/>
    <n v="13"/>
    <b v="0"/>
    <s v="theater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x v="0"/>
    <b v="0"/>
    <n v="9"/>
    <b v="0"/>
    <s v="theater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x v="0"/>
    <b v="0"/>
    <n v="2"/>
    <b v="0"/>
    <s v="theater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x v="2"/>
    <b v="0"/>
    <n v="0"/>
    <b v="0"/>
    <s v="theater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x v="3"/>
    <b v="0"/>
    <n v="58"/>
    <b v="0"/>
    <s v="theater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x v="2"/>
    <b v="0"/>
    <n v="8"/>
    <b v="0"/>
    <s v="theater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x v="0"/>
    <b v="0"/>
    <n v="3"/>
    <b v="0"/>
    <s v="theater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x v="1"/>
    <b v="0"/>
    <n v="0"/>
    <b v="0"/>
    <s v="theater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x v="0"/>
    <b v="0"/>
    <n v="11"/>
    <b v="0"/>
    <s v="theater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x v="2"/>
    <b v="0"/>
    <n v="20"/>
    <b v="0"/>
    <s v="theater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x v="0"/>
    <b v="0"/>
    <n v="3"/>
    <b v="0"/>
    <s v="theater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x v="2"/>
    <b v="0"/>
    <n v="0"/>
    <b v="0"/>
    <s v="theater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x v="2"/>
    <b v="0"/>
    <n v="0"/>
    <b v="0"/>
    <s v="theater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x v="3"/>
    <b v="0"/>
    <n v="0"/>
    <b v="0"/>
    <s v="theater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x v="0"/>
    <b v="0"/>
    <n v="108"/>
    <b v="1"/>
    <s v="theater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x v="0"/>
    <b v="0"/>
    <n v="20"/>
    <b v="1"/>
    <s v="theater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x v="0"/>
    <b v="0"/>
    <n v="98"/>
    <b v="1"/>
    <s v="theater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x v="3"/>
    <b v="0"/>
    <n v="196"/>
    <b v="1"/>
    <s v="theater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x v="0"/>
    <b v="0"/>
    <n v="39"/>
    <b v="1"/>
    <s v="theater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x v="0"/>
    <b v="0"/>
    <n v="128"/>
    <b v="1"/>
    <s v="theater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x v="0"/>
    <b v="0"/>
    <n v="71"/>
    <b v="1"/>
    <s v="theater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x v="2"/>
    <b v="0"/>
    <n v="47"/>
    <b v="1"/>
    <s v="theater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x v="0"/>
    <b v="0"/>
    <n v="17"/>
    <b v="1"/>
    <s v="theater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x v="3"/>
    <b v="0"/>
    <n v="91"/>
    <b v="1"/>
    <s v="theater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x v="3"/>
    <b v="0"/>
    <n v="43"/>
    <b v="1"/>
    <s v="theater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x v="2"/>
    <b v="0"/>
    <n v="17"/>
    <b v="1"/>
    <s v="theater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x v="2"/>
    <b v="0"/>
    <n v="33"/>
    <b v="1"/>
    <s v="theater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x v="3"/>
    <b v="0"/>
    <n v="87"/>
    <b v="1"/>
    <s v="theater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x v="3"/>
    <b v="0"/>
    <n v="113"/>
    <b v="1"/>
    <s v="theater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x v="2"/>
    <b v="0"/>
    <n v="14"/>
    <b v="1"/>
    <s v="theater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x v="0"/>
    <b v="0"/>
    <n v="30"/>
    <b v="1"/>
    <s v="theater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x v="3"/>
    <b v="0"/>
    <n v="16"/>
    <b v="1"/>
    <s v="theater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x v="0"/>
    <b v="0"/>
    <n v="46"/>
    <b v="1"/>
    <s v="theater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x v="0"/>
    <b v="0"/>
    <n v="24"/>
    <b v="1"/>
    <s v="theater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x v="0"/>
    <b v="1"/>
    <n v="97"/>
    <b v="1"/>
    <s v="theater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x v="2"/>
    <b v="1"/>
    <n v="59"/>
    <b v="1"/>
    <s v="theater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x v="3"/>
    <b v="1"/>
    <n v="1095"/>
    <b v="1"/>
    <s v="theater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x v="2"/>
    <b v="1"/>
    <n v="218"/>
    <b v="1"/>
    <s v="theater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x v="2"/>
    <b v="0"/>
    <n v="111"/>
    <b v="1"/>
    <s v="theater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x v="2"/>
    <b v="0"/>
    <n v="56"/>
    <b v="1"/>
    <s v="theater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x v="11"/>
    <b v="0"/>
    <n v="265"/>
    <b v="1"/>
    <s v="theater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x v="2"/>
    <b v="0"/>
    <n v="28"/>
    <b v="1"/>
    <s v="theater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x v="2989"/>
    <d v="2015-12-21T04:59:00"/>
    <x v="0"/>
    <b v="0"/>
    <n v="364"/>
    <b v="1"/>
    <s v="theater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x v="2"/>
    <b v="0"/>
    <n v="27"/>
    <b v="1"/>
    <s v="theater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x v="1"/>
    <b v="0"/>
    <n v="93"/>
    <b v="1"/>
    <s v="theater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x v="2"/>
    <b v="0"/>
    <n v="64"/>
    <b v="1"/>
    <s v="theater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x v="2993"/>
    <d v="2016-02-20T20:07:47"/>
    <x v="2"/>
    <b v="0"/>
    <n v="22"/>
    <b v="1"/>
    <s v="theater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x v="3"/>
    <b v="0"/>
    <n v="59"/>
    <b v="1"/>
    <s v="theater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x v="1"/>
    <b v="0"/>
    <n v="249"/>
    <b v="1"/>
    <s v="theater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x v="0"/>
    <b v="0"/>
    <n v="392"/>
    <b v="1"/>
    <s v="theater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x v="1"/>
    <b v="0"/>
    <n v="115"/>
    <b v="1"/>
    <s v="theater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x v="3"/>
    <b v="0"/>
    <n v="433"/>
    <b v="1"/>
    <s v="theater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x v="1"/>
    <b v="0"/>
    <n v="20"/>
    <b v="1"/>
    <s v="theater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x v="1"/>
    <b v="0"/>
    <n v="8"/>
    <b v="1"/>
    <s v="theater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x v="2"/>
    <b v="0"/>
    <n v="175"/>
    <b v="1"/>
    <s v="theater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x v="7"/>
    <b v="0"/>
    <n v="104"/>
    <b v="1"/>
    <s v="theater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x v="2"/>
    <b v="0"/>
    <n v="17"/>
    <b v="1"/>
    <s v="theater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x v="3"/>
    <b v="0"/>
    <n v="277"/>
    <b v="1"/>
    <s v="theater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x v="3"/>
    <b v="0"/>
    <n v="118"/>
    <b v="1"/>
    <s v="theater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x v="3"/>
    <b v="0"/>
    <n v="97"/>
    <b v="1"/>
    <s v="theater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x v="3007"/>
    <d v="2015-04-25T05:11:23"/>
    <x v="0"/>
    <b v="0"/>
    <n v="20"/>
    <b v="1"/>
    <s v="theater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x v="2"/>
    <b v="0"/>
    <n v="26"/>
    <b v="1"/>
    <s v="theater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x v="3"/>
    <b v="0"/>
    <n v="128"/>
    <b v="1"/>
    <s v="theater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x v="0"/>
    <b v="0"/>
    <n v="15"/>
    <b v="1"/>
    <s v="theater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x v="0"/>
    <b v="0"/>
    <n v="25"/>
    <b v="1"/>
    <s v="theater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x v="0"/>
    <b v="0"/>
    <n v="55"/>
    <b v="1"/>
    <s v="theater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x v="0"/>
    <b v="0"/>
    <n v="107"/>
    <b v="1"/>
    <s v="theater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x v="3"/>
    <b v="0"/>
    <n v="557"/>
    <b v="1"/>
    <s v="theater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x v="3"/>
    <b v="0"/>
    <n v="40"/>
    <b v="1"/>
    <s v="theater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x v="3"/>
    <b v="0"/>
    <n v="36"/>
    <b v="1"/>
    <s v="theater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x v="3"/>
    <b v="0"/>
    <n v="159"/>
    <b v="1"/>
    <s v="theater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x v="0"/>
    <b v="0"/>
    <n v="41"/>
    <b v="1"/>
    <s v="theater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x v="3"/>
    <b v="0"/>
    <n v="226"/>
    <b v="1"/>
    <s v="theater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x v="0"/>
    <b v="0"/>
    <n v="30"/>
    <b v="1"/>
    <s v="theater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x v="2"/>
    <b v="0"/>
    <n v="103"/>
    <b v="1"/>
    <s v="theater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x v="2"/>
    <b v="0"/>
    <n v="62"/>
    <b v="1"/>
    <s v="theater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x v="0"/>
    <b v="0"/>
    <n v="6"/>
    <b v="1"/>
    <s v="theater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x v="7"/>
    <b v="0"/>
    <n v="182"/>
    <b v="1"/>
    <s v="theater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x v="3"/>
    <b v="0"/>
    <n v="145"/>
    <b v="1"/>
    <s v="theater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x v="1"/>
    <b v="0"/>
    <n v="25"/>
    <b v="1"/>
    <s v="theater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x v="0"/>
    <b v="0"/>
    <n v="320"/>
    <b v="1"/>
    <s v="theater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x v="2"/>
    <b v="0"/>
    <n v="99"/>
    <b v="1"/>
    <s v="theater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x v="3"/>
    <b v="0"/>
    <n v="348"/>
    <b v="1"/>
    <s v="theater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x v="0"/>
    <b v="0"/>
    <n v="41"/>
    <b v="1"/>
    <s v="theater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x v="2"/>
    <b v="0"/>
    <n v="29"/>
    <b v="1"/>
    <s v="theater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x v="0"/>
    <b v="0"/>
    <n v="25"/>
    <b v="1"/>
    <s v="theater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x v="2"/>
    <b v="0"/>
    <n v="23"/>
    <b v="1"/>
    <s v="theater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x v="2"/>
    <b v="0"/>
    <n v="1260"/>
    <b v="1"/>
    <s v="theater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x v="5"/>
    <b v="0"/>
    <n v="307"/>
    <b v="1"/>
    <s v="theater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x v="5"/>
    <b v="0"/>
    <n v="329"/>
    <b v="1"/>
    <s v="theater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x v="10"/>
    <b v="0"/>
    <n v="32"/>
    <b v="1"/>
    <s v="theater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x v="2"/>
    <b v="0"/>
    <n v="27"/>
    <b v="1"/>
    <s v="theater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x v="5"/>
    <b v="0"/>
    <n v="236"/>
    <b v="1"/>
    <s v="theater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x v="0"/>
    <b v="0"/>
    <n v="42"/>
    <b v="1"/>
    <s v="theater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x v="2"/>
    <b v="0"/>
    <n v="95"/>
    <b v="1"/>
    <s v="theater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x v="0"/>
    <b v="0"/>
    <n v="37"/>
    <b v="1"/>
    <s v="theater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x v="0"/>
    <b v="0"/>
    <n v="128"/>
    <b v="1"/>
    <s v="theater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x v="2"/>
    <b v="0"/>
    <n v="156"/>
    <b v="1"/>
    <s v="theater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x v="3"/>
    <b v="0"/>
    <n v="64"/>
    <b v="1"/>
    <s v="theater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x v="3"/>
    <b v="0"/>
    <n v="58"/>
    <b v="1"/>
    <s v="theater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x v="2"/>
    <b v="0"/>
    <n v="20"/>
    <b v="1"/>
    <s v="theater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x v="3"/>
    <b v="0"/>
    <n v="47"/>
    <b v="1"/>
    <s v="theater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x v="0"/>
    <b v="0"/>
    <n v="54"/>
    <b v="1"/>
    <s v="theater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x v="3050"/>
    <d v="2016-05-05T04:02:40"/>
    <x v="2"/>
    <b v="0"/>
    <n v="9"/>
    <b v="1"/>
    <s v="theater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x v="1"/>
    <b v="1"/>
    <n v="35"/>
    <b v="0"/>
    <s v="theater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x v="0"/>
    <b v="0"/>
    <n v="2"/>
    <b v="0"/>
    <s v="theater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x v="3"/>
    <b v="0"/>
    <n v="3"/>
    <b v="0"/>
    <s v="theater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x v="0"/>
    <b v="0"/>
    <n v="0"/>
    <b v="0"/>
    <s v="theater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x v="0"/>
    <b v="0"/>
    <n v="1"/>
    <b v="0"/>
    <s v="theater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x v="3"/>
    <b v="0"/>
    <n v="0"/>
    <b v="0"/>
    <s v="theater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x v="2"/>
    <b v="0"/>
    <n v="0"/>
    <b v="0"/>
    <s v="theater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x v="2"/>
    <b v="0"/>
    <n v="3"/>
    <b v="0"/>
    <s v="theater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x v="3"/>
    <b v="0"/>
    <n v="11"/>
    <b v="0"/>
    <s v="theater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x v="0"/>
    <b v="0"/>
    <n v="6"/>
    <b v="0"/>
    <s v="theater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x v="3061"/>
    <d v="2014-08-13T18:49:08"/>
    <x v="3"/>
    <b v="0"/>
    <n v="0"/>
    <b v="0"/>
    <s v="theater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x v="0"/>
    <b v="0"/>
    <n v="67"/>
    <b v="0"/>
    <s v="theater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x v="2"/>
    <b v="0"/>
    <n v="23"/>
    <b v="0"/>
    <s v="theater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x v="3064"/>
    <d v="2015-11-22T06:59:00"/>
    <x v="0"/>
    <b v="0"/>
    <n v="72"/>
    <b v="0"/>
    <s v="theater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x v="3"/>
    <b v="0"/>
    <n v="2"/>
    <b v="0"/>
    <s v="theater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x v="2"/>
    <b v="0"/>
    <n v="15"/>
    <b v="0"/>
    <s v="theater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x v="0"/>
    <b v="0"/>
    <n v="1"/>
    <b v="0"/>
    <s v="theater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x v="0"/>
    <b v="0"/>
    <n v="2"/>
    <b v="0"/>
    <s v="theater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x v="3"/>
    <b v="0"/>
    <n v="7"/>
    <b v="0"/>
    <s v="theater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x v="2"/>
    <b v="0"/>
    <n v="16"/>
    <b v="0"/>
    <s v="theater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x v="0"/>
    <b v="0"/>
    <n v="117"/>
    <b v="0"/>
    <s v="theater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x v="2"/>
    <b v="0"/>
    <n v="2"/>
    <b v="0"/>
    <s v="theater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x v="0"/>
    <b v="0"/>
    <n v="7"/>
    <b v="0"/>
    <s v="theater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x v="2"/>
    <b v="0"/>
    <n v="3"/>
    <b v="0"/>
    <s v="theater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x v="2"/>
    <b v="0"/>
    <n v="20"/>
    <b v="0"/>
    <s v="theater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x v="3076"/>
    <d v="2015-10-09T15:38:43"/>
    <x v="0"/>
    <b v="0"/>
    <n v="50"/>
    <b v="0"/>
    <s v="theater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x v="1"/>
    <b v="0"/>
    <n v="2"/>
    <b v="0"/>
    <s v="theater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x v="0"/>
    <b v="0"/>
    <n v="3"/>
    <b v="0"/>
    <s v="theater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x v="0"/>
    <b v="0"/>
    <n v="27"/>
    <b v="0"/>
    <s v="theater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x v="3"/>
    <b v="0"/>
    <n v="7"/>
    <b v="0"/>
    <s v="theater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x v="0"/>
    <b v="0"/>
    <n v="5"/>
    <b v="0"/>
    <s v="theater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x v="0"/>
    <b v="0"/>
    <n v="0"/>
    <b v="0"/>
    <s v="theater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x v="3"/>
    <b v="0"/>
    <n v="3"/>
    <b v="0"/>
    <s v="theater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x v="0"/>
    <b v="0"/>
    <n v="6"/>
    <b v="0"/>
    <s v="theater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x v="0"/>
    <b v="0"/>
    <n v="9"/>
    <b v="0"/>
    <s v="theater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x v="0"/>
    <b v="0"/>
    <n v="3"/>
    <b v="0"/>
    <s v="theater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x v="2"/>
    <b v="0"/>
    <n v="2"/>
    <b v="0"/>
    <s v="theater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x v="0"/>
    <b v="0"/>
    <n v="3"/>
    <b v="0"/>
    <s v="theater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x v="2"/>
    <b v="0"/>
    <n v="45"/>
    <b v="0"/>
    <s v="theater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x v="0"/>
    <b v="0"/>
    <n v="9"/>
    <b v="0"/>
    <s v="theater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x v="2"/>
    <b v="0"/>
    <n v="9"/>
    <b v="0"/>
    <s v="theater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x v="0"/>
    <b v="0"/>
    <n v="21"/>
    <b v="0"/>
    <s v="theater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x v="3"/>
    <b v="0"/>
    <n v="17"/>
    <b v="0"/>
    <s v="theater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x v="0"/>
    <b v="0"/>
    <n v="1"/>
    <b v="0"/>
    <s v="theater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x v="2"/>
    <b v="0"/>
    <n v="1"/>
    <b v="0"/>
    <s v="theater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x v="0"/>
    <b v="0"/>
    <n v="14"/>
    <b v="0"/>
    <s v="theater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x v="2"/>
    <b v="0"/>
    <n v="42"/>
    <b v="0"/>
    <s v="theater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x v="2"/>
    <b v="0"/>
    <n v="27"/>
    <b v="0"/>
    <s v="theater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x v="2"/>
    <b v="0"/>
    <n v="5"/>
    <b v="0"/>
    <s v="theater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x v="3"/>
    <b v="0"/>
    <n v="13"/>
    <b v="0"/>
    <s v="theater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x v="0"/>
    <b v="0"/>
    <n v="12"/>
    <b v="0"/>
    <s v="theater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x v="2"/>
    <b v="0"/>
    <n v="90"/>
    <b v="0"/>
    <s v="theater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x v="0"/>
    <b v="0"/>
    <n v="2"/>
    <b v="0"/>
    <s v="theater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x v="0"/>
    <b v="0"/>
    <n v="5"/>
    <b v="0"/>
    <s v="theater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x v="3"/>
    <b v="0"/>
    <n v="31"/>
    <b v="0"/>
    <s v="theater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x v="0"/>
    <b v="0"/>
    <n v="4"/>
    <b v="0"/>
    <s v="theater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x v="0"/>
    <b v="0"/>
    <n v="29"/>
    <b v="0"/>
    <s v="theater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x v="3108"/>
    <d v="2015-04-28T15:19:54"/>
    <x v="0"/>
    <b v="0"/>
    <n v="2"/>
    <b v="0"/>
    <s v="theater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x v="3"/>
    <b v="0"/>
    <n v="114"/>
    <b v="0"/>
    <s v="theater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x v="1"/>
    <b v="0"/>
    <n v="1"/>
    <b v="0"/>
    <s v="theater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x v="3"/>
    <b v="0"/>
    <n v="76"/>
    <b v="0"/>
    <s v="theater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x v="2"/>
    <b v="0"/>
    <n v="9"/>
    <b v="0"/>
    <s v="theater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x v="0"/>
    <b v="0"/>
    <n v="37"/>
    <b v="0"/>
    <s v="theater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x v="3"/>
    <b v="0"/>
    <n v="0"/>
    <b v="0"/>
    <s v="theater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x v="2"/>
    <b v="0"/>
    <n v="1"/>
    <b v="0"/>
    <s v="theater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x v="0"/>
    <b v="0"/>
    <n v="10"/>
    <b v="0"/>
    <s v="theater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x v="2"/>
    <b v="0"/>
    <n v="1"/>
    <b v="0"/>
    <s v="theater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x v="2"/>
    <b v="0"/>
    <n v="2"/>
    <b v="0"/>
    <s v="theater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x v="0"/>
    <b v="0"/>
    <n v="1"/>
    <b v="0"/>
    <s v="theater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x v="2"/>
    <b v="0"/>
    <n v="10"/>
    <b v="0"/>
    <s v="theater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x v="3"/>
    <b v="0"/>
    <n v="1"/>
    <b v="0"/>
    <s v="theater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x v="3122"/>
    <d v="2016-11-09T23:22:12"/>
    <x v="2"/>
    <b v="0"/>
    <n v="2"/>
    <b v="0"/>
    <s v="theater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x v="2"/>
    <b v="0"/>
    <n v="348"/>
    <b v="0"/>
    <s v="theater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x v="0"/>
    <b v="0"/>
    <n v="4"/>
    <b v="0"/>
    <s v="theater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x v="3125"/>
    <d v="2016-01-07T04:57:52"/>
    <x v="2"/>
    <b v="0"/>
    <n v="0"/>
    <b v="0"/>
    <s v="theater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x v="2"/>
    <b v="0"/>
    <n v="17"/>
    <b v="0"/>
    <s v="theater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x v="0"/>
    <b v="0"/>
    <n v="0"/>
    <b v="0"/>
    <s v="theater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x v="1"/>
    <b v="0"/>
    <n v="117"/>
    <b v="0"/>
    <s v="theater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x v="1"/>
    <b v="0"/>
    <n v="1"/>
    <b v="0"/>
    <s v="theater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x v="1"/>
    <b v="0"/>
    <n v="4"/>
    <b v="0"/>
    <s v="theater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x v="3131"/>
    <d v="2017-04-08T12:54:05"/>
    <x v="1"/>
    <b v="0"/>
    <n v="12"/>
    <b v="0"/>
    <s v="theater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x v="3132"/>
    <d v="2017-04-21T07:24:20"/>
    <x v="1"/>
    <b v="0"/>
    <n v="1"/>
    <b v="0"/>
    <s v="theater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x v="1"/>
    <b v="0"/>
    <n v="16"/>
    <b v="0"/>
    <s v="theater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x v="1"/>
    <b v="0"/>
    <n v="12"/>
    <b v="0"/>
    <s v="theater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x v="1"/>
    <b v="0"/>
    <n v="7"/>
    <b v="0"/>
    <s v="theater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x v="1"/>
    <b v="0"/>
    <n v="22"/>
    <b v="0"/>
    <s v="theater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x v="1"/>
    <b v="0"/>
    <n v="1"/>
    <b v="0"/>
    <s v="theater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x v="1"/>
    <b v="0"/>
    <n v="0"/>
    <b v="0"/>
    <s v="theater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x v="1"/>
    <b v="0"/>
    <n v="6"/>
    <b v="0"/>
    <s v="theater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x v="1"/>
    <b v="0"/>
    <n v="4"/>
    <b v="0"/>
    <s v="theater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x v="1"/>
    <b v="0"/>
    <n v="8"/>
    <b v="0"/>
    <s v="theater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x v="1"/>
    <b v="0"/>
    <n v="3"/>
    <b v="0"/>
    <s v="theater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x v="1"/>
    <b v="0"/>
    <n v="0"/>
    <b v="0"/>
    <s v="theater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x v="1"/>
    <b v="0"/>
    <n v="30"/>
    <b v="0"/>
    <s v="theater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x v="1"/>
    <b v="0"/>
    <n v="0"/>
    <b v="0"/>
    <s v="theater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x v="1"/>
    <b v="0"/>
    <n v="12"/>
    <b v="0"/>
    <s v="theater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x v="3"/>
    <b v="1"/>
    <n v="213"/>
    <b v="1"/>
    <s v="theater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x v="3148"/>
    <d v="2014-10-01T04:00:00"/>
    <x v="3"/>
    <b v="1"/>
    <n v="57"/>
    <b v="1"/>
    <s v="theater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x v="7"/>
    <b v="1"/>
    <n v="25"/>
    <b v="1"/>
    <s v="theater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x v="8"/>
    <b v="1"/>
    <n v="104"/>
    <b v="1"/>
    <s v="theater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x v="3"/>
    <b v="1"/>
    <n v="34"/>
    <b v="1"/>
    <s v="theater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x v="5"/>
    <b v="1"/>
    <n v="67"/>
    <b v="1"/>
    <s v="theater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x v="8"/>
    <b v="1"/>
    <n v="241"/>
    <b v="1"/>
    <s v="theater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x v="7"/>
    <b v="1"/>
    <n v="123"/>
    <b v="1"/>
    <s v="theater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x v="7"/>
    <b v="1"/>
    <n v="302"/>
    <b v="1"/>
    <s v="theater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x v="7"/>
    <b v="1"/>
    <n v="89"/>
    <b v="1"/>
    <s v="theater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x v="3157"/>
    <d v="2014-07-19T05:00:00"/>
    <x v="3"/>
    <b v="1"/>
    <n v="41"/>
    <b v="1"/>
    <s v="theater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x v="3158"/>
    <d v="2013-07-22T20:09:12"/>
    <x v="5"/>
    <b v="1"/>
    <n v="69"/>
    <b v="1"/>
    <s v="theater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x v="7"/>
    <b v="1"/>
    <n v="52"/>
    <b v="1"/>
    <s v="theater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x v="3"/>
    <b v="1"/>
    <n v="57"/>
    <b v="1"/>
    <s v="theater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x v="3"/>
    <b v="1"/>
    <n v="74"/>
    <b v="1"/>
    <s v="theater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x v="3"/>
    <b v="1"/>
    <n v="63"/>
    <b v="1"/>
    <s v="theater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x v="3"/>
    <b v="1"/>
    <n v="72"/>
    <b v="1"/>
    <s v="theater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x v="3"/>
    <b v="1"/>
    <n v="71"/>
    <b v="1"/>
    <s v="theater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x v="8"/>
    <b v="1"/>
    <n v="21"/>
    <b v="1"/>
    <s v="theater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x v="3"/>
    <b v="1"/>
    <n v="930"/>
    <b v="1"/>
    <s v="theater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x v="3167"/>
    <d v="2014-08-02T04:13:01"/>
    <x v="3"/>
    <b v="1"/>
    <n v="55"/>
    <b v="1"/>
    <s v="theater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x v="3"/>
    <b v="1"/>
    <n v="61"/>
    <b v="1"/>
    <s v="theater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x v="3169"/>
    <d v="2013-12-13T04:59:00"/>
    <x v="5"/>
    <b v="1"/>
    <n v="82"/>
    <b v="1"/>
    <s v="theater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x v="3"/>
    <b v="1"/>
    <n v="71"/>
    <b v="1"/>
    <s v="theater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x v="2"/>
    <b v="1"/>
    <n v="117"/>
    <b v="1"/>
    <s v="theater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x v="7"/>
    <b v="1"/>
    <n v="29"/>
    <b v="1"/>
    <s v="theater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x v="3"/>
    <b v="1"/>
    <n v="74"/>
    <b v="1"/>
    <s v="theater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x v="3"/>
    <b v="1"/>
    <n v="23"/>
    <b v="1"/>
    <s v="theater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x v="8"/>
    <b v="1"/>
    <n v="60"/>
    <b v="1"/>
    <s v="theater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x v="5"/>
    <b v="1"/>
    <n v="55"/>
    <b v="1"/>
    <s v="theater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x v="3"/>
    <b v="1"/>
    <n v="51"/>
    <b v="1"/>
    <s v="theater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x v="3"/>
    <b v="1"/>
    <n v="78"/>
    <b v="1"/>
    <s v="theater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x v="5"/>
    <b v="1"/>
    <n v="62"/>
    <b v="1"/>
    <s v="theater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x v="3"/>
    <b v="1"/>
    <n v="45"/>
    <b v="1"/>
    <s v="theater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x v="3"/>
    <b v="1"/>
    <n v="15"/>
    <b v="1"/>
    <s v="theater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x v="7"/>
    <b v="1"/>
    <n v="151"/>
    <b v="1"/>
    <s v="theater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x v="5"/>
    <b v="1"/>
    <n v="68"/>
    <b v="1"/>
    <s v="theater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x v="3"/>
    <b v="1"/>
    <n v="46"/>
    <b v="1"/>
    <s v="theater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x v="3"/>
    <b v="1"/>
    <n v="24"/>
    <b v="1"/>
    <s v="theater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x v="3"/>
    <b v="1"/>
    <n v="70"/>
    <b v="1"/>
    <s v="theater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x v="3"/>
    <b v="1"/>
    <n v="244"/>
    <b v="1"/>
    <s v="theater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x v="0"/>
    <b v="0"/>
    <n v="9"/>
    <b v="0"/>
    <s v="theater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x v="0"/>
    <b v="0"/>
    <n v="19"/>
    <b v="0"/>
    <s v="theater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x v="2"/>
    <b v="0"/>
    <n v="0"/>
    <b v="0"/>
    <s v="theater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x v="2"/>
    <b v="0"/>
    <n v="4"/>
    <b v="0"/>
    <s v="theater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x v="0"/>
    <b v="0"/>
    <n v="8"/>
    <b v="0"/>
    <s v="theater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x v="0"/>
    <b v="0"/>
    <n v="24"/>
    <b v="0"/>
    <s v="theater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x v="0"/>
    <b v="0"/>
    <n v="0"/>
    <b v="0"/>
    <s v="theater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x v="0"/>
    <b v="0"/>
    <n v="39"/>
    <b v="0"/>
    <s v="theater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x v="0"/>
    <b v="0"/>
    <n v="6"/>
    <b v="0"/>
    <s v="theater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x v="0"/>
    <b v="0"/>
    <n v="4"/>
    <b v="0"/>
    <s v="theater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x v="0"/>
    <b v="0"/>
    <n v="3"/>
    <b v="0"/>
    <s v="theater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x v="3"/>
    <b v="0"/>
    <n v="53"/>
    <b v="0"/>
    <s v="theater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x v="2"/>
    <b v="0"/>
    <n v="1"/>
    <b v="0"/>
    <s v="theater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x v="3"/>
    <b v="0"/>
    <n v="2"/>
    <b v="0"/>
    <s v="theater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x v="0"/>
    <b v="0"/>
    <n v="25"/>
    <b v="0"/>
    <s v="theater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x v="0"/>
    <b v="0"/>
    <n v="6"/>
    <b v="0"/>
    <s v="theater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x v="0"/>
    <b v="0"/>
    <n v="0"/>
    <b v="0"/>
    <s v="theater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x v="0"/>
    <b v="0"/>
    <n v="12"/>
    <b v="0"/>
    <s v="theater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x v="0"/>
    <b v="0"/>
    <n v="0"/>
    <b v="0"/>
    <s v="theater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x v="0"/>
    <b v="0"/>
    <n v="36"/>
    <b v="0"/>
    <s v="theater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x v="3"/>
    <b v="1"/>
    <n v="82"/>
    <b v="1"/>
    <s v="theater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x v="3"/>
    <b v="1"/>
    <n v="226"/>
    <b v="1"/>
    <s v="theater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x v="7"/>
    <b v="1"/>
    <n v="60"/>
    <b v="1"/>
    <s v="theater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x v="3"/>
    <b v="1"/>
    <n v="322"/>
    <b v="1"/>
    <s v="theater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x v="3"/>
    <b v="1"/>
    <n v="94"/>
    <b v="1"/>
    <s v="theater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x v="0"/>
    <b v="1"/>
    <n v="47"/>
    <b v="1"/>
    <s v="theater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x v="2"/>
    <b v="1"/>
    <n v="115"/>
    <b v="1"/>
    <s v="theater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x v="0"/>
    <b v="1"/>
    <n v="134"/>
    <b v="1"/>
    <s v="theater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x v="0"/>
    <b v="1"/>
    <n v="35"/>
    <b v="1"/>
    <s v="theater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x v="2"/>
    <b v="1"/>
    <n v="104"/>
    <b v="1"/>
    <s v="theater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x v="6"/>
    <b v="1"/>
    <n v="184"/>
    <b v="1"/>
    <s v="theater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x v="0"/>
    <b v="1"/>
    <n v="119"/>
    <b v="1"/>
    <s v="theater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x v="3220"/>
    <d v="2017-03-12T21:00:00"/>
    <x v="1"/>
    <b v="1"/>
    <n v="59"/>
    <b v="1"/>
    <s v="theater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x v="0"/>
    <b v="1"/>
    <n v="113"/>
    <b v="1"/>
    <s v="theater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x v="0"/>
    <b v="1"/>
    <n v="84"/>
    <b v="1"/>
    <s v="theater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x v="0"/>
    <b v="1"/>
    <n v="74"/>
    <b v="1"/>
    <s v="theater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x v="1"/>
    <b v="1"/>
    <n v="216"/>
    <b v="1"/>
    <s v="theater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x v="2"/>
    <b v="1"/>
    <n v="39"/>
    <b v="1"/>
    <s v="theater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x v="0"/>
    <b v="1"/>
    <n v="21"/>
    <b v="1"/>
    <s v="theater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x v="1"/>
    <b v="0"/>
    <n v="30"/>
    <b v="1"/>
    <s v="theater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x v="3228"/>
    <d v="2015-12-17T04:59:00"/>
    <x v="0"/>
    <b v="1"/>
    <n v="37"/>
    <b v="1"/>
    <s v="theater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x v="3"/>
    <b v="1"/>
    <n v="202"/>
    <b v="1"/>
    <s v="theater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x v="3"/>
    <b v="1"/>
    <n v="37"/>
    <b v="1"/>
    <s v="theater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x v="2"/>
    <b v="0"/>
    <n v="28"/>
    <b v="1"/>
    <s v="theater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x v="2"/>
    <b v="1"/>
    <n v="26"/>
    <b v="1"/>
    <s v="theater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x v="1"/>
    <b v="0"/>
    <n v="61"/>
    <b v="1"/>
    <s v="theater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x v="1"/>
    <b v="0"/>
    <n v="115"/>
    <b v="1"/>
    <s v="theater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x v="2"/>
    <b v="1"/>
    <n v="181"/>
    <b v="1"/>
    <s v="theater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x v="2"/>
    <b v="0"/>
    <n v="110"/>
    <b v="1"/>
    <s v="theater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x v="3237"/>
    <d v="2015-09-29T03:59:00"/>
    <x v="0"/>
    <b v="1"/>
    <n v="269"/>
    <b v="1"/>
    <s v="theater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x v="0"/>
    <b v="1"/>
    <n v="79"/>
    <b v="1"/>
    <s v="theater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x v="0"/>
    <b v="1"/>
    <n v="104"/>
    <b v="1"/>
    <s v="theater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x v="1"/>
    <b v="0"/>
    <n v="34"/>
    <b v="1"/>
    <s v="theater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x v="3"/>
    <b v="1"/>
    <n v="167"/>
    <b v="1"/>
    <s v="theater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x v="3"/>
    <b v="1"/>
    <n v="183"/>
    <b v="1"/>
    <s v="theater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x v="4"/>
    <b v="1"/>
    <n v="71"/>
    <b v="1"/>
    <s v="theater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x v="2"/>
    <b v="0"/>
    <n v="69"/>
    <b v="1"/>
    <s v="theater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x v="0"/>
    <b v="0"/>
    <n v="270"/>
    <b v="1"/>
    <s v="theater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x v="0"/>
    <b v="1"/>
    <n v="193"/>
    <b v="1"/>
    <s v="theater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x v="0"/>
    <b v="1"/>
    <n v="57"/>
    <b v="1"/>
    <s v="theater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x v="3248"/>
    <d v="2015-04-04T20:19:17"/>
    <x v="0"/>
    <b v="1"/>
    <n v="200"/>
    <b v="1"/>
    <s v="theater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x v="0"/>
    <b v="1"/>
    <n v="88"/>
    <b v="1"/>
    <s v="theater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x v="3"/>
    <b v="1"/>
    <n v="213"/>
    <b v="1"/>
    <s v="theater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x v="0"/>
    <b v="1"/>
    <n v="20"/>
    <b v="1"/>
    <s v="theater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x v="2"/>
    <b v="1"/>
    <n v="50"/>
    <b v="1"/>
    <s v="theater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x v="2"/>
    <b v="1"/>
    <n v="115"/>
    <b v="1"/>
    <s v="theater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x v="0"/>
    <b v="1"/>
    <n v="186"/>
    <b v="1"/>
    <s v="theater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x v="3"/>
    <b v="1"/>
    <n v="18"/>
    <b v="1"/>
    <s v="theater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x v="0"/>
    <b v="1"/>
    <n v="176"/>
    <b v="1"/>
    <s v="theater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x v="1"/>
    <b v="0"/>
    <n v="41"/>
    <b v="1"/>
    <s v="theater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x v="0"/>
    <b v="1"/>
    <n v="75"/>
    <b v="1"/>
    <s v="theater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x v="2"/>
    <b v="1"/>
    <n v="97"/>
    <b v="1"/>
    <s v="theater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x v="0"/>
    <b v="1"/>
    <n v="73"/>
    <b v="1"/>
    <s v="theater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x v="0"/>
    <b v="1"/>
    <n v="49"/>
    <b v="1"/>
    <s v="theater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x v="3"/>
    <b v="1"/>
    <n v="134"/>
    <b v="1"/>
    <s v="theater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x v="0"/>
    <b v="1"/>
    <n v="68"/>
    <b v="1"/>
    <s v="theater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x v="0"/>
    <b v="1"/>
    <n v="49"/>
    <b v="1"/>
    <s v="theater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x v="0"/>
    <b v="1"/>
    <n v="63"/>
    <b v="1"/>
    <s v="theater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x v="0"/>
    <b v="1"/>
    <n v="163"/>
    <b v="1"/>
    <s v="theater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x v="0"/>
    <b v="1"/>
    <n v="288"/>
    <b v="1"/>
    <s v="theater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x v="2"/>
    <b v="1"/>
    <n v="42"/>
    <b v="1"/>
    <s v="theater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x v="0"/>
    <b v="1"/>
    <n v="70"/>
    <b v="1"/>
    <s v="theater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x v="0"/>
    <b v="1"/>
    <n v="30"/>
    <b v="1"/>
    <s v="theater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x v="3271"/>
    <d v="2014-11-02T11:29:35"/>
    <x v="3"/>
    <b v="1"/>
    <n v="51"/>
    <b v="1"/>
    <s v="theater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x v="0"/>
    <b v="1"/>
    <n v="145"/>
    <b v="1"/>
    <s v="theater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x v="2"/>
    <b v="1"/>
    <n v="21"/>
    <b v="1"/>
    <s v="theater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x v="2"/>
    <b v="1"/>
    <n v="286"/>
    <b v="1"/>
    <s v="theater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x v="0"/>
    <b v="1"/>
    <n v="12"/>
    <b v="1"/>
    <s v="theater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x v="2"/>
    <b v="1"/>
    <n v="100"/>
    <b v="1"/>
    <s v="theater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x v="3"/>
    <b v="1"/>
    <n v="100"/>
    <b v="1"/>
    <s v="theater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x v="0"/>
    <b v="1"/>
    <n v="34"/>
    <b v="1"/>
    <s v="theater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x v="2"/>
    <b v="0"/>
    <n v="63"/>
    <b v="1"/>
    <s v="theater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x v="0"/>
    <b v="0"/>
    <n v="30"/>
    <b v="1"/>
    <s v="theater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x v="0"/>
    <b v="0"/>
    <n v="47"/>
    <b v="1"/>
    <s v="theater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x v="2"/>
    <b v="0"/>
    <n v="237"/>
    <b v="1"/>
    <s v="theater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x v="2"/>
    <b v="0"/>
    <n v="47"/>
    <b v="1"/>
    <s v="theater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x v="2"/>
    <b v="0"/>
    <n v="15"/>
    <b v="1"/>
    <s v="theater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x v="3285"/>
    <d v="2017-02-28T05:00:00"/>
    <x v="1"/>
    <b v="0"/>
    <n v="81"/>
    <b v="1"/>
    <s v="theater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x v="2"/>
    <b v="0"/>
    <n v="122"/>
    <b v="1"/>
    <s v="theater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x v="0"/>
    <b v="0"/>
    <n v="34"/>
    <b v="1"/>
    <s v="theater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x v="2"/>
    <b v="0"/>
    <n v="207"/>
    <b v="1"/>
    <s v="theater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x v="1"/>
    <b v="0"/>
    <n v="25"/>
    <b v="1"/>
    <s v="theater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x v="1"/>
    <b v="0"/>
    <n v="72"/>
    <b v="1"/>
    <s v="theater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x v="0"/>
    <b v="0"/>
    <n v="14"/>
    <b v="1"/>
    <s v="theater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x v="0"/>
    <b v="0"/>
    <n v="15"/>
    <b v="1"/>
    <s v="theater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x v="1"/>
    <b v="0"/>
    <n v="91"/>
    <b v="1"/>
    <s v="theater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x v="0"/>
    <b v="0"/>
    <n v="24"/>
    <b v="1"/>
    <s v="theater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x v="2"/>
    <b v="0"/>
    <n v="27"/>
    <b v="1"/>
    <s v="theater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x v="0"/>
    <b v="0"/>
    <n v="47"/>
    <b v="1"/>
    <s v="theater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x v="0"/>
    <b v="0"/>
    <n v="44"/>
    <b v="1"/>
    <s v="theater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x v="4"/>
    <b v="0"/>
    <n v="72"/>
    <b v="1"/>
    <s v="theater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x v="0"/>
    <b v="0"/>
    <n v="63"/>
    <b v="1"/>
    <s v="theater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x v="0"/>
    <b v="0"/>
    <n v="88"/>
    <b v="1"/>
    <s v="theater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x v="2"/>
    <b v="0"/>
    <n v="70"/>
    <b v="1"/>
    <s v="theater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x v="3302"/>
    <d v="2016-12-07T08:26:16"/>
    <x v="2"/>
    <b v="0"/>
    <n v="50"/>
    <b v="1"/>
    <s v="theater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x v="0"/>
    <b v="0"/>
    <n v="35"/>
    <b v="1"/>
    <s v="theater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x v="2"/>
    <b v="0"/>
    <n v="175"/>
    <b v="1"/>
    <s v="theater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x v="0"/>
    <b v="0"/>
    <n v="20"/>
    <b v="1"/>
    <s v="theater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x v="2"/>
    <b v="0"/>
    <n v="54"/>
    <b v="1"/>
    <s v="theater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x v="2"/>
    <b v="0"/>
    <n v="20"/>
    <b v="1"/>
    <s v="theater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x v="2"/>
    <b v="0"/>
    <n v="57"/>
    <b v="1"/>
    <s v="theater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x v="3309"/>
    <d v="2016-10-16T15:36:18"/>
    <x v="2"/>
    <b v="0"/>
    <n v="31"/>
    <b v="1"/>
    <s v="theater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x v="0"/>
    <b v="0"/>
    <n v="31"/>
    <b v="1"/>
    <s v="theater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x v="0"/>
    <b v="0"/>
    <n v="45"/>
    <b v="1"/>
    <s v="theater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x v="2"/>
    <b v="0"/>
    <n v="41"/>
    <b v="1"/>
    <s v="theater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x v="2"/>
    <b v="0"/>
    <n v="29"/>
    <b v="1"/>
    <s v="theater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x v="0"/>
    <b v="0"/>
    <n v="58"/>
    <b v="1"/>
    <s v="theater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x v="2"/>
    <b v="0"/>
    <n v="89"/>
    <b v="1"/>
    <s v="theater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x v="3"/>
    <b v="0"/>
    <n v="125"/>
    <b v="1"/>
    <s v="theater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x v="2"/>
    <b v="0"/>
    <n v="18"/>
    <b v="1"/>
    <s v="theater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x v="3318"/>
    <d v="2016-04-11T02:30:00"/>
    <x v="2"/>
    <b v="0"/>
    <n v="32"/>
    <b v="1"/>
    <s v="theater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x v="0"/>
    <b v="0"/>
    <n v="16"/>
    <b v="1"/>
    <s v="theater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x v="2"/>
    <b v="0"/>
    <n v="38"/>
    <b v="1"/>
    <s v="theater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x v="3"/>
    <b v="0"/>
    <n v="15"/>
    <b v="1"/>
    <s v="theater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x v="2"/>
    <b v="0"/>
    <n v="23"/>
    <b v="1"/>
    <s v="theater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x v="2"/>
    <b v="0"/>
    <n v="49"/>
    <b v="1"/>
    <s v="theater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x v="2"/>
    <b v="0"/>
    <n v="10"/>
    <b v="1"/>
    <s v="theater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x v="0"/>
    <b v="0"/>
    <n v="15"/>
    <b v="1"/>
    <s v="theater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x v="0"/>
    <b v="0"/>
    <n v="57"/>
    <b v="1"/>
    <s v="theater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x v="2"/>
    <b v="0"/>
    <n v="33"/>
    <b v="1"/>
    <s v="theater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x v="3"/>
    <b v="0"/>
    <n v="9"/>
    <b v="1"/>
    <s v="theater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x v="3"/>
    <b v="0"/>
    <n v="26"/>
    <b v="1"/>
    <s v="theater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x v="0"/>
    <b v="0"/>
    <n v="69"/>
    <b v="1"/>
    <s v="theater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x v="0"/>
    <b v="0"/>
    <n v="65"/>
    <b v="1"/>
    <s v="theater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x v="3"/>
    <b v="0"/>
    <n v="83"/>
    <b v="1"/>
    <s v="theater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x v="0"/>
    <b v="0"/>
    <n v="111"/>
    <b v="1"/>
    <s v="theater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x v="0"/>
    <b v="0"/>
    <n v="46"/>
    <b v="1"/>
    <s v="theater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x v="3"/>
    <b v="0"/>
    <n v="63"/>
    <b v="1"/>
    <s v="theater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x v="2"/>
    <b v="0"/>
    <n v="9"/>
    <b v="1"/>
    <s v="theater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x v="3"/>
    <b v="0"/>
    <n v="34"/>
    <b v="1"/>
    <s v="theater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x v="1"/>
    <b v="0"/>
    <n v="112"/>
    <b v="1"/>
    <s v="theater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x v="2"/>
    <b v="0"/>
    <n v="47"/>
    <b v="1"/>
    <s v="theater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x v="2"/>
    <b v="0"/>
    <n v="38"/>
    <b v="1"/>
    <s v="theater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x v="2"/>
    <b v="0"/>
    <n v="28"/>
    <b v="1"/>
    <s v="theater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x v="0"/>
    <b v="0"/>
    <n v="78"/>
    <b v="1"/>
    <s v="theater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x v="2"/>
    <b v="0"/>
    <n v="23"/>
    <b v="1"/>
    <s v="theater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x v="3"/>
    <b v="0"/>
    <n v="40"/>
    <b v="1"/>
    <s v="theater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x v="0"/>
    <b v="0"/>
    <n v="13"/>
    <b v="1"/>
    <s v="theater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x v="0"/>
    <b v="0"/>
    <n v="18"/>
    <b v="1"/>
    <s v="theater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x v="2"/>
    <b v="0"/>
    <n v="22"/>
    <b v="1"/>
    <s v="theater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x v="2"/>
    <b v="0"/>
    <n v="79"/>
    <b v="1"/>
    <s v="theater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x v="2"/>
    <b v="0"/>
    <n v="14"/>
    <b v="1"/>
    <s v="theater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x v="0"/>
    <b v="0"/>
    <n v="51"/>
    <b v="1"/>
    <s v="theater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x v="3"/>
    <b v="0"/>
    <n v="54"/>
    <b v="1"/>
    <s v="theater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x v="2"/>
    <b v="0"/>
    <n v="70"/>
    <b v="1"/>
    <s v="theater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x v="2"/>
    <b v="0"/>
    <n v="44"/>
    <b v="1"/>
    <s v="theater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x v="0"/>
    <b v="0"/>
    <n v="55"/>
    <b v="1"/>
    <s v="theater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x v="2"/>
    <b v="0"/>
    <n v="15"/>
    <b v="1"/>
    <s v="theater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x v="2"/>
    <b v="0"/>
    <n v="27"/>
    <b v="1"/>
    <s v="theater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x v="3"/>
    <b v="0"/>
    <n v="21"/>
    <b v="1"/>
    <s v="theater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x v="3"/>
    <b v="0"/>
    <n v="162"/>
    <b v="1"/>
    <s v="theater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x v="1"/>
    <b v="0"/>
    <n v="23"/>
    <b v="1"/>
    <s v="theater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x v="3360"/>
    <d v="2016-12-14T15:59:00"/>
    <x v="2"/>
    <b v="0"/>
    <n v="72"/>
    <b v="1"/>
    <s v="theater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x v="3"/>
    <b v="0"/>
    <n v="68"/>
    <b v="1"/>
    <s v="theater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x v="0"/>
    <b v="0"/>
    <n v="20"/>
    <b v="1"/>
    <s v="theater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x v="3"/>
    <b v="0"/>
    <n v="26"/>
    <b v="1"/>
    <s v="theater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x v="2"/>
    <b v="0"/>
    <n v="72"/>
    <b v="1"/>
    <s v="theater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x v="0"/>
    <b v="0"/>
    <n v="3"/>
    <b v="1"/>
    <s v="theater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x v="0"/>
    <b v="0"/>
    <n v="18"/>
    <b v="1"/>
    <s v="theater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x v="0"/>
    <b v="0"/>
    <n v="30"/>
    <b v="1"/>
    <s v="theater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x v="0"/>
    <b v="0"/>
    <n v="23"/>
    <b v="1"/>
    <s v="theater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x v="1"/>
    <b v="0"/>
    <n v="54"/>
    <b v="1"/>
    <s v="theater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x v="3370"/>
    <d v="2016-12-17T08:00:00"/>
    <x v="2"/>
    <b v="0"/>
    <n v="26"/>
    <b v="1"/>
    <s v="theater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x v="0"/>
    <b v="0"/>
    <n v="9"/>
    <b v="1"/>
    <s v="theater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x v="3"/>
    <b v="0"/>
    <n v="27"/>
    <b v="1"/>
    <s v="theater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x v="0"/>
    <b v="0"/>
    <n v="30"/>
    <b v="1"/>
    <s v="theater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x v="0"/>
    <b v="0"/>
    <n v="52"/>
    <b v="1"/>
    <s v="theater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x v="3"/>
    <b v="0"/>
    <n v="17"/>
    <b v="1"/>
    <s v="theater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x v="0"/>
    <b v="0"/>
    <n v="19"/>
    <b v="1"/>
    <s v="theater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x v="0"/>
    <b v="0"/>
    <n v="77"/>
    <b v="1"/>
    <s v="theater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x v="3"/>
    <b v="0"/>
    <n v="21"/>
    <b v="1"/>
    <s v="theater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x v="0"/>
    <b v="0"/>
    <n v="38"/>
    <b v="1"/>
    <s v="theater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x v="3"/>
    <b v="0"/>
    <n v="28"/>
    <b v="1"/>
    <s v="theater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x v="0"/>
    <b v="0"/>
    <n v="48"/>
    <b v="1"/>
    <s v="theater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x v="2"/>
    <b v="0"/>
    <n v="46"/>
    <b v="1"/>
    <s v="theater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x v="2"/>
    <b v="0"/>
    <n v="30"/>
    <b v="1"/>
    <s v="theater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x v="0"/>
    <b v="0"/>
    <n v="64"/>
    <b v="1"/>
    <s v="theater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x v="3"/>
    <b v="0"/>
    <n v="15"/>
    <b v="1"/>
    <s v="theater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x v="3"/>
    <b v="0"/>
    <n v="41"/>
    <b v="1"/>
    <s v="theater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x v="3"/>
    <b v="0"/>
    <n v="35"/>
    <b v="1"/>
    <s v="theater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x v="0"/>
    <b v="0"/>
    <n v="45"/>
    <b v="1"/>
    <s v="theater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x v="2"/>
    <b v="0"/>
    <n v="62"/>
    <b v="1"/>
    <s v="theater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x v="3"/>
    <b v="0"/>
    <n v="22"/>
    <b v="1"/>
    <s v="theater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x v="3"/>
    <b v="0"/>
    <n v="18"/>
    <b v="1"/>
    <s v="theater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x v="2"/>
    <b v="0"/>
    <n v="12"/>
    <b v="1"/>
    <s v="theater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x v="3"/>
    <b v="0"/>
    <n v="44"/>
    <b v="1"/>
    <s v="theater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x v="3"/>
    <b v="0"/>
    <n v="27"/>
    <b v="1"/>
    <s v="theater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x v="0"/>
    <b v="0"/>
    <n v="38"/>
    <b v="1"/>
    <s v="theater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x v="3"/>
    <b v="0"/>
    <n v="28"/>
    <b v="1"/>
    <s v="theater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x v="2"/>
    <b v="0"/>
    <n v="24"/>
    <b v="1"/>
    <s v="theater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x v="3"/>
    <b v="0"/>
    <n v="65"/>
    <b v="1"/>
    <s v="theater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x v="0"/>
    <b v="0"/>
    <n v="46"/>
    <b v="1"/>
    <s v="theater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x v="3"/>
    <b v="0"/>
    <n v="85"/>
    <b v="1"/>
    <s v="theater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x v="0"/>
    <b v="0"/>
    <n v="66"/>
    <b v="1"/>
    <s v="theater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x v="0"/>
    <b v="0"/>
    <n v="165"/>
    <b v="1"/>
    <s v="theater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x v="0"/>
    <b v="0"/>
    <n v="17"/>
    <b v="1"/>
    <s v="theater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x v="0"/>
    <b v="0"/>
    <n v="3"/>
    <b v="1"/>
    <s v="theater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x v="2"/>
    <b v="0"/>
    <n v="17"/>
    <b v="1"/>
    <s v="theater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x v="3"/>
    <b v="0"/>
    <n v="91"/>
    <b v="1"/>
    <s v="theater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x v="3"/>
    <b v="0"/>
    <n v="67"/>
    <b v="1"/>
    <s v="theater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x v="3"/>
    <b v="0"/>
    <n v="18"/>
    <b v="1"/>
    <s v="theater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x v="2"/>
    <b v="0"/>
    <n v="21"/>
    <b v="1"/>
    <s v="theater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x v="2"/>
    <b v="0"/>
    <n v="40"/>
    <b v="1"/>
    <s v="theater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x v="0"/>
    <b v="0"/>
    <n v="78"/>
    <b v="1"/>
    <s v="theater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x v="3"/>
    <b v="0"/>
    <n v="26"/>
    <b v="1"/>
    <s v="theater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x v="0"/>
    <b v="0"/>
    <n v="14"/>
    <b v="1"/>
    <s v="theater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x v="2"/>
    <b v="0"/>
    <n v="44"/>
    <b v="1"/>
    <s v="theater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x v="2"/>
    <b v="0"/>
    <n v="9"/>
    <b v="1"/>
    <s v="theater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x v="0"/>
    <b v="0"/>
    <n v="30"/>
    <b v="1"/>
    <s v="theater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x v="3"/>
    <b v="0"/>
    <n v="45"/>
    <b v="1"/>
    <s v="theater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x v="3"/>
    <b v="0"/>
    <n v="56"/>
    <b v="1"/>
    <s v="theater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x v="2"/>
    <b v="0"/>
    <n v="46"/>
    <b v="1"/>
    <s v="theater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x v="11"/>
    <b v="0"/>
    <n v="34"/>
    <b v="1"/>
    <s v="theater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x v="0"/>
    <b v="0"/>
    <n v="98"/>
    <b v="1"/>
    <s v="theater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x v="4"/>
    <b v="0"/>
    <n v="46"/>
    <b v="1"/>
    <s v="theater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x v="0"/>
    <b v="0"/>
    <n v="10"/>
    <b v="1"/>
    <s v="theater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x v="0"/>
    <b v="0"/>
    <n v="76"/>
    <b v="1"/>
    <s v="theater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x v="3"/>
    <b v="0"/>
    <n v="104"/>
    <b v="1"/>
    <s v="theater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x v="3"/>
    <b v="0"/>
    <n v="87"/>
    <b v="1"/>
    <s v="theater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x v="3"/>
    <b v="0"/>
    <n v="29"/>
    <b v="1"/>
    <s v="theater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x v="0"/>
    <b v="0"/>
    <n v="51"/>
    <b v="1"/>
    <s v="theater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x v="2"/>
    <b v="0"/>
    <n v="12"/>
    <b v="1"/>
    <s v="theater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x v="3"/>
    <b v="0"/>
    <n v="72"/>
    <b v="1"/>
    <s v="theater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x v="3"/>
    <b v="0"/>
    <n v="21"/>
    <b v="1"/>
    <s v="theater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x v="2"/>
    <b v="0"/>
    <n v="42"/>
    <b v="1"/>
    <s v="theater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x v="3"/>
    <b v="0"/>
    <n v="71"/>
    <b v="1"/>
    <s v="theater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x v="3"/>
    <b v="0"/>
    <n v="168"/>
    <b v="1"/>
    <s v="theater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x v="2"/>
    <b v="0"/>
    <n v="19"/>
    <b v="1"/>
    <s v="theater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x v="3"/>
    <b v="0"/>
    <n v="37"/>
    <b v="1"/>
    <s v="theater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x v="0"/>
    <b v="0"/>
    <n v="36"/>
    <b v="1"/>
    <s v="theater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x v="0"/>
    <b v="0"/>
    <n v="14"/>
    <b v="1"/>
    <s v="theater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x v="2"/>
    <b v="0"/>
    <n v="18"/>
    <b v="1"/>
    <s v="theater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x v="3"/>
    <b v="0"/>
    <n v="82"/>
    <b v="1"/>
    <s v="theater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x v="0"/>
    <b v="0"/>
    <n v="43"/>
    <b v="1"/>
    <s v="theater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x v="0"/>
    <b v="0"/>
    <n v="8"/>
    <b v="1"/>
    <s v="theater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x v="3"/>
    <b v="0"/>
    <n v="45"/>
    <b v="1"/>
    <s v="theater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x v="2"/>
    <b v="0"/>
    <n v="20"/>
    <b v="1"/>
    <s v="theater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x v="0"/>
    <b v="0"/>
    <n v="31"/>
    <b v="1"/>
    <s v="theater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x v="0"/>
    <b v="0"/>
    <n v="25"/>
    <b v="1"/>
    <s v="theater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x v="2"/>
    <b v="0"/>
    <n v="14"/>
    <b v="1"/>
    <s v="theater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x v="3"/>
    <b v="0"/>
    <n v="45"/>
    <b v="1"/>
    <s v="theater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x v="2"/>
    <b v="0"/>
    <n v="20"/>
    <b v="1"/>
    <s v="theater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x v="0"/>
    <b v="0"/>
    <n v="39"/>
    <b v="1"/>
    <s v="theater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x v="0"/>
    <b v="0"/>
    <n v="16"/>
    <b v="1"/>
    <s v="theater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x v="3"/>
    <b v="0"/>
    <n v="37"/>
    <b v="1"/>
    <s v="theater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x v="2"/>
    <b v="0"/>
    <n v="14"/>
    <b v="1"/>
    <s v="theater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x v="3"/>
    <b v="0"/>
    <n v="21"/>
    <b v="1"/>
    <s v="theater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x v="2"/>
    <b v="0"/>
    <n v="69"/>
    <b v="1"/>
    <s v="theater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x v="3"/>
    <b v="0"/>
    <n v="16"/>
    <b v="1"/>
    <s v="theater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x v="3457"/>
    <d v="2015-02-12T05:59:00"/>
    <x v="0"/>
    <b v="0"/>
    <n v="55"/>
    <b v="1"/>
    <s v="theater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x v="0"/>
    <b v="0"/>
    <n v="27"/>
    <b v="1"/>
    <s v="theater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x v="2"/>
    <b v="0"/>
    <n v="36"/>
    <b v="1"/>
    <s v="theater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x v="3"/>
    <b v="0"/>
    <n v="19"/>
    <b v="1"/>
    <s v="theater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x v="2"/>
    <b v="0"/>
    <n v="12"/>
    <b v="1"/>
    <s v="theater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x v="0"/>
    <b v="0"/>
    <n v="17"/>
    <b v="1"/>
    <s v="theater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x v="2"/>
    <b v="0"/>
    <n v="114"/>
    <b v="1"/>
    <s v="theater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x v="2"/>
    <b v="0"/>
    <n v="93"/>
    <b v="1"/>
    <s v="theater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x v="0"/>
    <b v="0"/>
    <n v="36"/>
    <b v="1"/>
    <s v="theater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x v="2"/>
    <b v="0"/>
    <n v="61"/>
    <b v="1"/>
    <s v="theater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x v="3467"/>
    <d v="2015-03-20T15:07:12"/>
    <x v="0"/>
    <b v="0"/>
    <n v="47"/>
    <b v="1"/>
    <s v="theater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x v="2"/>
    <b v="0"/>
    <n v="17"/>
    <b v="1"/>
    <s v="theater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x v="2"/>
    <b v="0"/>
    <n v="63"/>
    <b v="1"/>
    <s v="theater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x v="2"/>
    <b v="0"/>
    <n v="9"/>
    <b v="1"/>
    <s v="theater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x v="3"/>
    <b v="0"/>
    <n v="30"/>
    <b v="1"/>
    <s v="theater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x v="3"/>
    <b v="0"/>
    <n v="23"/>
    <b v="1"/>
    <s v="theater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x v="0"/>
    <b v="0"/>
    <n v="33"/>
    <b v="1"/>
    <s v="theater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x v="2"/>
    <b v="0"/>
    <n v="39"/>
    <b v="1"/>
    <s v="theater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x v="6"/>
    <b v="0"/>
    <n v="17"/>
    <b v="1"/>
    <s v="theater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x v="3"/>
    <b v="0"/>
    <n v="6"/>
    <b v="1"/>
    <s v="theater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x v="0"/>
    <b v="0"/>
    <n v="39"/>
    <b v="1"/>
    <s v="theater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x v="0"/>
    <b v="0"/>
    <n v="57"/>
    <b v="1"/>
    <s v="theater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x v="3"/>
    <b v="0"/>
    <n v="56"/>
    <b v="1"/>
    <s v="theater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x v="0"/>
    <b v="0"/>
    <n v="13"/>
    <b v="1"/>
    <s v="theater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x v="0"/>
    <b v="0"/>
    <n v="95"/>
    <b v="1"/>
    <s v="theater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x v="3"/>
    <b v="0"/>
    <n v="80"/>
    <b v="1"/>
    <s v="theater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x v="3"/>
    <b v="0"/>
    <n v="133"/>
    <b v="1"/>
    <s v="theater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x v="2"/>
    <b v="0"/>
    <n v="44"/>
    <b v="1"/>
    <s v="theater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x v="2"/>
    <b v="0"/>
    <n v="30"/>
    <b v="1"/>
    <s v="theater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x v="0"/>
    <b v="0"/>
    <n v="56"/>
    <b v="1"/>
    <s v="theater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x v="0"/>
    <b v="0"/>
    <n v="66"/>
    <b v="1"/>
    <s v="theater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x v="0"/>
    <b v="0"/>
    <n v="29"/>
    <b v="1"/>
    <s v="theater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x v="3"/>
    <b v="0"/>
    <n v="72"/>
    <b v="1"/>
    <s v="theater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x v="2"/>
    <b v="0"/>
    <n v="27"/>
    <b v="1"/>
    <s v="theater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x v="0"/>
    <b v="0"/>
    <n v="10"/>
    <b v="1"/>
    <s v="theater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x v="0"/>
    <b v="0"/>
    <n v="35"/>
    <b v="1"/>
    <s v="theater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x v="3"/>
    <b v="0"/>
    <n v="29"/>
    <b v="1"/>
    <s v="theater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x v="2"/>
    <b v="0"/>
    <n v="13"/>
    <b v="1"/>
    <s v="theater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x v="3"/>
    <b v="0"/>
    <n v="72"/>
    <b v="1"/>
    <s v="theater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x v="2"/>
    <b v="0"/>
    <n v="78"/>
    <b v="1"/>
    <s v="theater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x v="2"/>
    <b v="0"/>
    <n v="49"/>
    <b v="1"/>
    <s v="theater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x v="2"/>
    <b v="0"/>
    <n v="42"/>
    <b v="1"/>
    <s v="theater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x v="0"/>
    <b v="0"/>
    <n v="35"/>
    <b v="1"/>
    <s v="theater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x v="2"/>
    <b v="0"/>
    <n v="42"/>
    <b v="1"/>
    <s v="theater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x v="0"/>
    <b v="0"/>
    <n v="42"/>
    <b v="1"/>
    <s v="theater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x v="2"/>
    <b v="0"/>
    <n v="31"/>
    <b v="1"/>
    <s v="theater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x v="2"/>
    <b v="0"/>
    <n v="38"/>
    <b v="1"/>
    <s v="theater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x v="0"/>
    <b v="0"/>
    <n v="8"/>
    <b v="1"/>
    <s v="theater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x v="3"/>
    <b v="0"/>
    <n v="39"/>
    <b v="1"/>
    <s v="theater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x v="3"/>
    <b v="0"/>
    <n v="29"/>
    <b v="1"/>
    <s v="theater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x v="2"/>
    <b v="0"/>
    <n v="72"/>
    <b v="1"/>
    <s v="theater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x v="2"/>
    <b v="0"/>
    <n v="15"/>
    <b v="1"/>
    <s v="theater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x v="3"/>
    <b v="0"/>
    <n v="33"/>
    <b v="1"/>
    <s v="theater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x v="3"/>
    <b v="0"/>
    <n v="15"/>
    <b v="1"/>
    <s v="theater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x v="3"/>
    <b v="0"/>
    <n v="19"/>
    <b v="1"/>
    <s v="theater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x v="0"/>
    <b v="0"/>
    <n v="17"/>
    <b v="1"/>
    <s v="theater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x v="3"/>
    <b v="0"/>
    <n v="44"/>
    <b v="1"/>
    <s v="theater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x v="0"/>
    <b v="0"/>
    <n v="10"/>
    <b v="1"/>
    <s v="theater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x v="0"/>
    <b v="0"/>
    <n v="46"/>
    <b v="1"/>
    <s v="theater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x v="3"/>
    <b v="0"/>
    <n v="11"/>
    <b v="1"/>
    <s v="theater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x v="3"/>
    <b v="0"/>
    <n v="13"/>
    <b v="1"/>
    <s v="theater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x v="3"/>
    <b v="0"/>
    <n v="33"/>
    <b v="1"/>
    <s v="theater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x v="0"/>
    <b v="0"/>
    <n v="28"/>
    <b v="1"/>
    <s v="theater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x v="0"/>
    <b v="0"/>
    <n v="21"/>
    <b v="1"/>
    <s v="theater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x v="3"/>
    <b v="0"/>
    <n v="13"/>
    <b v="1"/>
    <s v="theater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x v="0"/>
    <b v="0"/>
    <n v="34"/>
    <b v="1"/>
    <s v="theater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x v="2"/>
    <b v="0"/>
    <n v="80"/>
    <b v="1"/>
    <s v="theater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x v="3"/>
    <b v="0"/>
    <n v="74"/>
    <b v="1"/>
    <s v="theater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x v="0"/>
    <b v="0"/>
    <n v="7"/>
    <b v="1"/>
    <s v="theater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x v="2"/>
    <b v="0"/>
    <n v="34"/>
    <b v="1"/>
    <s v="theater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x v="0"/>
    <b v="0"/>
    <n v="86"/>
    <b v="1"/>
    <s v="theater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x v="1"/>
    <b v="0"/>
    <n v="37"/>
    <b v="1"/>
    <s v="theater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x v="0"/>
    <b v="0"/>
    <n v="18"/>
    <b v="1"/>
    <s v="theater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x v="2"/>
    <b v="0"/>
    <n v="22"/>
    <b v="1"/>
    <s v="theater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x v="3531"/>
    <d v="2016-06-30T15:42:14"/>
    <x v="2"/>
    <b v="0"/>
    <n v="26"/>
    <b v="1"/>
    <s v="theater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x v="3"/>
    <b v="0"/>
    <n v="27"/>
    <b v="1"/>
    <s v="theater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x v="0"/>
    <b v="0"/>
    <n v="8"/>
    <b v="1"/>
    <s v="theater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x v="0"/>
    <b v="0"/>
    <n v="204"/>
    <b v="1"/>
    <s v="theater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x v="0"/>
    <b v="0"/>
    <n v="46"/>
    <b v="1"/>
    <s v="theater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x v="0"/>
    <b v="0"/>
    <n v="17"/>
    <b v="1"/>
    <s v="theater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x v="3"/>
    <b v="0"/>
    <n v="28"/>
    <b v="1"/>
    <s v="theater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x v="2"/>
    <b v="0"/>
    <n v="83"/>
    <b v="1"/>
    <s v="theater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x v="2"/>
    <b v="0"/>
    <n v="13"/>
    <b v="1"/>
    <s v="theater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x v="2"/>
    <b v="0"/>
    <n v="8"/>
    <b v="1"/>
    <s v="theater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x v="0"/>
    <b v="0"/>
    <n v="32"/>
    <b v="1"/>
    <s v="theater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x v="3"/>
    <b v="0"/>
    <n v="85"/>
    <b v="1"/>
    <s v="theater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x v="0"/>
    <b v="0"/>
    <n v="29"/>
    <b v="1"/>
    <s v="theater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x v="0"/>
    <b v="0"/>
    <n v="24"/>
    <b v="1"/>
    <s v="theater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x v="0"/>
    <b v="0"/>
    <n v="8"/>
    <b v="1"/>
    <s v="theater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x v="0"/>
    <b v="0"/>
    <n v="19"/>
    <b v="1"/>
    <s v="theater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x v="2"/>
    <b v="0"/>
    <n v="336"/>
    <b v="1"/>
    <s v="theater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x v="2"/>
    <b v="0"/>
    <n v="13"/>
    <b v="1"/>
    <s v="theater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x v="0"/>
    <b v="0"/>
    <n v="42"/>
    <b v="1"/>
    <s v="theater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x v="2"/>
    <b v="0"/>
    <n v="64"/>
    <b v="1"/>
    <s v="theater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x v="3"/>
    <b v="0"/>
    <n v="25"/>
    <b v="1"/>
    <s v="theater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x v="3"/>
    <b v="0"/>
    <n v="20"/>
    <b v="1"/>
    <s v="theater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x v="4"/>
    <b v="0"/>
    <n v="104"/>
    <b v="1"/>
    <s v="theater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x v="0"/>
    <b v="0"/>
    <n v="53"/>
    <b v="1"/>
    <s v="theater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x v="2"/>
    <b v="0"/>
    <n v="14"/>
    <b v="1"/>
    <s v="theater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x v="3"/>
    <b v="0"/>
    <n v="20"/>
    <b v="1"/>
    <s v="theater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x v="3"/>
    <b v="0"/>
    <n v="558"/>
    <b v="1"/>
    <s v="theater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x v="0"/>
    <b v="0"/>
    <n v="22"/>
    <b v="1"/>
    <s v="theater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x v="0"/>
    <b v="0"/>
    <n v="24"/>
    <b v="1"/>
    <s v="theater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x v="0"/>
    <b v="0"/>
    <n v="74"/>
    <b v="1"/>
    <s v="theater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x v="0"/>
    <b v="0"/>
    <n v="54"/>
    <b v="1"/>
    <s v="theater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x v="2"/>
    <b v="0"/>
    <n v="31"/>
    <b v="1"/>
    <s v="theater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x v="2"/>
    <b v="0"/>
    <n v="25"/>
    <b v="1"/>
    <s v="theater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x v="0"/>
    <b v="0"/>
    <n v="17"/>
    <b v="1"/>
    <s v="theater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x v="3"/>
    <b v="0"/>
    <n v="12"/>
    <b v="1"/>
    <s v="theater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x v="0"/>
    <b v="0"/>
    <n v="38"/>
    <b v="1"/>
    <s v="theater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x v="0"/>
    <b v="0"/>
    <n v="41"/>
    <b v="1"/>
    <s v="theater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x v="3"/>
    <b v="0"/>
    <n v="19"/>
    <b v="1"/>
    <s v="theater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x v="0"/>
    <b v="0"/>
    <n v="41"/>
    <b v="1"/>
    <s v="theater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x v="3"/>
    <b v="0"/>
    <n v="26"/>
    <b v="1"/>
    <s v="theater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x v="3"/>
    <b v="0"/>
    <n v="25"/>
    <b v="1"/>
    <s v="theater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x v="0"/>
    <b v="0"/>
    <n v="9"/>
    <b v="1"/>
    <s v="theater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x v="3"/>
    <b v="0"/>
    <n v="78"/>
    <b v="1"/>
    <s v="theater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x v="3"/>
    <b v="0"/>
    <n v="45"/>
    <b v="1"/>
    <s v="theater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x v="2"/>
    <b v="0"/>
    <n v="102"/>
    <b v="1"/>
    <s v="theater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x v="2"/>
    <b v="0"/>
    <n v="5"/>
    <b v="1"/>
    <s v="theater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x v="0"/>
    <b v="0"/>
    <n v="27"/>
    <b v="1"/>
    <s v="theater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x v="2"/>
    <b v="0"/>
    <n v="37"/>
    <b v="1"/>
    <s v="theater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x v="2"/>
    <b v="0"/>
    <n v="14"/>
    <b v="1"/>
    <s v="theater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x v="0"/>
    <b v="0"/>
    <n v="27"/>
    <b v="1"/>
    <s v="theater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x v="3"/>
    <b v="0"/>
    <n v="45"/>
    <b v="1"/>
    <s v="theater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x v="2"/>
    <b v="0"/>
    <n v="49"/>
    <b v="1"/>
    <s v="theater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x v="2"/>
    <b v="0"/>
    <n v="24"/>
    <b v="1"/>
    <s v="theater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x v="0"/>
    <b v="0"/>
    <n v="112"/>
    <b v="1"/>
    <s v="theater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x v="3"/>
    <b v="0"/>
    <n v="23"/>
    <b v="1"/>
    <s v="theater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x v="3586"/>
    <d v="2016-09-23T16:44:30"/>
    <x v="2"/>
    <b v="0"/>
    <n v="54"/>
    <b v="1"/>
    <s v="theater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x v="2"/>
    <b v="0"/>
    <n v="28"/>
    <b v="1"/>
    <s v="theater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x v="0"/>
    <b v="0"/>
    <n v="11"/>
    <b v="1"/>
    <s v="theater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x v="0"/>
    <b v="0"/>
    <n v="62"/>
    <b v="1"/>
    <s v="theater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x v="3"/>
    <b v="0"/>
    <n v="73"/>
    <b v="1"/>
    <s v="theater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x v="0"/>
    <b v="0"/>
    <n v="18"/>
    <b v="1"/>
    <s v="theater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x v="0"/>
    <b v="0"/>
    <n v="35"/>
    <b v="1"/>
    <s v="theater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x v="0"/>
    <b v="0"/>
    <n v="43"/>
    <b v="1"/>
    <s v="theater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x v="2"/>
    <b v="0"/>
    <n v="36"/>
    <b v="1"/>
    <s v="theater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x v="3595"/>
    <d v="2015-03-13T06:59:00"/>
    <x v="0"/>
    <b v="0"/>
    <n v="62"/>
    <b v="1"/>
    <s v="theater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x v="3"/>
    <b v="0"/>
    <n v="15"/>
    <b v="1"/>
    <s v="theater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x v="2"/>
    <b v="0"/>
    <n v="33"/>
    <b v="1"/>
    <s v="theater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x v="3"/>
    <b v="0"/>
    <n v="27"/>
    <b v="1"/>
    <s v="theater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x v="4"/>
    <b v="0"/>
    <n v="17"/>
    <b v="1"/>
    <s v="theater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x v="3600"/>
    <d v="2016-10-13T20:22:44"/>
    <x v="2"/>
    <b v="0"/>
    <n v="4"/>
    <b v="1"/>
    <s v="theater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x v="0"/>
    <b v="0"/>
    <n v="53"/>
    <b v="1"/>
    <s v="theater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x v="2"/>
    <b v="0"/>
    <n v="49"/>
    <b v="1"/>
    <s v="theater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x v="0"/>
    <b v="0"/>
    <n v="57"/>
    <b v="1"/>
    <s v="theater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x v="2"/>
    <b v="0"/>
    <n v="69"/>
    <b v="1"/>
    <s v="theater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x v="2"/>
    <b v="0"/>
    <n v="15"/>
    <b v="1"/>
    <s v="theater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x v="2"/>
    <b v="0"/>
    <n v="64"/>
    <b v="1"/>
    <s v="theater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x v="4"/>
    <b v="0"/>
    <n v="20"/>
    <b v="1"/>
    <s v="theater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x v="2"/>
    <b v="0"/>
    <n v="27"/>
    <b v="1"/>
    <s v="theater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x v="2"/>
    <b v="0"/>
    <n v="21"/>
    <b v="1"/>
    <s v="theater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x v="0"/>
    <b v="0"/>
    <n v="31"/>
    <b v="1"/>
    <s v="theater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x v="0"/>
    <b v="0"/>
    <n v="51"/>
    <b v="1"/>
    <s v="theater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x v="3"/>
    <b v="0"/>
    <n v="57"/>
    <b v="1"/>
    <s v="theater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x v="3"/>
    <b v="0"/>
    <n v="20"/>
    <b v="1"/>
    <s v="theater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x v="0"/>
    <b v="0"/>
    <n v="71"/>
    <b v="1"/>
    <s v="theater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x v="0"/>
    <b v="0"/>
    <n v="72"/>
    <b v="1"/>
    <s v="theater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x v="0"/>
    <b v="0"/>
    <n v="45"/>
    <b v="1"/>
    <s v="theater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x v="14"/>
    <b v="0"/>
    <n v="51"/>
    <b v="1"/>
    <s v="theater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x v="0"/>
    <b v="0"/>
    <n v="56"/>
    <b v="1"/>
    <s v="theater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x v="2"/>
    <b v="0"/>
    <n v="17"/>
    <b v="1"/>
    <s v="theater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x v="0"/>
    <b v="0"/>
    <n v="197"/>
    <b v="1"/>
    <s v="theater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x v="2"/>
    <b v="0"/>
    <n v="70"/>
    <b v="1"/>
    <s v="theater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x v="3"/>
    <b v="0"/>
    <n v="21"/>
    <b v="1"/>
    <s v="theater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x v="3"/>
    <b v="0"/>
    <n v="34"/>
    <b v="1"/>
    <s v="theater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x v="2"/>
    <b v="0"/>
    <n v="39"/>
    <b v="1"/>
    <s v="theater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x v="0"/>
    <b v="0"/>
    <n v="78"/>
    <b v="1"/>
    <s v="theater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x v="3"/>
    <b v="0"/>
    <n v="48"/>
    <b v="1"/>
    <s v="theater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x v="2"/>
    <b v="0"/>
    <n v="29"/>
    <b v="1"/>
    <s v="theater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x v="0"/>
    <b v="0"/>
    <n v="0"/>
    <b v="0"/>
    <s v="theater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x v="2"/>
    <b v="0"/>
    <n v="2"/>
    <b v="0"/>
    <s v="theater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x v="3"/>
    <b v="0"/>
    <n v="1"/>
    <b v="0"/>
    <s v="theater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x v="3"/>
    <b v="0"/>
    <n v="59"/>
    <b v="0"/>
    <s v="theater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x v="3"/>
    <b v="0"/>
    <n v="1"/>
    <b v="0"/>
    <s v="theater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x v="2"/>
    <b v="0"/>
    <n v="31"/>
    <b v="0"/>
    <s v="theater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x v="1"/>
    <b v="0"/>
    <n v="18"/>
    <b v="0"/>
    <s v="theater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x v="2"/>
    <b v="0"/>
    <n v="10"/>
    <b v="0"/>
    <s v="theater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x v="0"/>
    <b v="0"/>
    <n v="0"/>
    <b v="0"/>
    <s v="theater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x v="0"/>
    <b v="0"/>
    <n v="14"/>
    <b v="0"/>
    <s v="theater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x v="0"/>
    <b v="0"/>
    <n v="2"/>
    <b v="0"/>
    <s v="theater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x v="2"/>
    <b v="0"/>
    <n v="1"/>
    <b v="0"/>
    <s v="theater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x v="0"/>
    <b v="0"/>
    <n v="3"/>
    <b v="0"/>
    <s v="theater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x v="3"/>
    <b v="0"/>
    <n v="0"/>
    <b v="0"/>
    <s v="theater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x v="0"/>
    <b v="0"/>
    <n v="2"/>
    <b v="0"/>
    <s v="theater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x v="0"/>
    <b v="0"/>
    <n v="0"/>
    <b v="0"/>
    <s v="theater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x v="2"/>
    <b v="0"/>
    <n v="12"/>
    <b v="0"/>
    <s v="theater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x v="2"/>
    <b v="0"/>
    <n v="1"/>
    <b v="0"/>
    <s v="theater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x v="0"/>
    <b v="0"/>
    <n v="8"/>
    <b v="0"/>
    <s v="theater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x v="2"/>
    <b v="0"/>
    <n v="2"/>
    <b v="0"/>
    <s v="theater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x v="3"/>
    <b v="0"/>
    <n v="73"/>
    <b v="1"/>
    <s v="theater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x v="3"/>
    <b v="0"/>
    <n v="8"/>
    <b v="1"/>
    <s v="theater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x v="2"/>
    <b v="0"/>
    <n v="17"/>
    <b v="1"/>
    <s v="theater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x v="3"/>
    <b v="0"/>
    <n v="9"/>
    <b v="1"/>
    <s v="theater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x v="2"/>
    <b v="0"/>
    <n v="17"/>
    <b v="1"/>
    <s v="theater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x v="0"/>
    <b v="0"/>
    <n v="33"/>
    <b v="1"/>
    <s v="theater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x v="2"/>
    <b v="0"/>
    <n v="38"/>
    <b v="1"/>
    <s v="theater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x v="0"/>
    <b v="0"/>
    <n v="79"/>
    <b v="1"/>
    <s v="theater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x v="1"/>
    <b v="0"/>
    <n v="46"/>
    <b v="1"/>
    <s v="theater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x v="2"/>
    <b v="0"/>
    <n v="20"/>
    <b v="1"/>
    <s v="theater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x v="3658"/>
    <d v="2014-07-02T03:59:00"/>
    <x v="3"/>
    <b v="0"/>
    <n v="20"/>
    <b v="1"/>
    <s v="theater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x v="0"/>
    <b v="0"/>
    <n v="13"/>
    <b v="1"/>
    <s v="theater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x v="3"/>
    <b v="0"/>
    <n v="22"/>
    <b v="1"/>
    <s v="theater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x v="2"/>
    <b v="0"/>
    <n v="36"/>
    <b v="1"/>
    <s v="theater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x v="0"/>
    <b v="0"/>
    <n v="40"/>
    <b v="1"/>
    <s v="theater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x v="2"/>
    <b v="0"/>
    <n v="9"/>
    <b v="1"/>
    <s v="theater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x v="2"/>
    <b v="0"/>
    <n v="19"/>
    <b v="1"/>
    <s v="theater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x v="0"/>
    <b v="0"/>
    <n v="14"/>
    <b v="1"/>
    <s v="theater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x v="3666"/>
    <d v="2014-07-24T07:00:00"/>
    <x v="3"/>
    <b v="0"/>
    <n v="38"/>
    <b v="1"/>
    <s v="theater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x v="0"/>
    <b v="0"/>
    <n v="58"/>
    <b v="1"/>
    <s v="theater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x v="0"/>
    <b v="0"/>
    <n v="28"/>
    <b v="1"/>
    <s v="theater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x v="0"/>
    <b v="0"/>
    <n v="17"/>
    <b v="1"/>
    <s v="theater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x v="0"/>
    <b v="0"/>
    <n v="12"/>
    <b v="1"/>
    <s v="theater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x v="3"/>
    <b v="0"/>
    <n v="40"/>
    <b v="1"/>
    <s v="theater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x v="3"/>
    <b v="0"/>
    <n v="57"/>
    <b v="1"/>
    <s v="theater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x v="3"/>
    <b v="0"/>
    <n v="114"/>
    <b v="1"/>
    <s v="theater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x v="2"/>
    <b v="0"/>
    <n v="31"/>
    <b v="1"/>
    <s v="theater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x v="2"/>
    <b v="0"/>
    <n v="3"/>
    <b v="1"/>
    <s v="theater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x v="3"/>
    <b v="0"/>
    <n v="16"/>
    <b v="1"/>
    <s v="theater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x v="3"/>
    <b v="0"/>
    <n v="199"/>
    <b v="1"/>
    <s v="theater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x v="0"/>
    <b v="0"/>
    <n v="31"/>
    <b v="1"/>
    <s v="theater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x v="3"/>
    <b v="0"/>
    <n v="30"/>
    <b v="1"/>
    <s v="theater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x v="2"/>
    <b v="0"/>
    <n v="34"/>
    <b v="1"/>
    <s v="theater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x v="2"/>
    <b v="0"/>
    <n v="18"/>
    <b v="1"/>
    <s v="theater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x v="3"/>
    <b v="0"/>
    <n v="67"/>
    <b v="1"/>
    <s v="theater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x v="2"/>
    <b v="0"/>
    <n v="66"/>
    <b v="1"/>
    <s v="theater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x v="0"/>
    <b v="0"/>
    <n v="23"/>
    <b v="1"/>
    <s v="theater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x v="3"/>
    <b v="0"/>
    <n v="126"/>
    <b v="1"/>
    <s v="theater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x v="0"/>
    <b v="0"/>
    <n v="6"/>
    <b v="1"/>
    <s v="theater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x v="3"/>
    <b v="0"/>
    <n v="25"/>
    <b v="1"/>
    <s v="theater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x v="3"/>
    <b v="0"/>
    <n v="39"/>
    <b v="1"/>
    <s v="theater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x v="0"/>
    <b v="0"/>
    <n v="62"/>
    <b v="1"/>
    <s v="theater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x v="3"/>
    <b v="0"/>
    <n v="31"/>
    <b v="1"/>
    <s v="theater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x v="3691"/>
    <d v="2015-03-02T04:59:00"/>
    <x v="0"/>
    <b v="0"/>
    <n v="274"/>
    <b v="1"/>
    <s v="theater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x v="3692"/>
    <d v="2014-09-19T00:00:00"/>
    <x v="6"/>
    <b v="0"/>
    <n v="17"/>
    <b v="1"/>
    <s v="theater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x v="0"/>
    <b v="0"/>
    <n v="14"/>
    <b v="1"/>
    <s v="theater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x v="2"/>
    <b v="0"/>
    <n v="60"/>
    <b v="1"/>
    <s v="theater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x v="0"/>
    <b v="0"/>
    <n v="33"/>
    <b v="1"/>
    <s v="theater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x v="0"/>
    <b v="0"/>
    <n v="78"/>
    <b v="1"/>
    <s v="theater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x v="2"/>
    <b v="0"/>
    <n v="30"/>
    <b v="1"/>
    <s v="theater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x v="2"/>
    <b v="0"/>
    <n v="136"/>
    <b v="1"/>
    <s v="theater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x v="3"/>
    <b v="0"/>
    <n v="40"/>
    <b v="1"/>
    <s v="theater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x v="3700"/>
    <d v="2014-09-30T16:00:00"/>
    <x v="3"/>
    <b v="0"/>
    <n v="18"/>
    <b v="1"/>
    <s v="theater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x v="0"/>
    <b v="0"/>
    <n v="39"/>
    <b v="1"/>
    <s v="theater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x v="2"/>
    <b v="0"/>
    <n v="21"/>
    <b v="1"/>
    <s v="theater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x v="2"/>
    <b v="0"/>
    <n v="30"/>
    <b v="1"/>
    <s v="theater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x v="2"/>
    <b v="0"/>
    <n v="27"/>
    <b v="1"/>
    <s v="theater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x v="3"/>
    <b v="0"/>
    <n v="35"/>
    <b v="1"/>
    <s v="theater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x v="3"/>
    <b v="0"/>
    <n v="13"/>
    <b v="1"/>
    <s v="theater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x v="2"/>
    <b v="0"/>
    <n v="23"/>
    <b v="1"/>
    <s v="theater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x v="3"/>
    <b v="0"/>
    <n v="39"/>
    <b v="1"/>
    <s v="theater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x v="3"/>
    <b v="0"/>
    <n v="35"/>
    <b v="1"/>
    <s v="theater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x v="3710"/>
    <d v="2015-04-03T13:49:48"/>
    <x v="0"/>
    <b v="0"/>
    <n v="27"/>
    <b v="1"/>
    <s v="theater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x v="3711"/>
    <d v="2014-06-15T16:00:00"/>
    <x v="3"/>
    <b v="0"/>
    <n v="21"/>
    <b v="1"/>
    <s v="theater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x v="0"/>
    <b v="0"/>
    <n v="104"/>
    <b v="1"/>
    <s v="theater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x v="2"/>
    <b v="0"/>
    <n v="19"/>
    <b v="1"/>
    <s v="theater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x v="0"/>
    <b v="0"/>
    <n v="97"/>
    <b v="1"/>
    <s v="theater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x v="0"/>
    <b v="0"/>
    <n v="27"/>
    <b v="1"/>
    <s v="theater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x v="2"/>
    <b v="0"/>
    <n v="24"/>
    <b v="1"/>
    <s v="theater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x v="0"/>
    <b v="0"/>
    <n v="13"/>
    <b v="1"/>
    <s v="theater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x v="0"/>
    <b v="0"/>
    <n v="46"/>
    <b v="1"/>
    <s v="theater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x v="3719"/>
    <d v="2015-06-22T17:31:06"/>
    <x v="0"/>
    <b v="0"/>
    <n v="4"/>
    <b v="1"/>
    <s v="theater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x v="3720"/>
    <d v="2015-07-02T23:50:06"/>
    <x v="0"/>
    <b v="0"/>
    <n v="40"/>
    <b v="1"/>
    <s v="theater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x v="3"/>
    <b v="0"/>
    <n v="44"/>
    <b v="1"/>
    <s v="theater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x v="2"/>
    <b v="0"/>
    <n v="35"/>
    <b v="1"/>
    <s v="theater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x v="3723"/>
    <d v="2014-11-30T19:04:22"/>
    <x v="3"/>
    <b v="0"/>
    <n v="63"/>
    <b v="1"/>
    <s v="theater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x v="2"/>
    <b v="0"/>
    <n v="89"/>
    <b v="1"/>
    <s v="theater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x v="2"/>
    <b v="0"/>
    <n v="15"/>
    <b v="1"/>
    <s v="theater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x v="2"/>
    <b v="0"/>
    <n v="46"/>
    <b v="1"/>
    <s v="theater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x v="2"/>
    <b v="0"/>
    <n v="33"/>
    <b v="1"/>
    <s v="theater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x v="0"/>
    <b v="0"/>
    <n v="31"/>
    <b v="0"/>
    <s v="theater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x v="0"/>
    <b v="0"/>
    <n v="5"/>
    <b v="0"/>
    <s v="theater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x v="0"/>
    <b v="0"/>
    <n v="1"/>
    <b v="0"/>
    <s v="theater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x v="0"/>
    <b v="0"/>
    <n v="12"/>
    <b v="0"/>
    <s v="theater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x v="0"/>
    <b v="0"/>
    <n v="4"/>
    <b v="0"/>
    <s v="theater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x v="0"/>
    <b v="0"/>
    <n v="0"/>
    <b v="0"/>
    <s v="theater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x v="0"/>
    <b v="0"/>
    <n v="7"/>
    <b v="0"/>
    <s v="theater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x v="0"/>
    <b v="0"/>
    <n v="2"/>
    <b v="0"/>
    <s v="theater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x v="0"/>
    <b v="0"/>
    <n v="1"/>
    <b v="0"/>
    <s v="theater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x v="0"/>
    <b v="0"/>
    <n v="4"/>
    <b v="0"/>
    <s v="theater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x v="3"/>
    <b v="0"/>
    <n v="6"/>
    <b v="0"/>
    <s v="theater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x v="2"/>
    <b v="0"/>
    <n v="8"/>
    <b v="0"/>
    <s v="theater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x v="3"/>
    <b v="0"/>
    <n v="14"/>
    <b v="0"/>
    <s v="theater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x v="0"/>
    <b v="0"/>
    <n v="0"/>
    <b v="0"/>
    <s v="theater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x v="3"/>
    <b v="0"/>
    <n v="4"/>
    <b v="0"/>
    <s v="theater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x v="3"/>
    <b v="0"/>
    <n v="0"/>
    <b v="0"/>
    <s v="theater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x v="3"/>
    <b v="0"/>
    <n v="0"/>
    <b v="0"/>
    <s v="theater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x v="3"/>
    <b v="0"/>
    <n v="1"/>
    <b v="0"/>
    <s v="theater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x v="3746"/>
    <d v="2016-10-08T09:20:39"/>
    <x v="2"/>
    <b v="0"/>
    <n v="1"/>
    <b v="0"/>
    <s v="theater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x v="0"/>
    <b v="0"/>
    <n v="1"/>
    <b v="0"/>
    <s v="theater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x v="2"/>
    <b v="0"/>
    <n v="52"/>
    <b v="1"/>
    <s v="theater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x v="2"/>
    <b v="0"/>
    <n v="7"/>
    <b v="1"/>
    <s v="theater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x v="0"/>
    <b v="0"/>
    <n v="28"/>
    <b v="1"/>
    <s v="theater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x v="2"/>
    <b v="0"/>
    <n v="11"/>
    <b v="1"/>
    <s v="theater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x v="2"/>
    <b v="0"/>
    <n v="15"/>
    <b v="1"/>
    <s v="theater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x v="4"/>
    <b v="0"/>
    <n v="30"/>
    <b v="1"/>
    <s v="theater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x v="3"/>
    <b v="0"/>
    <n v="27"/>
    <b v="1"/>
    <s v="theater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x v="2"/>
    <b v="0"/>
    <n v="28"/>
    <b v="1"/>
    <s v="theater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x v="3"/>
    <b v="0"/>
    <n v="17"/>
    <b v="1"/>
    <s v="theater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x v="3"/>
    <b v="0"/>
    <n v="50"/>
    <b v="1"/>
    <s v="theater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x v="3758"/>
    <d v="2014-05-19T05:00:00"/>
    <x v="3"/>
    <b v="0"/>
    <n v="26"/>
    <b v="1"/>
    <s v="theater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x v="3759"/>
    <d v="2015-08-26T02:35:53"/>
    <x v="0"/>
    <b v="0"/>
    <n v="88"/>
    <b v="1"/>
    <s v="theater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x v="3"/>
    <b v="0"/>
    <n v="91"/>
    <b v="1"/>
    <s v="theater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x v="0"/>
    <b v="0"/>
    <n v="3"/>
    <b v="1"/>
    <s v="theater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x v="0"/>
    <b v="0"/>
    <n v="28"/>
    <b v="1"/>
    <s v="theater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x v="0"/>
    <b v="0"/>
    <n v="77"/>
    <b v="1"/>
    <s v="theater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x v="2"/>
    <b v="0"/>
    <n v="27"/>
    <b v="1"/>
    <s v="theater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x v="3"/>
    <b v="0"/>
    <n v="107"/>
    <b v="1"/>
    <s v="theater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x v="3"/>
    <b v="0"/>
    <n v="96"/>
    <b v="1"/>
    <s v="theater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x v="0"/>
    <b v="0"/>
    <n v="56"/>
    <b v="1"/>
    <s v="theater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x v="3"/>
    <b v="0"/>
    <n v="58"/>
    <b v="1"/>
    <s v="theater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x v="2"/>
    <b v="0"/>
    <n v="15"/>
    <b v="1"/>
    <s v="theater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x v="0"/>
    <b v="0"/>
    <n v="20"/>
    <b v="1"/>
    <s v="theater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x v="3771"/>
    <d v="2016-05-18T00:00:00"/>
    <x v="11"/>
    <b v="0"/>
    <n v="38"/>
    <b v="1"/>
    <s v="theater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x v="2"/>
    <b v="0"/>
    <n v="33"/>
    <b v="1"/>
    <s v="theater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x v="3773"/>
    <d v="2016-11-15T02:08:00"/>
    <x v="2"/>
    <b v="0"/>
    <n v="57"/>
    <b v="1"/>
    <s v="theater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x v="0"/>
    <b v="0"/>
    <n v="25"/>
    <b v="1"/>
    <s v="theater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x v="0"/>
    <b v="0"/>
    <n v="14"/>
    <b v="1"/>
    <s v="theater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x v="3"/>
    <b v="0"/>
    <n v="94"/>
    <b v="1"/>
    <s v="theater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x v="3"/>
    <b v="0"/>
    <n v="59"/>
    <b v="1"/>
    <s v="theater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x v="3778"/>
    <d v="2015-02-14T19:39:40"/>
    <x v="0"/>
    <b v="0"/>
    <n v="36"/>
    <b v="1"/>
    <s v="theater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x v="3779"/>
    <d v="2016-03-26T16:39:00"/>
    <x v="2"/>
    <b v="0"/>
    <n v="115"/>
    <b v="1"/>
    <s v="theater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x v="0"/>
    <b v="0"/>
    <n v="30"/>
    <b v="1"/>
    <s v="theater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x v="3"/>
    <b v="0"/>
    <n v="52"/>
    <b v="1"/>
    <s v="theater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x v="2"/>
    <b v="0"/>
    <n v="27"/>
    <b v="1"/>
    <s v="theater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x v="2"/>
    <b v="0"/>
    <n v="24"/>
    <b v="1"/>
    <s v="theater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x v="2"/>
    <b v="0"/>
    <n v="10"/>
    <b v="1"/>
    <s v="theater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x v="2"/>
    <b v="0"/>
    <n v="30"/>
    <b v="1"/>
    <s v="theater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x v="2"/>
    <b v="0"/>
    <n v="71"/>
    <b v="1"/>
    <s v="theater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x v="0"/>
    <b v="0"/>
    <n v="10"/>
    <b v="1"/>
    <s v="theater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x v="0"/>
    <b v="0"/>
    <n v="1"/>
    <b v="0"/>
    <s v="theater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x v="0"/>
    <b v="0"/>
    <n v="4"/>
    <b v="0"/>
    <s v="theater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x v="2"/>
    <b v="0"/>
    <n v="0"/>
    <b v="0"/>
    <s v="theater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x v="3791"/>
    <d v="2014-07-06T16:36:32"/>
    <x v="3"/>
    <b v="0"/>
    <n v="0"/>
    <b v="0"/>
    <s v="theater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x v="3792"/>
    <d v="2015-07-15T10:43:42"/>
    <x v="0"/>
    <b v="0"/>
    <n v="2"/>
    <b v="0"/>
    <s v="theater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x v="3"/>
    <b v="0"/>
    <n v="24"/>
    <b v="0"/>
    <s v="theater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x v="0"/>
    <b v="0"/>
    <n v="1"/>
    <b v="0"/>
    <s v="theater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x v="0"/>
    <b v="0"/>
    <n v="2"/>
    <b v="0"/>
    <s v="theater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x v="1"/>
    <b v="0"/>
    <n v="1"/>
    <b v="0"/>
    <s v="theater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x v="0"/>
    <b v="0"/>
    <n v="37"/>
    <b v="0"/>
    <s v="theater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x v="3"/>
    <b v="0"/>
    <n v="5"/>
    <b v="0"/>
    <s v="theater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x v="2"/>
    <b v="0"/>
    <n v="4"/>
    <b v="0"/>
    <s v="theater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x v="0"/>
    <b v="0"/>
    <n v="16"/>
    <b v="0"/>
    <s v="theater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x v="0"/>
    <b v="0"/>
    <n v="9"/>
    <b v="0"/>
    <s v="theater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x v="0"/>
    <b v="0"/>
    <n v="0"/>
    <b v="0"/>
    <s v="theater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x v="3803"/>
    <d v="2016-03-04T23:19:28"/>
    <x v="2"/>
    <b v="0"/>
    <n v="40"/>
    <b v="0"/>
    <s v="theater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x v="2"/>
    <b v="0"/>
    <n v="0"/>
    <b v="0"/>
    <s v="theater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x v="3"/>
    <b v="0"/>
    <n v="2"/>
    <b v="0"/>
    <s v="theater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x v="3"/>
    <b v="0"/>
    <n v="1"/>
    <b v="0"/>
    <s v="theater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x v="0"/>
    <b v="0"/>
    <n v="9"/>
    <b v="0"/>
    <s v="theater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x v="0"/>
    <b v="0"/>
    <n v="24"/>
    <b v="1"/>
    <s v="theater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x v="3"/>
    <b v="0"/>
    <n v="38"/>
    <b v="1"/>
    <s v="theater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x v="0"/>
    <b v="0"/>
    <n v="26"/>
    <b v="1"/>
    <s v="theater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x v="2"/>
    <b v="0"/>
    <n v="19"/>
    <b v="1"/>
    <s v="theater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x v="0"/>
    <b v="0"/>
    <n v="11"/>
    <b v="1"/>
    <s v="theater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x v="2"/>
    <b v="0"/>
    <n v="27"/>
    <b v="1"/>
    <s v="theater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x v="0"/>
    <b v="0"/>
    <n v="34"/>
    <b v="1"/>
    <s v="theater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x v="3815"/>
    <d v="2015-08-20T23:00:00"/>
    <x v="0"/>
    <b v="0"/>
    <n v="20"/>
    <b v="1"/>
    <s v="theater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x v="3"/>
    <b v="0"/>
    <n v="37"/>
    <b v="1"/>
    <s v="theater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x v="0"/>
    <b v="0"/>
    <n v="20"/>
    <b v="1"/>
    <s v="theater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x v="0"/>
    <b v="0"/>
    <n v="10"/>
    <b v="1"/>
    <s v="theater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x v="0"/>
    <b v="0"/>
    <n v="26"/>
    <b v="1"/>
    <s v="theater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x v="0"/>
    <b v="0"/>
    <n v="20"/>
    <b v="1"/>
    <s v="theater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x v="2"/>
    <b v="0"/>
    <n v="46"/>
    <b v="1"/>
    <s v="theater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x v="2"/>
    <b v="0"/>
    <n v="76"/>
    <b v="1"/>
    <s v="theater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x v="0"/>
    <b v="0"/>
    <n v="41"/>
    <b v="1"/>
    <s v="theater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x v="2"/>
    <b v="0"/>
    <n v="7"/>
    <b v="1"/>
    <s v="theater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x v="0"/>
    <b v="0"/>
    <n v="49"/>
    <b v="1"/>
    <s v="theater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x v="0"/>
    <b v="0"/>
    <n v="26"/>
    <b v="1"/>
    <s v="theater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x v="4"/>
    <b v="0"/>
    <n v="65"/>
    <b v="1"/>
    <s v="theater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x v="3"/>
    <b v="0"/>
    <n v="28"/>
    <b v="1"/>
    <s v="theater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x v="2"/>
    <b v="0"/>
    <n v="8"/>
    <b v="1"/>
    <s v="theater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x v="2"/>
    <b v="0"/>
    <n v="3"/>
    <b v="1"/>
    <s v="theater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x v="3"/>
    <b v="0"/>
    <n v="9"/>
    <b v="1"/>
    <s v="theater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x v="2"/>
    <b v="0"/>
    <n v="9"/>
    <b v="1"/>
    <s v="theater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x v="3"/>
    <b v="0"/>
    <n v="20"/>
    <b v="1"/>
    <s v="theater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x v="0"/>
    <b v="0"/>
    <n v="57"/>
    <b v="1"/>
    <s v="theater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x v="2"/>
    <b v="0"/>
    <n v="8"/>
    <b v="1"/>
    <s v="theater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x v="2"/>
    <b v="0"/>
    <n v="14"/>
    <b v="1"/>
    <s v="theater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x v="3837"/>
    <d v="2015-07-03T18:22:38"/>
    <x v="0"/>
    <b v="0"/>
    <n v="17"/>
    <b v="1"/>
    <s v="theater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x v="0"/>
    <b v="0"/>
    <n v="100"/>
    <b v="1"/>
    <s v="theater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x v="0"/>
    <b v="0"/>
    <n v="32"/>
    <b v="1"/>
    <s v="theater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x v="2"/>
    <b v="0"/>
    <n v="3"/>
    <b v="1"/>
    <s v="theater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x v="3"/>
    <b v="1"/>
    <n v="34"/>
    <b v="0"/>
    <s v="theater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x v="3"/>
    <b v="1"/>
    <n v="23"/>
    <b v="0"/>
    <s v="theater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x v="3"/>
    <b v="1"/>
    <n v="19"/>
    <b v="0"/>
    <s v="theater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x v="3"/>
    <b v="1"/>
    <n v="50"/>
    <b v="0"/>
    <s v="theater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x v="0"/>
    <b v="1"/>
    <n v="12"/>
    <b v="0"/>
    <s v="theater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x v="3"/>
    <b v="1"/>
    <n v="8"/>
    <b v="0"/>
    <s v="theater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x v="0"/>
    <b v="1"/>
    <n v="9"/>
    <b v="0"/>
    <s v="theater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x v="0"/>
    <b v="1"/>
    <n v="43"/>
    <b v="0"/>
    <s v="theater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x v="0"/>
    <b v="1"/>
    <n v="28"/>
    <b v="0"/>
    <s v="theater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x v="0"/>
    <b v="1"/>
    <n v="4"/>
    <b v="0"/>
    <s v="theater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x v="0"/>
    <b v="1"/>
    <n v="24"/>
    <b v="0"/>
    <s v="theater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x v="0"/>
    <b v="0"/>
    <n v="2"/>
    <b v="0"/>
    <s v="theater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x v="3"/>
    <b v="0"/>
    <n v="2"/>
    <b v="0"/>
    <s v="theater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x v="3854"/>
    <d v="2015-05-09T21:14:18"/>
    <x v="0"/>
    <b v="0"/>
    <n v="20"/>
    <b v="0"/>
    <s v="theater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x v="0"/>
    <b v="0"/>
    <n v="1"/>
    <b v="0"/>
    <s v="theater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x v="0"/>
    <b v="0"/>
    <n v="1"/>
    <b v="0"/>
    <s v="theater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x v="3"/>
    <b v="0"/>
    <n v="4"/>
    <b v="0"/>
    <s v="theater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x v="0"/>
    <b v="0"/>
    <n v="1"/>
    <b v="0"/>
    <s v="theater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x v="3"/>
    <b v="0"/>
    <n v="1"/>
    <b v="0"/>
    <s v="theater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x v="3"/>
    <b v="0"/>
    <n v="13"/>
    <b v="0"/>
    <s v="theater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x v="3861"/>
    <d v="2014-11-12T21:47:00"/>
    <x v="3"/>
    <b v="0"/>
    <n v="1"/>
    <b v="0"/>
    <s v="theater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x v="3862"/>
    <d v="2016-09-12T16:59:00"/>
    <x v="2"/>
    <b v="0"/>
    <n v="1"/>
    <b v="0"/>
    <s v="theater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x v="0"/>
    <b v="0"/>
    <n v="0"/>
    <b v="0"/>
    <s v="theater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x v="0"/>
    <b v="0"/>
    <n v="3"/>
    <b v="0"/>
    <s v="theater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x v="3"/>
    <b v="0"/>
    <n v="14"/>
    <b v="0"/>
    <s v="theater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x v="3866"/>
    <d v="2016-03-23T03:29:00"/>
    <x v="2"/>
    <b v="0"/>
    <n v="2"/>
    <b v="0"/>
    <s v="theater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x v="2"/>
    <b v="0"/>
    <n v="5"/>
    <b v="0"/>
    <s v="theater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x v="3868"/>
    <d v="2014-09-08T15:50:05"/>
    <x v="3"/>
    <b v="0"/>
    <n v="1"/>
    <b v="0"/>
    <s v="theater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x v="0"/>
    <b v="0"/>
    <n v="15"/>
    <b v="0"/>
    <s v="theater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x v="3"/>
    <b v="0"/>
    <n v="10"/>
    <b v="0"/>
    <s v="theater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x v="1"/>
    <b v="0"/>
    <n v="3"/>
    <b v="0"/>
    <s v="theater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x v="0"/>
    <b v="0"/>
    <n v="0"/>
    <b v="0"/>
    <s v="theater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x v="0"/>
    <b v="0"/>
    <n v="0"/>
    <b v="0"/>
    <s v="theater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x v="0"/>
    <b v="0"/>
    <n v="0"/>
    <b v="0"/>
    <s v="theater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x v="2"/>
    <b v="0"/>
    <n v="0"/>
    <b v="0"/>
    <s v="theater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x v="2"/>
    <b v="0"/>
    <n v="46"/>
    <b v="0"/>
    <s v="theater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x v="2"/>
    <b v="0"/>
    <n v="14"/>
    <b v="0"/>
    <s v="theater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x v="0"/>
    <b v="0"/>
    <n v="1"/>
    <b v="0"/>
    <s v="theater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x v="0"/>
    <b v="0"/>
    <n v="0"/>
    <b v="0"/>
    <s v="theater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x v="3"/>
    <b v="0"/>
    <n v="17"/>
    <b v="0"/>
    <s v="theater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x v="1"/>
    <b v="0"/>
    <n v="1"/>
    <b v="0"/>
    <s v="theater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x v="2"/>
    <b v="0"/>
    <n v="0"/>
    <b v="0"/>
    <s v="theater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x v="3"/>
    <b v="0"/>
    <n v="0"/>
    <b v="0"/>
    <s v="theater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x v="0"/>
    <b v="0"/>
    <n v="0"/>
    <b v="0"/>
    <s v="theater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x v="2"/>
    <b v="0"/>
    <n v="0"/>
    <b v="0"/>
    <s v="theater"/>
    <n v="0"/>
    <n v="0"/>
    <x v="1"/>
    <s v="musical"/>
  </r>
  <r>
    <n v="3886"/>
    <x v="3881"/>
    <n v="1"/>
    <n v="10000"/>
    <n v="0"/>
    <x v="1"/>
    <x v="2"/>
    <s v="AUD"/>
    <n v="1418275702"/>
    <n v="1415683702"/>
    <x v="3886"/>
    <d v="2014-12-11T05:28:22"/>
    <x v="3"/>
    <b v="0"/>
    <n v="0"/>
    <b v="0"/>
    <s v="theater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x v="0"/>
    <b v="0"/>
    <n v="2"/>
    <b v="0"/>
    <s v="theater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x v="1"/>
    <b v="0"/>
    <n v="14"/>
    <b v="0"/>
    <s v="theater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x v="0"/>
    <b v="0"/>
    <n v="9"/>
    <b v="0"/>
    <s v="theater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x v="0"/>
    <b v="0"/>
    <n v="8"/>
    <b v="0"/>
    <s v="theater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x v="3891"/>
    <d v="2015-03-23T04:59:00"/>
    <x v="0"/>
    <b v="0"/>
    <n v="7"/>
    <b v="0"/>
    <s v="theater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x v="3"/>
    <b v="0"/>
    <n v="0"/>
    <b v="0"/>
    <s v="theater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x v="3"/>
    <b v="0"/>
    <n v="84"/>
    <b v="0"/>
    <s v="theater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x v="2"/>
    <b v="0"/>
    <n v="11"/>
    <b v="0"/>
    <s v="theater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x v="0"/>
    <b v="0"/>
    <n v="1"/>
    <b v="0"/>
    <s v="theater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x v="3"/>
    <b v="0"/>
    <n v="4"/>
    <b v="0"/>
    <s v="theater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x v="0"/>
    <b v="0"/>
    <n v="10"/>
    <b v="0"/>
    <s v="theater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x v="0"/>
    <b v="0"/>
    <n v="16"/>
    <b v="0"/>
    <s v="theater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x v="3"/>
    <b v="0"/>
    <n v="2"/>
    <b v="0"/>
    <s v="theater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x v="0"/>
    <b v="0"/>
    <n v="5"/>
    <b v="0"/>
    <s v="theater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x v="0"/>
    <b v="0"/>
    <n v="1"/>
    <b v="0"/>
    <s v="theater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x v="2"/>
    <b v="0"/>
    <n v="31"/>
    <b v="0"/>
    <s v="theater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x v="0"/>
    <b v="0"/>
    <n v="0"/>
    <b v="0"/>
    <s v="theater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x v="3904"/>
    <d v="2015-04-15T05:04:00"/>
    <x v="0"/>
    <b v="0"/>
    <n v="2"/>
    <b v="0"/>
    <s v="theater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x v="0"/>
    <b v="0"/>
    <n v="7"/>
    <b v="0"/>
    <s v="theater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x v="0"/>
    <b v="0"/>
    <n v="16"/>
    <b v="0"/>
    <s v="theater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x v="3"/>
    <b v="0"/>
    <n v="4"/>
    <b v="0"/>
    <s v="theater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x v="3"/>
    <b v="0"/>
    <n v="4"/>
    <b v="0"/>
    <s v="theater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x v="3"/>
    <b v="0"/>
    <n v="4"/>
    <b v="0"/>
    <s v="theater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x v="0"/>
    <b v="0"/>
    <n v="3"/>
    <b v="0"/>
    <s v="theater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x v="3"/>
    <b v="0"/>
    <n v="36"/>
    <b v="0"/>
    <s v="theater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x v="0"/>
    <b v="0"/>
    <n v="1"/>
    <b v="0"/>
    <s v="theater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x v="0"/>
    <b v="0"/>
    <n v="7"/>
    <b v="0"/>
    <s v="theater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x v="0"/>
    <b v="0"/>
    <n v="27"/>
    <b v="0"/>
    <s v="theater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x v="2"/>
    <b v="0"/>
    <n v="1"/>
    <b v="0"/>
    <s v="theater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x v="2"/>
    <b v="0"/>
    <n v="0"/>
    <b v="0"/>
    <s v="theater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x v="3"/>
    <b v="0"/>
    <n v="1"/>
    <b v="0"/>
    <s v="theater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x v="3"/>
    <b v="0"/>
    <n v="3"/>
    <b v="0"/>
    <s v="theater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x v="11"/>
    <b v="0"/>
    <n v="3"/>
    <b v="0"/>
    <s v="theater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x v="2"/>
    <b v="0"/>
    <n v="3"/>
    <b v="0"/>
    <s v="theater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x v="3"/>
    <b v="0"/>
    <n v="0"/>
    <b v="0"/>
    <s v="theater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x v="0"/>
    <b v="0"/>
    <n v="6"/>
    <b v="0"/>
    <s v="theater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x v="0"/>
    <b v="0"/>
    <n v="17"/>
    <b v="0"/>
    <s v="theater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x v="3"/>
    <b v="0"/>
    <n v="40"/>
    <b v="0"/>
    <s v="theater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x v="3"/>
    <b v="0"/>
    <n v="3"/>
    <b v="0"/>
    <s v="theater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x v="3"/>
    <b v="0"/>
    <n v="1"/>
    <b v="0"/>
    <s v="theater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x v="3"/>
    <b v="0"/>
    <n v="2"/>
    <b v="0"/>
    <s v="theater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x v="0"/>
    <b v="0"/>
    <n v="7"/>
    <b v="0"/>
    <s v="theater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x v="2"/>
    <b v="0"/>
    <n v="14"/>
    <b v="0"/>
    <s v="theater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x v="2"/>
    <b v="0"/>
    <n v="0"/>
    <b v="0"/>
    <s v="theater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x v="0"/>
    <b v="0"/>
    <n v="0"/>
    <b v="0"/>
    <s v="theater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x v="2"/>
    <b v="0"/>
    <n v="1"/>
    <b v="0"/>
    <s v="theater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x v="2"/>
    <b v="0"/>
    <n v="12"/>
    <b v="0"/>
    <s v="theater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x v="0"/>
    <b v="0"/>
    <n v="12"/>
    <b v="0"/>
    <s v="theater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x v="0"/>
    <b v="0"/>
    <n v="23"/>
    <b v="0"/>
    <s v="theater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x v="2"/>
    <b v="0"/>
    <n v="0"/>
    <b v="0"/>
    <s v="theater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x v="2"/>
    <b v="0"/>
    <n v="10"/>
    <b v="0"/>
    <s v="theater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x v="0"/>
    <b v="0"/>
    <n v="5"/>
    <b v="0"/>
    <s v="theater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x v="3"/>
    <b v="0"/>
    <n v="1"/>
    <b v="0"/>
    <s v="theater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x v="0"/>
    <b v="0"/>
    <n v="2"/>
    <b v="0"/>
    <s v="theater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x v="3"/>
    <b v="0"/>
    <n v="2"/>
    <b v="0"/>
    <s v="theater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x v="0"/>
    <b v="0"/>
    <n v="0"/>
    <b v="0"/>
    <s v="theater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x v="0"/>
    <b v="0"/>
    <n v="13"/>
    <b v="0"/>
    <s v="theater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x v="0"/>
    <b v="0"/>
    <n v="0"/>
    <b v="0"/>
    <s v="theater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x v="0"/>
    <b v="0"/>
    <n v="1"/>
    <b v="0"/>
    <s v="theater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x v="0"/>
    <b v="0"/>
    <n v="5"/>
    <b v="0"/>
    <s v="theater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x v="2"/>
    <b v="0"/>
    <n v="2"/>
    <b v="0"/>
    <s v="theater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x v="3"/>
    <b v="0"/>
    <n v="0"/>
    <b v="0"/>
    <s v="theater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x v="0"/>
    <b v="0"/>
    <n v="32"/>
    <b v="0"/>
    <s v="theater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x v="2"/>
    <b v="0"/>
    <n v="1"/>
    <b v="0"/>
    <s v="theater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x v="2"/>
    <b v="0"/>
    <n v="1"/>
    <b v="0"/>
    <s v="theater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x v="0"/>
    <b v="0"/>
    <n v="1"/>
    <b v="0"/>
    <s v="theater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x v="2"/>
    <b v="0"/>
    <n v="0"/>
    <b v="0"/>
    <s v="theater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x v="3"/>
    <b v="0"/>
    <n v="0"/>
    <b v="0"/>
    <s v="theater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x v="0"/>
    <b v="0"/>
    <n v="8"/>
    <b v="0"/>
    <s v="theater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x v="2"/>
    <b v="0"/>
    <n v="0"/>
    <b v="0"/>
    <s v="theater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x v="2"/>
    <b v="0"/>
    <n v="1"/>
    <b v="0"/>
    <s v="theater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x v="3"/>
    <b v="0"/>
    <n v="16"/>
    <b v="0"/>
    <s v="theater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x v="3"/>
    <b v="0"/>
    <n v="12"/>
    <b v="0"/>
    <s v="theater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x v="2"/>
    <b v="0"/>
    <n v="4"/>
    <b v="0"/>
    <s v="theater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x v="3"/>
    <b v="0"/>
    <n v="2"/>
    <b v="0"/>
    <s v="theater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x v="0"/>
    <b v="0"/>
    <n v="3"/>
    <b v="0"/>
    <s v="theater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x v="0"/>
    <b v="0"/>
    <n v="0"/>
    <b v="0"/>
    <s v="theater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x v="0"/>
    <b v="0"/>
    <n v="3"/>
    <b v="0"/>
    <s v="theater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x v="2"/>
    <b v="0"/>
    <n v="4"/>
    <b v="0"/>
    <s v="theater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x v="3"/>
    <b v="0"/>
    <n v="2"/>
    <b v="0"/>
    <s v="theater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x v="1"/>
    <b v="0"/>
    <n v="10"/>
    <b v="0"/>
    <s v="theater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x v="2"/>
    <b v="0"/>
    <n v="11"/>
    <b v="0"/>
    <s v="theater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x v="2"/>
    <b v="0"/>
    <n v="6"/>
    <b v="0"/>
    <s v="theater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x v="2"/>
    <b v="0"/>
    <n v="2"/>
    <b v="0"/>
    <s v="theater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x v="3"/>
    <b v="0"/>
    <n v="6"/>
    <b v="0"/>
    <s v="theater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x v="0"/>
    <b v="0"/>
    <n v="8"/>
    <b v="0"/>
    <s v="theater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x v="2"/>
    <b v="0"/>
    <n v="37"/>
    <b v="0"/>
    <s v="theater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x v="2"/>
    <b v="0"/>
    <n v="11"/>
    <b v="0"/>
    <s v="theater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x v="2"/>
    <b v="0"/>
    <n v="0"/>
    <b v="0"/>
    <s v="theater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x v="3"/>
    <b v="0"/>
    <n v="10"/>
    <b v="0"/>
    <s v="theater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x v="2"/>
    <b v="0"/>
    <n v="6"/>
    <b v="0"/>
    <s v="theater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x v="0"/>
    <b v="0"/>
    <n v="8"/>
    <b v="0"/>
    <s v="theater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x v="0"/>
    <b v="0"/>
    <n v="6"/>
    <b v="0"/>
    <s v="theater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x v="3"/>
    <b v="0"/>
    <n v="7"/>
    <b v="0"/>
    <s v="theater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x v="2"/>
    <b v="0"/>
    <n v="7"/>
    <b v="0"/>
    <s v="theater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x v="0"/>
    <b v="0"/>
    <n v="5"/>
    <b v="0"/>
    <s v="theater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x v="3"/>
    <b v="0"/>
    <n v="46"/>
    <b v="0"/>
    <s v="theater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x v="6"/>
    <b v="0"/>
    <n v="10"/>
    <b v="0"/>
    <s v="theater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x v="2"/>
    <b v="0"/>
    <n v="19"/>
    <b v="0"/>
    <s v="theater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x v="2"/>
    <b v="0"/>
    <n v="13"/>
    <b v="0"/>
    <s v="theater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x v="3"/>
    <b v="0"/>
    <n v="13"/>
    <b v="0"/>
    <s v="theater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x v="3988"/>
    <d v="2015-08-29T01:56:53"/>
    <x v="0"/>
    <b v="0"/>
    <n v="4"/>
    <b v="0"/>
    <s v="theater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x v="0"/>
    <b v="0"/>
    <n v="0"/>
    <b v="0"/>
    <s v="theater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x v="2"/>
    <b v="0"/>
    <n v="3"/>
    <b v="0"/>
    <s v="theater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x v="3991"/>
    <d v="2015-05-31T15:28:02"/>
    <x v="0"/>
    <b v="0"/>
    <n v="1"/>
    <b v="0"/>
    <s v="theater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x v="0"/>
    <b v="0"/>
    <n v="9"/>
    <b v="0"/>
    <s v="theater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x v="0"/>
    <b v="0"/>
    <n v="1"/>
    <b v="0"/>
    <s v="theater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x v="3"/>
    <b v="0"/>
    <n v="1"/>
    <b v="0"/>
    <s v="theater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x v="0"/>
    <b v="0"/>
    <n v="4"/>
    <b v="0"/>
    <s v="theater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x v="3"/>
    <b v="0"/>
    <n v="17"/>
    <b v="0"/>
    <s v="theater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x v="0"/>
    <b v="0"/>
    <n v="0"/>
    <b v="0"/>
    <s v="theater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x v="0"/>
    <b v="0"/>
    <n v="12"/>
    <b v="0"/>
    <s v="theater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x v="3"/>
    <b v="0"/>
    <n v="14"/>
    <b v="0"/>
    <s v="theater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x v="4000"/>
    <d v="2016-05-07T14:29:18"/>
    <x v="2"/>
    <b v="0"/>
    <n v="1"/>
    <b v="0"/>
    <s v="theater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x v="1"/>
    <b v="0"/>
    <n v="14"/>
    <b v="0"/>
    <s v="theater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x v="3"/>
    <b v="0"/>
    <n v="4"/>
    <b v="0"/>
    <s v="theater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x v="0"/>
    <b v="0"/>
    <n v="2"/>
    <b v="0"/>
    <s v="theater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x v="4004"/>
    <d v="2014-10-08T03:54:17"/>
    <x v="3"/>
    <b v="0"/>
    <n v="1"/>
    <b v="0"/>
    <s v="theater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x v="3"/>
    <b v="0"/>
    <n v="2"/>
    <b v="0"/>
    <s v="theater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x v="2"/>
    <b v="0"/>
    <n v="1"/>
    <b v="0"/>
    <s v="theater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x v="3"/>
    <b v="0"/>
    <n v="1"/>
    <b v="0"/>
    <s v="theater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x v="0"/>
    <b v="0"/>
    <n v="4"/>
    <b v="0"/>
    <s v="theater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x v="3"/>
    <b v="0"/>
    <n v="3"/>
    <b v="0"/>
    <s v="theater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x v="3"/>
    <b v="0"/>
    <n v="38"/>
    <b v="0"/>
    <s v="theater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x v="0"/>
    <b v="0"/>
    <n v="4"/>
    <b v="0"/>
    <s v="theater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x v="0"/>
    <b v="0"/>
    <n v="0"/>
    <b v="0"/>
    <s v="theater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x v="0"/>
    <b v="0"/>
    <n v="2"/>
    <b v="0"/>
    <s v="theater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x v="2"/>
    <b v="0"/>
    <n v="0"/>
    <b v="0"/>
    <s v="theater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x v="0"/>
    <b v="0"/>
    <n v="1"/>
    <b v="0"/>
    <s v="theater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x v="3"/>
    <b v="0"/>
    <n v="7"/>
    <b v="0"/>
    <s v="theater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x v="3"/>
    <b v="0"/>
    <n v="2"/>
    <b v="0"/>
    <s v="theater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x v="2"/>
    <b v="0"/>
    <n v="4"/>
    <b v="0"/>
    <s v="theater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x v="2"/>
    <b v="0"/>
    <n v="4"/>
    <b v="0"/>
    <s v="theater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x v="0"/>
    <b v="0"/>
    <n v="3"/>
    <b v="0"/>
    <s v="theater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x v="3"/>
    <b v="0"/>
    <n v="2"/>
    <b v="0"/>
    <s v="theater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x v="0"/>
    <b v="0"/>
    <n v="197"/>
    <b v="0"/>
    <s v="theater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x v="2"/>
    <b v="0"/>
    <n v="0"/>
    <b v="0"/>
    <s v="theater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x v="0"/>
    <b v="0"/>
    <n v="1"/>
    <b v="0"/>
    <s v="theater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x v="0"/>
    <b v="0"/>
    <n v="4"/>
    <b v="0"/>
    <s v="theater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x v="0"/>
    <b v="0"/>
    <n v="0"/>
    <b v="0"/>
    <s v="theater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x v="1"/>
    <b v="0"/>
    <n v="7"/>
    <b v="0"/>
    <s v="theater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x v="3"/>
    <b v="0"/>
    <n v="11"/>
    <b v="0"/>
    <s v="theater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x v="0"/>
    <b v="0"/>
    <n v="0"/>
    <b v="0"/>
    <s v="theater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x v="2"/>
    <b v="0"/>
    <n v="6"/>
    <b v="0"/>
    <s v="theater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x v="3"/>
    <b v="0"/>
    <n v="0"/>
    <b v="0"/>
    <s v="theater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x v="0"/>
    <b v="0"/>
    <n v="7"/>
    <b v="0"/>
    <s v="theater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x v="2"/>
    <b v="0"/>
    <n v="94"/>
    <b v="0"/>
    <s v="theater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x v="0"/>
    <b v="0"/>
    <n v="2"/>
    <b v="0"/>
    <s v="theater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x v="3"/>
    <b v="0"/>
    <n v="25"/>
    <b v="0"/>
    <s v="theater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x v="3"/>
    <b v="0"/>
    <n v="17"/>
    <b v="0"/>
    <s v="theater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x v="2"/>
    <b v="0"/>
    <n v="2"/>
    <b v="0"/>
    <s v="theater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x v="3"/>
    <b v="0"/>
    <n v="4"/>
    <b v="0"/>
    <s v="theater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x v="0"/>
    <b v="0"/>
    <n v="5"/>
    <b v="0"/>
    <s v="theater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x v="0"/>
    <b v="0"/>
    <n v="2"/>
    <b v="0"/>
    <s v="theater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x v="2"/>
    <b v="0"/>
    <n v="2"/>
    <b v="0"/>
    <s v="theater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x v="0"/>
    <b v="0"/>
    <n v="3"/>
    <b v="0"/>
    <s v="theater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x v="3"/>
    <b v="0"/>
    <n v="0"/>
    <b v="0"/>
    <s v="theater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x v="0"/>
    <b v="0"/>
    <n v="4"/>
    <b v="0"/>
    <s v="theater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x v="3"/>
    <b v="0"/>
    <n v="1"/>
    <b v="0"/>
    <s v="theater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x v="3"/>
    <b v="0"/>
    <n v="12"/>
    <b v="0"/>
    <s v="theater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x v="0"/>
    <b v="0"/>
    <n v="4"/>
    <b v="0"/>
    <s v="theater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x v="2"/>
    <b v="0"/>
    <n v="91"/>
    <b v="0"/>
    <s v="theater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x v="0"/>
    <b v="0"/>
    <n v="1"/>
    <b v="0"/>
    <s v="theater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x v="3"/>
    <b v="0"/>
    <n v="1"/>
    <b v="0"/>
    <s v="theater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x v="3"/>
    <b v="0"/>
    <n v="0"/>
    <b v="0"/>
    <s v="theater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x v="3"/>
    <b v="0"/>
    <n v="13"/>
    <b v="0"/>
    <s v="theater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x v="3"/>
    <b v="0"/>
    <n v="2"/>
    <b v="0"/>
    <s v="theater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x v="2"/>
    <b v="0"/>
    <n v="0"/>
    <b v="0"/>
    <s v="theater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x v="3"/>
    <b v="0"/>
    <n v="21"/>
    <b v="0"/>
    <s v="theater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x v="2"/>
    <b v="0"/>
    <n v="9"/>
    <b v="0"/>
    <s v="theater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x v="0"/>
    <b v="0"/>
    <n v="6"/>
    <b v="0"/>
    <s v="theater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x v="2"/>
    <b v="0"/>
    <n v="4"/>
    <b v="0"/>
    <s v="theater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x v="3"/>
    <b v="0"/>
    <n v="7"/>
    <b v="0"/>
    <s v="theater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x v="3"/>
    <b v="0"/>
    <n v="5"/>
    <b v="0"/>
    <s v="theater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x v="2"/>
    <b v="0"/>
    <n v="0"/>
    <b v="0"/>
    <s v="theater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x v="2"/>
    <b v="0"/>
    <n v="3"/>
    <b v="0"/>
    <s v="theater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x v="3"/>
    <b v="0"/>
    <n v="9"/>
    <b v="0"/>
    <s v="theater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x v="0"/>
    <b v="0"/>
    <n v="6"/>
    <b v="0"/>
    <s v="theater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x v="3"/>
    <b v="0"/>
    <n v="4"/>
    <b v="0"/>
    <s v="theater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x v="2"/>
    <b v="0"/>
    <n v="1"/>
    <b v="0"/>
    <s v="theater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x v="0"/>
    <b v="0"/>
    <n v="17"/>
    <b v="0"/>
    <s v="theater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x v="1"/>
    <b v="0"/>
    <n v="1"/>
    <b v="0"/>
    <s v="theater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x v="0"/>
    <b v="0"/>
    <n v="13"/>
    <b v="0"/>
    <s v="theater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x v="0"/>
    <b v="0"/>
    <n v="6"/>
    <b v="0"/>
    <s v="theater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x v="2"/>
    <b v="0"/>
    <n v="0"/>
    <b v="0"/>
    <s v="theater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x v="3"/>
    <b v="0"/>
    <n v="2"/>
    <b v="0"/>
    <s v="theater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x v="0"/>
    <b v="0"/>
    <n v="2"/>
    <b v="0"/>
    <s v="theater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x v="0"/>
    <b v="0"/>
    <n v="21"/>
    <b v="0"/>
    <s v="theater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x v="3"/>
    <b v="0"/>
    <n v="13"/>
    <b v="0"/>
    <s v="theater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x v="3"/>
    <b v="0"/>
    <n v="0"/>
    <b v="0"/>
    <s v="theater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x v="2"/>
    <b v="0"/>
    <n v="6"/>
    <b v="0"/>
    <s v="theater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x v="1"/>
    <b v="0"/>
    <n v="0"/>
    <b v="0"/>
    <s v="theater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x v="2"/>
    <b v="0"/>
    <n v="1"/>
    <b v="0"/>
    <s v="theater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x v="2"/>
    <b v="0"/>
    <n v="0"/>
    <b v="0"/>
    <s v="theater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x v="0"/>
    <b v="0"/>
    <n v="12"/>
    <b v="0"/>
    <s v="theater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x v="0"/>
    <b v="0"/>
    <n v="2"/>
    <b v="0"/>
    <s v="theater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x v="2"/>
    <b v="0"/>
    <n v="6"/>
    <b v="0"/>
    <s v="theater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x v="2"/>
    <b v="0"/>
    <n v="1"/>
    <b v="0"/>
    <s v="theater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x v="0"/>
    <b v="0"/>
    <n v="1"/>
    <b v="0"/>
    <s v="theater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x v="0"/>
    <b v="0"/>
    <n v="5"/>
    <b v="0"/>
    <s v="theater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x v="4087"/>
    <d v="2016-07-17T17:49:46"/>
    <x v="2"/>
    <b v="0"/>
    <n v="0"/>
    <b v="0"/>
    <s v="theater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x v="0"/>
    <b v="0"/>
    <n v="3"/>
    <b v="0"/>
    <s v="theater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x v="0"/>
    <b v="0"/>
    <n v="8"/>
    <b v="0"/>
    <s v="theater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x v="0"/>
    <b v="0"/>
    <n v="3"/>
    <b v="0"/>
    <s v="theater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x v="0"/>
    <b v="0"/>
    <n v="8"/>
    <b v="0"/>
    <s v="theater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x v="0"/>
    <b v="0"/>
    <n v="1"/>
    <b v="0"/>
    <s v="theater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x v="0"/>
    <b v="0"/>
    <n v="4"/>
    <b v="0"/>
    <s v="theater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x v="3"/>
    <b v="0"/>
    <n v="8"/>
    <b v="0"/>
    <s v="theater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x v="2"/>
    <b v="0"/>
    <n v="1"/>
    <b v="0"/>
    <s v="theater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x v="1"/>
    <b v="0"/>
    <n v="5"/>
    <b v="0"/>
    <s v="theater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x v="2"/>
    <b v="0"/>
    <n v="0"/>
    <b v="0"/>
    <s v="theater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x v="2"/>
    <b v="0"/>
    <n v="0"/>
    <b v="0"/>
    <s v="theater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x v="2"/>
    <b v="0"/>
    <n v="1"/>
    <b v="0"/>
    <s v="theater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x v="3"/>
    <b v="0"/>
    <n v="0"/>
    <b v="0"/>
    <s v="theater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x v="1"/>
    <b v="0"/>
    <n v="0"/>
    <b v="0"/>
    <s v="theater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x v="2"/>
    <b v="0"/>
    <n v="6"/>
    <b v="0"/>
    <s v="theater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x v="0"/>
    <b v="0"/>
    <n v="6"/>
    <b v="0"/>
    <s v="theater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x v="2"/>
    <b v="0"/>
    <n v="14"/>
    <b v="0"/>
    <s v="theater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x v="2"/>
    <b v="0"/>
    <n v="6"/>
    <b v="0"/>
    <s v="theater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x v="0"/>
    <b v="0"/>
    <n v="33"/>
    <b v="0"/>
    <s v="theater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x v="3"/>
    <b v="0"/>
    <n v="4"/>
    <b v="0"/>
    <s v="theater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x v="1"/>
    <b v="0"/>
    <n v="1"/>
    <b v="0"/>
    <s v="theater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x v="0"/>
    <b v="0"/>
    <n v="0"/>
    <b v="0"/>
    <s v="theater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x v="2"/>
    <b v="0"/>
    <n v="6"/>
    <b v="0"/>
    <s v="theater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x v="0"/>
    <b v="0"/>
    <n v="6"/>
    <b v="0"/>
    <s v="theater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x v="11"/>
    <b v="0"/>
    <n v="1"/>
    <b v="0"/>
    <s v="theater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x v="2"/>
    <b v="0"/>
    <n v="3"/>
    <b v="0"/>
    <s v="theater"/>
    <n v="2E-3"/>
    <n v="1"/>
    <x v="1"/>
    <s v="plays"/>
  </r>
  <r>
    <m/>
    <x v="4107"/>
    <m/>
    <m/>
    <m/>
    <x v="4"/>
    <x v="21"/>
    <m/>
    <m/>
    <m/>
    <x v="4114"/>
    <m/>
    <x v="16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1">
    <pivotField showAll="0"/>
    <pivotField axis="axisRow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h="1" sd="0" x="9"/>
        <item t="default"/>
      </items>
    </pivotField>
    <pivotField showAll="0"/>
  </pivotFields>
  <rowFields count="2">
    <field x="19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 defaultSubtota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</items>
    </pivotField>
    <pivotField showAll="0" defaultSubtotal="0"/>
    <pivotField axis="axisRow" showAll="0" defaultSubtotal="0">
      <items count="17">
        <item x="12"/>
        <item x="10"/>
        <item x="8"/>
        <item x="7"/>
        <item x="5"/>
        <item x="3"/>
        <item x="0"/>
        <item x="2"/>
        <item x="1"/>
        <item h="1" x="15"/>
        <item h="1" x="9"/>
        <item h="1" x="13"/>
        <item h="1" x="6"/>
        <item h="1" x="4"/>
        <item h="1" x="11"/>
        <item h="1" x="14"/>
        <item h="1" x="16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9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selection activeCell="M6" sqref="M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.453125" customWidth="1"/>
    <col min="5" max="5" width="17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37" customWidth="1"/>
    <col min="12" max="13" width="33.453125" customWidth="1"/>
    <col min="14" max="14" width="15.453125" customWidth="1"/>
    <col min="15" max="15" width="24.54296875" customWidth="1"/>
    <col min="16" max="16" width="36.453125" customWidth="1"/>
    <col min="17" max="17" width="23.7265625" customWidth="1"/>
    <col min="18" max="18" width="17.81640625" customWidth="1"/>
    <col min="19" max="19" width="22.453125" bestFit="1" customWidth="1"/>
    <col min="20" max="20" width="20.1796875" customWidth="1"/>
    <col min="21" max="21" width="16.81640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8217</v>
      </c>
      <c r="E1" s="1" t="s">
        <v>8216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8325</v>
      </c>
      <c r="L1" s="1" t="s">
        <v>8324</v>
      </c>
      <c r="M1" s="1" t="s">
        <v>8342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8265</v>
      </c>
      <c r="S1" s="1" t="s">
        <v>8266</v>
      </c>
      <c r="T1" s="1" t="s">
        <v>8267</v>
      </c>
      <c r="U1" s="1" t="s">
        <v>8268</v>
      </c>
    </row>
    <row r="2" spans="1:21" ht="43.5" x14ac:dyDescent="0.35">
      <c r="A2">
        <v>0</v>
      </c>
      <c r="B2" s="3" t="s">
        <v>2</v>
      </c>
      <c r="C2" s="3" t="s">
        <v>4111</v>
      </c>
      <c r="D2">
        <v>11633</v>
      </c>
      <c r="E2">
        <v>8500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9">
        <f>(J2/86400)+DATE(1970,1,1)</f>
        <v>42177.007071759261</v>
      </c>
      <c r="L2" s="9">
        <f>(I2/86400)+DATE(1970,1,1)</f>
        <v>42208.125</v>
      </c>
      <c r="M2" s="10" t="s">
        <v>8326</v>
      </c>
      <c r="N2" t="b">
        <v>0</v>
      </c>
      <c r="O2">
        <v>182</v>
      </c>
      <c r="P2" t="b">
        <v>1</v>
      </c>
      <c r="Q2" s="6" t="s">
        <v>8269</v>
      </c>
      <c r="R2" s="5">
        <f t="shared" ref="R2:R65" si="0">D2/E2</f>
        <v>1.3685882352941177</v>
      </c>
      <c r="S2">
        <f t="shared" ref="S2:S33" si="1">D2/O2</f>
        <v>63.917582417582416</v>
      </c>
      <c r="T2" s="6" t="s">
        <v>8269</v>
      </c>
      <c r="U2" s="6" t="s">
        <v>8270</v>
      </c>
    </row>
    <row r="3" spans="1:21" ht="29" x14ac:dyDescent="0.35">
      <c r="A3">
        <v>1</v>
      </c>
      <c r="B3" s="3" t="s">
        <v>3</v>
      </c>
      <c r="C3" s="3" t="s">
        <v>4112</v>
      </c>
      <c r="D3">
        <v>14653</v>
      </c>
      <c r="E3">
        <v>10275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9">
        <f t="shared" ref="K3:K66" si="2">(J3/86400)+DATE(1970,1,1)</f>
        <v>42766.600497685184</v>
      </c>
      <c r="L3" s="9">
        <f t="shared" ref="L3:L66" si="3">(I3/86400)+DATE(1970,1,1)</f>
        <v>42796.600497685184</v>
      </c>
      <c r="M3" s="10" t="s">
        <v>8327</v>
      </c>
      <c r="N3" t="b">
        <v>0</v>
      </c>
      <c r="O3">
        <v>79</v>
      </c>
      <c r="P3" t="b">
        <v>1</v>
      </c>
      <c r="Q3" t="s">
        <v>8269</v>
      </c>
      <c r="R3" s="5">
        <f t="shared" si="0"/>
        <v>1.4260827250608272</v>
      </c>
      <c r="S3">
        <f t="shared" si="1"/>
        <v>185.48101265822785</v>
      </c>
      <c r="T3" t="s">
        <v>8269</v>
      </c>
      <c r="U3" t="s">
        <v>8270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525</v>
      </c>
      <c r="E4">
        <v>500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9">
        <f t="shared" si="2"/>
        <v>42405.702349537038</v>
      </c>
      <c r="L4" s="9">
        <f t="shared" si="3"/>
        <v>42415.702349537038</v>
      </c>
      <c r="M4" s="10" t="s">
        <v>8328</v>
      </c>
      <c r="N4" t="b">
        <v>0</v>
      </c>
      <c r="O4">
        <v>35</v>
      </c>
      <c r="P4" t="b">
        <v>1</v>
      </c>
      <c r="Q4" t="s">
        <v>8269</v>
      </c>
      <c r="R4" s="5">
        <f t="shared" si="0"/>
        <v>1.05</v>
      </c>
      <c r="S4">
        <f t="shared" si="1"/>
        <v>15</v>
      </c>
      <c r="T4" t="s">
        <v>8269</v>
      </c>
      <c r="U4" t="s">
        <v>8270</v>
      </c>
    </row>
    <row r="5" spans="1:21" ht="29" x14ac:dyDescent="0.35">
      <c r="A5">
        <v>3</v>
      </c>
      <c r="B5" s="3" t="s">
        <v>5</v>
      </c>
      <c r="C5" s="3" t="s">
        <v>4114</v>
      </c>
      <c r="D5">
        <v>10390</v>
      </c>
      <c r="E5">
        <v>10000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9">
        <f t="shared" si="2"/>
        <v>41828.515127314815</v>
      </c>
      <c r="L5" s="9">
        <f t="shared" si="3"/>
        <v>41858.515127314815</v>
      </c>
      <c r="M5" s="10" t="s">
        <v>8329</v>
      </c>
      <c r="N5" t="b">
        <v>0</v>
      </c>
      <c r="O5">
        <v>150</v>
      </c>
      <c r="P5" t="b">
        <v>1</v>
      </c>
      <c r="Q5" t="s">
        <v>8269</v>
      </c>
      <c r="R5" s="5">
        <f t="shared" si="0"/>
        <v>1.0389999999999999</v>
      </c>
      <c r="S5">
        <f t="shared" si="1"/>
        <v>69.266666666666666</v>
      </c>
      <c r="T5" t="s">
        <v>8269</v>
      </c>
      <c r="U5" t="s">
        <v>8270</v>
      </c>
    </row>
    <row r="6" spans="1:21" ht="58" x14ac:dyDescent="0.35">
      <c r="A6">
        <v>4</v>
      </c>
      <c r="B6" s="3" t="s">
        <v>6</v>
      </c>
      <c r="C6" s="3" t="s">
        <v>4115</v>
      </c>
      <c r="D6">
        <v>54116.28</v>
      </c>
      <c r="E6">
        <v>44000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9">
        <f t="shared" si="2"/>
        <v>42327.834247685183</v>
      </c>
      <c r="L6" s="9">
        <f t="shared" si="3"/>
        <v>42357.834247685183</v>
      </c>
      <c r="M6" s="10" t="s">
        <v>8326</v>
      </c>
      <c r="N6" t="b">
        <v>0</v>
      </c>
      <c r="O6">
        <v>284</v>
      </c>
      <c r="P6" t="b">
        <v>1</v>
      </c>
      <c r="Q6" t="s">
        <v>8269</v>
      </c>
      <c r="R6" s="5">
        <f t="shared" si="0"/>
        <v>1.2299154545454545</v>
      </c>
      <c r="S6">
        <f t="shared" si="1"/>
        <v>190.55028169014085</v>
      </c>
      <c r="T6" t="s">
        <v>8269</v>
      </c>
      <c r="U6" t="s">
        <v>8270</v>
      </c>
    </row>
    <row r="7" spans="1:21" ht="43.5" x14ac:dyDescent="0.35">
      <c r="A7">
        <v>5</v>
      </c>
      <c r="B7" s="3" t="s">
        <v>7</v>
      </c>
      <c r="C7" s="3" t="s">
        <v>4116</v>
      </c>
      <c r="D7">
        <v>4390</v>
      </c>
      <c r="E7">
        <v>3999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9">
        <f t="shared" si="2"/>
        <v>42563.932951388888</v>
      </c>
      <c r="L7" s="9">
        <f t="shared" si="3"/>
        <v>42580.232638888891</v>
      </c>
      <c r="M7" s="10" t="s">
        <v>8328</v>
      </c>
      <c r="N7" t="b">
        <v>0</v>
      </c>
      <c r="O7">
        <v>47</v>
      </c>
      <c r="P7" t="b">
        <v>1</v>
      </c>
      <c r="Q7" t="s">
        <v>8269</v>
      </c>
      <c r="R7" s="5">
        <f t="shared" si="0"/>
        <v>1.0977744436109027</v>
      </c>
      <c r="S7">
        <f t="shared" si="1"/>
        <v>93.40425531914893</v>
      </c>
      <c r="T7" t="s">
        <v>8269</v>
      </c>
      <c r="U7" t="s">
        <v>8270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8519</v>
      </c>
      <c r="E8">
        <v>8000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9">
        <f t="shared" si="2"/>
        <v>41794.072337962964</v>
      </c>
      <c r="L8" s="9">
        <f t="shared" si="3"/>
        <v>41804.072337962964</v>
      </c>
      <c r="M8" s="10" t="s">
        <v>8329</v>
      </c>
      <c r="N8" t="b">
        <v>0</v>
      </c>
      <c r="O8">
        <v>58</v>
      </c>
      <c r="P8" t="b">
        <v>1</v>
      </c>
      <c r="Q8" t="s">
        <v>8269</v>
      </c>
      <c r="R8" s="5">
        <f t="shared" si="0"/>
        <v>1.064875</v>
      </c>
      <c r="S8">
        <f t="shared" si="1"/>
        <v>146.87931034482759</v>
      </c>
      <c r="T8" t="s">
        <v>8269</v>
      </c>
      <c r="U8" t="s">
        <v>8270</v>
      </c>
    </row>
    <row r="9" spans="1:21" ht="58" x14ac:dyDescent="0.35">
      <c r="A9">
        <v>7</v>
      </c>
      <c r="B9" s="3" t="s">
        <v>9</v>
      </c>
      <c r="C9" s="3" t="s">
        <v>4118</v>
      </c>
      <c r="D9">
        <v>9110</v>
      </c>
      <c r="E9">
        <v>9000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9">
        <f t="shared" si="2"/>
        <v>42516.047071759254</v>
      </c>
      <c r="L9" s="9">
        <f t="shared" si="3"/>
        <v>42556.047071759254</v>
      </c>
      <c r="M9" s="10" t="s">
        <v>8328</v>
      </c>
      <c r="N9" t="b">
        <v>0</v>
      </c>
      <c r="O9">
        <v>57</v>
      </c>
      <c r="P9" t="b">
        <v>1</v>
      </c>
      <c r="Q9" t="s">
        <v>8269</v>
      </c>
      <c r="R9" s="5">
        <f t="shared" si="0"/>
        <v>1.0122222222222221</v>
      </c>
      <c r="S9">
        <f t="shared" si="1"/>
        <v>159.82456140350877</v>
      </c>
      <c r="T9" t="s">
        <v>8269</v>
      </c>
      <c r="U9" t="s">
        <v>8270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3501.52</v>
      </c>
      <c r="E10">
        <v>3500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9">
        <f t="shared" si="2"/>
        <v>42468.94458333333</v>
      </c>
      <c r="L10" s="9">
        <f t="shared" si="3"/>
        <v>42475.875</v>
      </c>
      <c r="M10" s="10" t="s">
        <v>8328</v>
      </c>
      <c r="N10" t="b">
        <v>0</v>
      </c>
      <c r="O10">
        <v>12</v>
      </c>
      <c r="P10" t="b">
        <v>1</v>
      </c>
      <c r="Q10" t="s">
        <v>8269</v>
      </c>
      <c r="R10" s="5">
        <f t="shared" si="0"/>
        <v>1.0004342857142856</v>
      </c>
      <c r="S10">
        <f t="shared" si="1"/>
        <v>291.79333333333335</v>
      </c>
      <c r="T10" t="s">
        <v>8269</v>
      </c>
      <c r="U10" t="s">
        <v>8270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629.99</v>
      </c>
      <c r="E11">
        <v>500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9">
        <f t="shared" si="2"/>
        <v>42447.103518518517</v>
      </c>
      <c r="L11" s="9">
        <f t="shared" si="3"/>
        <v>42477.103518518517</v>
      </c>
      <c r="M11" s="10" t="s">
        <v>8328</v>
      </c>
      <c r="N11" t="b">
        <v>0</v>
      </c>
      <c r="O11">
        <v>20</v>
      </c>
      <c r="P11" t="b">
        <v>1</v>
      </c>
      <c r="Q11" t="s">
        <v>8269</v>
      </c>
      <c r="R11" s="5">
        <f t="shared" si="0"/>
        <v>1.2599800000000001</v>
      </c>
      <c r="S11">
        <f t="shared" si="1"/>
        <v>31.499500000000001</v>
      </c>
      <c r="T11" t="s">
        <v>8269</v>
      </c>
      <c r="U11" t="s">
        <v>8270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3015</v>
      </c>
      <c r="E12">
        <v>3000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9">
        <f t="shared" si="2"/>
        <v>41780.068043981482</v>
      </c>
      <c r="L12" s="9">
        <f t="shared" si="3"/>
        <v>41815.068043981482</v>
      </c>
      <c r="M12" s="10" t="s">
        <v>8329</v>
      </c>
      <c r="N12" t="b">
        <v>0</v>
      </c>
      <c r="O12">
        <v>19</v>
      </c>
      <c r="P12" t="b">
        <v>1</v>
      </c>
      <c r="Q12" t="s">
        <v>8269</v>
      </c>
      <c r="R12" s="5">
        <f t="shared" si="0"/>
        <v>1.0049999999999999</v>
      </c>
      <c r="S12">
        <f t="shared" si="1"/>
        <v>158.68421052631578</v>
      </c>
      <c r="T12" t="s">
        <v>8269</v>
      </c>
      <c r="U12" t="s">
        <v>8270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6025</v>
      </c>
      <c r="E13">
        <v>5000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9">
        <f t="shared" si="2"/>
        <v>42572.778495370367</v>
      </c>
      <c r="L13" s="9">
        <f t="shared" si="3"/>
        <v>42604.125</v>
      </c>
      <c r="M13" s="10" t="s">
        <v>8328</v>
      </c>
      <c r="N13" t="b">
        <v>0</v>
      </c>
      <c r="O13">
        <v>75</v>
      </c>
      <c r="P13" t="b">
        <v>1</v>
      </c>
      <c r="Q13" t="s">
        <v>8269</v>
      </c>
      <c r="R13" s="5">
        <f t="shared" si="0"/>
        <v>1.2050000000000001</v>
      </c>
      <c r="S13">
        <f t="shared" si="1"/>
        <v>80.333333333333329</v>
      </c>
      <c r="T13" t="s">
        <v>8269</v>
      </c>
      <c r="U13" t="s">
        <v>8270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49588</v>
      </c>
      <c r="E14">
        <v>30000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9">
        <f t="shared" si="2"/>
        <v>41791.713252314818</v>
      </c>
      <c r="L14" s="9">
        <f t="shared" si="3"/>
        <v>41836.125</v>
      </c>
      <c r="M14" s="10" t="s">
        <v>8329</v>
      </c>
      <c r="N14" t="b">
        <v>0</v>
      </c>
      <c r="O14">
        <v>827</v>
      </c>
      <c r="P14" t="b">
        <v>1</v>
      </c>
      <c r="Q14" t="s">
        <v>8269</v>
      </c>
      <c r="R14" s="5">
        <f t="shared" si="0"/>
        <v>1.6529333333333334</v>
      </c>
      <c r="S14">
        <f t="shared" si="1"/>
        <v>59.961305925030231</v>
      </c>
      <c r="T14" t="s">
        <v>8269</v>
      </c>
      <c r="U14" t="s">
        <v>8270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5599</v>
      </c>
      <c r="E15">
        <v>3500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9">
        <f t="shared" si="2"/>
        <v>42508.677187499998</v>
      </c>
      <c r="L15" s="9">
        <f t="shared" si="3"/>
        <v>42544.852083333331</v>
      </c>
      <c r="M15" s="10" t="s">
        <v>8328</v>
      </c>
      <c r="N15" t="b">
        <v>0</v>
      </c>
      <c r="O15">
        <v>51</v>
      </c>
      <c r="P15" t="b">
        <v>1</v>
      </c>
      <c r="Q15" t="s">
        <v>8269</v>
      </c>
      <c r="R15" s="5">
        <f t="shared" si="0"/>
        <v>1.5997142857142856</v>
      </c>
      <c r="S15">
        <f t="shared" si="1"/>
        <v>109.78431372549019</v>
      </c>
      <c r="T15" t="s">
        <v>8269</v>
      </c>
      <c r="U15" t="s">
        <v>8270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6056</v>
      </c>
      <c r="E16">
        <v>6000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9">
        <f t="shared" si="2"/>
        <v>41808.02648148148</v>
      </c>
      <c r="L16" s="9">
        <f t="shared" si="3"/>
        <v>41833.582638888889</v>
      </c>
      <c r="M16" s="10" t="s">
        <v>8329</v>
      </c>
      <c r="N16" t="b">
        <v>0</v>
      </c>
      <c r="O16">
        <v>41</v>
      </c>
      <c r="P16" t="b">
        <v>1</v>
      </c>
      <c r="Q16" t="s">
        <v>8269</v>
      </c>
      <c r="R16" s="5">
        <f t="shared" si="0"/>
        <v>1.0093333333333334</v>
      </c>
      <c r="S16">
        <f t="shared" si="1"/>
        <v>147.70731707317074</v>
      </c>
      <c r="T16" t="s">
        <v>8269</v>
      </c>
      <c r="U16" t="s">
        <v>8270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2132</v>
      </c>
      <c r="E17">
        <v>2000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9">
        <f t="shared" si="2"/>
        <v>42256.391875000001</v>
      </c>
      <c r="L17" s="9">
        <f t="shared" si="3"/>
        <v>42274.843055555553</v>
      </c>
      <c r="M17" s="10" t="s">
        <v>8326</v>
      </c>
      <c r="N17" t="b">
        <v>0</v>
      </c>
      <c r="O17">
        <v>98</v>
      </c>
      <c r="P17" t="b">
        <v>1</v>
      </c>
      <c r="Q17" t="s">
        <v>8269</v>
      </c>
      <c r="R17" s="5">
        <f t="shared" si="0"/>
        <v>1.0660000000000001</v>
      </c>
      <c r="S17">
        <f t="shared" si="1"/>
        <v>21.755102040816325</v>
      </c>
      <c r="T17" t="s">
        <v>8269</v>
      </c>
      <c r="U17" t="s">
        <v>8270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12029</v>
      </c>
      <c r="E18">
        <v>12000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9">
        <f t="shared" si="2"/>
        <v>41760.796423611115</v>
      </c>
      <c r="L18" s="9">
        <f t="shared" si="3"/>
        <v>41806.229166666664</v>
      </c>
      <c r="M18" s="10" t="s">
        <v>8329</v>
      </c>
      <c r="N18" t="b">
        <v>0</v>
      </c>
      <c r="O18">
        <v>70</v>
      </c>
      <c r="P18" t="b">
        <v>1</v>
      </c>
      <c r="Q18" t="s">
        <v>8269</v>
      </c>
      <c r="R18" s="5">
        <f t="shared" si="0"/>
        <v>1.0024166666666667</v>
      </c>
      <c r="S18">
        <f t="shared" si="1"/>
        <v>171.84285714285716</v>
      </c>
      <c r="T18" t="s">
        <v>8269</v>
      </c>
      <c r="U18" t="s">
        <v>8270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1510</v>
      </c>
      <c r="E19">
        <v>1500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9">
        <f t="shared" si="2"/>
        <v>41917.731736111113</v>
      </c>
      <c r="L19" s="9">
        <f t="shared" si="3"/>
        <v>41947.773402777777</v>
      </c>
      <c r="M19" s="10" t="s">
        <v>8329</v>
      </c>
      <c r="N19" t="b">
        <v>0</v>
      </c>
      <c r="O19">
        <v>36</v>
      </c>
      <c r="P19" t="b">
        <v>1</v>
      </c>
      <c r="Q19" t="s">
        <v>8269</v>
      </c>
      <c r="R19" s="5">
        <f t="shared" si="0"/>
        <v>1.0066666666666666</v>
      </c>
      <c r="S19">
        <f t="shared" si="1"/>
        <v>41.944444444444443</v>
      </c>
      <c r="T19" t="s">
        <v>8269</v>
      </c>
      <c r="U19" t="s">
        <v>8270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31896.33</v>
      </c>
      <c r="E20">
        <v>30000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9">
        <f t="shared" si="2"/>
        <v>41869.542314814811</v>
      </c>
      <c r="L20" s="9">
        <f t="shared" si="3"/>
        <v>41899.542314814811</v>
      </c>
      <c r="M20" s="10" t="s">
        <v>8329</v>
      </c>
      <c r="N20" t="b">
        <v>0</v>
      </c>
      <c r="O20">
        <v>342</v>
      </c>
      <c r="P20" t="b">
        <v>1</v>
      </c>
      <c r="Q20" t="s">
        <v>8269</v>
      </c>
      <c r="R20" s="5">
        <f t="shared" si="0"/>
        <v>1.0632110000000001</v>
      </c>
      <c r="S20">
        <f t="shared" si="1"/>
        <v>93.264122807017543</v>
      </c>
      <c r="T20" t="s">
        <v>8269</v>
      </c>
      <c r="U20" t="s">
        <v>8270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1235</v>
      </c>
      <c r="E21">
        <v>850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9">
        <f t="shared" si="2"/>
        <v>42175.816365740742</v>
      </c>
      <c r="L21" s="9">
        <f t="shared" si="3"/>
        <v>42205.816365740742</v>
      </c>
      <c r="M21" s="10" t="s">
        <v>8326</v>
      </c>
      <c r="N21" t="b">
        <v>0</v>
      </c>
      <c r="O21">
        <v>22</v>
      </c>
      <c r="P21" t="b">
        <v>1</v>
      </c>
      <c r="Q21" t="s">
        <v>8269</v>
      </c>
      <c r="R21" s="5">
        <f t="shared" si="0"/>
        <v>1.4529411764705882</v>
      </c>
      <c r="S21">
        <f t="shared" si="1"/>
        <v>56.136363636363633</v>
      </c>
      <c r="T21" t="s">
        <v>8269</v>
      </c>
      <c r="U21" t="s">
        <v>8270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2004</v>
      </c>
      <c r="E22">
        <v>2000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9">
        <f t="shared" si="2"/>
        <v>42200.758240740739</v>
      </c>
      <c r="L22" s="9">
        <f t="shared" si="3"/>
        <v>42260.758240740739</v>
      </c>
      <c r="M22" s="10" t="s">
        <v>8326</v>
      </c>
      <c r="N22" t="b">
        <v>0</v>
      </c>
      <c r="O22">
        <v>25</v>
      </c>
      <c r="P22" t="b">
        <v>1</v>
      </c>
      <c r="Q22" t="s">
        <v>8269</v>
      </c>
      <c r="R22" s="5">
        <f t="shared" si="0"/>
        <v>1.002</v>
      </c>
      <c r="S22">
        <f t="shared" si="1"/>
        <v>80.16</v>
      </c>
      <c r="T22" t="s">
        <v>8269</v>
      </c>
      <c r="U22" t="s">
        <v>8270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20190</v>
      </c>
      <c r="E23">
        <v>18500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9">
        <f t="shared" si="2"/>
        <v>41878.627187500002</v>
      </c>
      <c r="L23" s="9">
        <f t="shared" si="3"/>
        <v>41908.627187500002</v>
      </c>
      <c r="M23" s="10" t="s">
        <v>8329</v>
      </c>
      <c r="N23" t="b">
        <v>0</v>
      </c>
      <c r="O23">
        <v>101</v>
      </c>
      <c r="P23" t="b">
        <v>1</v>
      </c>
      <c r="Q23" t="s">
        <v>8269</v>
      </c>
      <c r="R23" s="5">
        <f t="shared" si="0"/>
        <v>1.0913513513513513</v>
      </c>
      <c r="S23">
        <f t="shared" si="1"/>
        <v>199.9009900990099</v>
      </c>
      <c r="T23" t="s">
        <v>8269</v>
      </c>
      <c r="U23" t="s">
        <v>8270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410</v>
      </c>
      <c r="E24">
        <v>350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9">
        <f t="shared" si="2"/>
        <v>41989.91134259259</v>
      </c>
      <c r="L24" s="9">
        <f t="shared" si="3"/>
        <v>42005.332638888889</v>
      </c>
      <c r="M24" s="10" t="s">
        <v>8326</v>
      </c>
      <c r="N24" t="b">
        <v>0</v>
      </c>
      <c r="O24">
        <v>8</v>
      </c>
      <c r="P24" t="b">
        <v>1</v>
      </c>
      <c r="Q24" t="s">
        <v>8269</v>
      </c>
      <c r="R24" s="5">
        <f t="shared" si="0"/>
        <v>1.1714285714285715</v>
      </c>
      <c r="S24">
        <f t="shared" si="1"/>
        <v>51.25</v>
      </c>
      <c r="T24" t="s">
        <v>8269</v>
      </c>
      <c r="U24" t="s">
        <v>8270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2370</v>
      </c>
      <c r="E25">
        <v>2000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9">
        <f t="shared" si="2"/>
        <v>42097.778946759259</v>
      </c>
      <c r="L25" s="9">
        <f t="shared" si="3"/>
        <v>42124.638888888891</v>
      </c>
      <c r="M25" s="10" t="s">
        <v>8326</v>
      </c>
      <c r="N25" t="b">
        <v>0</v>
      </c>
      <c r="O25">
        <v>23</v>
      </c>
      <c r="P25" t="b">
        <v>1</v>
      </c>
      <c r="Q25" t="s">
        <v>8269</v>
      </c>
      <c r="R25" s="5">
        <f t="shared" si="0"/>
        <v>1.1850000000000001</v>
      </c>
      <c r="S25">
        <f t="shared" si="1"/>
        <v>103.04347826086956</v>
      </c>
      <c r="T25" t="s">
        <v>8269</v>
      </c>
      <c r="U25" t="s">
        <v>8270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38082.69</v>
      </c>
      <c r="E26">
        <v>35000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9">
        <f t="shared" si="2"/>
        <v>42229.820173611108</v>
      </c>
      <c r="L26" s="9">
        <f t="shared" si="3"/>
        <v>42262.818749999999</v>
      </c>
      <c r="M26" s="10" t="s">
        <v>8326</v>
      </c>
      <c r="N26" t="b">
        <v>0</v>
      </c>
      <c r="O26">
        <v>574</v>
      </c>
      <c r="P26" t="b">
        <v>1</v>
      </c>
      <c r="Q26" t="s">
        <v>8269</v>
      </c>
      <c r="R26" s="5">
        <f t="shared" si="0"/>
        <v>1.0880768571428572</v>
      </c>
      <c r="S26">
        <f t="shared" si="1"/>
        <v>66.346149825783982</v>
      </c>
      <c r="T26" t="s">
        <v>8269</v>
      </c>
      <c r="U26" t="s">
        <v>8270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800</v>
      </c>
      <c r="E27">
        <v>600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9">
        <f t="shared" si="2"/>
        <v>42318.025011574078</v>
      </c>
      <c r="L27" s="9">
        <f t="shared" si="3"/>
        <v>42378.025011574078</v>
      </c>
      <c r="M27" s="10" t="s">
        <v>8328</v>
      </c>
      <c r="N27" t="b">
        <v>0</v>
      </c>
      <c r="O27">
        <v>14</v>
      </c>
      <c r="P27" t="b">
        <v>1</v>
      </c>
      <c r="Q27" t="s">
        <v>8269</v>
      </c>
      <c r="R27" s="5">
        <f t="shared" si="0"/>
        <v>1.3333333333333333</v>
      </c>
      <c r="S27">
        <f t="shared" si="1"/>
        <v>57.142857142857146</v>
      </c>
      <c r="T27" t="s">
        <v>8269</v>
      </c>
      <c r="U27" t="s">
        <v>8270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1940</v>
      </c>
      <c r="E28">
        <v>1250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9">
        <f t="shared" si="2"/>
        <v>41828.515555555554</v>
      </c>
      <c r="L28" s="9">
        <f t="shared" si="3"/>
        <v>41868.515555555554</v>
      </c>
      <c r="M28" s="10" t="s">
        <v>8329</v>
      </c>
      <c r="N28" t="b">
        <v>0</v>
      </c>
      <c r="O28">
        <v>19</v>
      </c>
      <c r="P28" t="b">
        <v>1</v>
      </c>
      <c r="Q28" t="s">
        <v>8269</v>
      </c>
      <c r="R28" s="5">
        <f t="shared" si="0"/>
        <v>1.552</v>
      </c>
      <c r="S28">
        <f t="shared" si="1"/>
        <v>102.10526315789474</v>
      </c>
      <c r="T28" t="s">
        <v>8269</v>
      </c>
      <c r="U28" t="s">
        <v>8270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22345</v>
      </c>
      <c r="E29">
        <v>20000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9">
        <f t="shared" si="2"/>
        <v>41929.164733796293</v>
      </c>
      <c r="L29" s="9">
        <f t="shared" si="3"/>
        <v>41959.206400462965</v>
      </c>
      <c r="M29" s="10" t="s">
        <v>8329</v>
      </c>
      <c r="N29" t="b">
        <v>0</v>
      </c>
      <c r="O29">
        <v>150</v>
      </c>
      <c r="P29" t="b">
        <v>1</v>
      </c>
      <c r="Q29" t="s">
        <v>8269</v>
      </c>
      <c r="R29" s="5">
        <f t="shared" si="0"/>
        <v>1.1172500000000001</v>
      </c>
      <c r="S29">
        <f t="shared" si="1"/>
        <v>148.96666666666667</v>
      </c>
      <c r="T29" t="s">
        <v>8269</v>
      </c>
      <c r="U29" t="s">
        <v>8270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12042</v>
      </c>
      <c r="E30">
        <v>12000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9">
        <f t="shared" si="2"/>
        <v>42324.96393518518</v>
      </c>
      <c r="L30" s="9">
        <f t="shared" si="3"/>
        <v>42354.96393518518</v>
      </c>
      <c r="M30" s="10" t="s">
        <v>8326</v>
      </c>
      <c r="N30" t="b">
        <v>0</v>
      </c>
      <c r="O30">
        <v>71</v>
      </c>
      <c r="P30" t="b">
        <v>1</v>
      </c>
      <c r="Q30" t="s">
        <v>8269</v>
      </c>
      <c r="R30" s="5">
        <f t="shared" si="0"/>
        <v>1.0035000000000001</v>
      </c>
      <c r="S30">
        <f t="shared" si="1"/>
        <v>169.6056338028169</v>
      </c>
      <c r="T30" t="s">
        <v>8269</v>
      </c>
      <c r="U30" t="s">
        <v>8270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3700</v>
      </c>
      <c r="E31">
        <v>3000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9">
        <f t="shared" si="2"/>
        <v>41812.67324074074</v>
      </c>
      <c r="L31" s="9">
        <f t="shared" si="3"/>
        <v>41842.67324074074</v>
      </c>
      <c r="M31" s="10" t="s">
        <v>8329</v>
      </c>
      <c r="N31" t="b">
        <v>0</v>
      </c>
      <c r="O31">
        <v>117</v>
      </c>
      <c r="P31" t="b">
        <v>1</v>
      </c>
      <c r="Q31" t="s">
        <v>8269</v>
      </c>
      <c r="R31" s="5">
        <f t="shared" si="0"/>
        <v>1.2333333333333334</v>
      </c>
      <c r="S31">
        <f t="shared" si="1"/>
        <v>31.623931623931625</v>
      </c>
      <c r="T31" t="s">
        <v>8269</v>
      </c>
      <c r="U31" t="s">
        <v>8270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4051.99</v>
      </c>
      <c r="E32">
        <v>4000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9">
        <f t="shared" si="2"/>
        <v>41842.292997685188</v>
      </c>
      <c r="L32" s="9">
        <f t="shared" si="3"/>
        <v>41872.292997685188</v>
      </c>
      <c r="M32" s="10" t="s">
        <v>8329</v>
      </c>
      <c r="N32" t="b">
        <v>0</v>
      </c>
      <c r="O32">
        <v>53</v>
      </c>
      <c r="P32" t="b">
        <v>1</v>
      </c>
      <c r="Q32" t="s">
        <v>8269</v>
      </c>
      <c r="R32" s="5">
        <f t="shared" si="0"/>
        <v>1.0129975</v>
      </c>
      <c r="S32">
        <f t="shared" si="1"/>
        <v>76.45264150943396</v>
      </c>
      <c r="T32" t="s">
        <v>8269</v>
      </c>
      <c r="U32" t="s">
        <v>8270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9">
        <f t="shared" si="2"/>
        <v>42376.79206018518</v>
      </c>
      <c r="L33" s="9">
        <f t="shared" si="3"/>
        <v>42394.79206018518</v>
      </c>
      <c r="M33" s="10" t="s">
        <v>8328</v>
      </c>
      <c r="N33" t="b">
        <v>0</v>
      </c>
      <c r="O33">
        <v>1</v>
      </c>
      <c r="P33" t="b">
        <v>1</v>
      </c>
      <c r="Q33" t="s">
        <v>8269</v>
      </c>
      <c r="R33" s="5">
        <f t="shared" si="0"/>
        <v>1</v>
      </c>
      <c r="S33">
        <f t="shared" si="1"/>
        <v>13</v>
      </c>
      <c r="T33" t="s">
        <v>8269</v>
      </c>
      <c r="U33" t="s">
        <v>8270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28520</v>
      </c>
      <c r="E34">
        <v>28450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9">
        <f t="shared" si="2"/>
        <v>42461.627511574072</v>
      </c>
      <c r="L34" s="9">
        <f t="shared" si="3"/>
        <v>42503.165972222225</v>
      </c>
      <c r="M34" s="10" t="s">
        <v>8328</v>
      </c>
      <c r="N34" t="b">
        <v>0</v>
      </c>
      <c r="O34">
        <v>89</v>
      </c>
      <c r="P34" t="b">
        <v>1</v>
      </c>
      <c r="Q34" t="s">
        <v>8269</v>
      </c>
      <c r="R34" s="5">
        <f t="shared" si="0"/>
        <v>1.0024604569420035</v>
      </c>
      <c r="S34">
        <f t="shared" ref="S34:S65" si="4">D34/O34</f>
        <v>320.44943820224717</v>
      </c>
      <c r="T34" t="s">
        <v>8269</v>
      </c>
      <c r="U34" t="s">
        <v>8270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5360</v>
      </c>
      <c r="E35">
        <v>5250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9">
        <f t="shared" si="2"/>
        <v>42286.660891203705</v>
      </c>
      <c r="L35" s="9">
        <f t="shared" si="3"/>
        <v>42316.702557870369</v>
      </c>
      <c r="M35" s="10" t="s">
        <v>8326</v>
      </c>
      <c r="N35" t="b">
        <v>0</v>
      </c>
      <c r="O35">
        <v>64</v>
      </c>
      <c r="P35" t="b">
        <v>1</v>
      </c>
      <c r="Q35" t="s">
        <v>8269</v>
      </c>
      <c r="R35" s="5">
        <f t="shared" si="0"/>
        <v>1.0209523809523811</v>
      </c>
      <c r="S35">
        <f t="shared" si="4"/>
        <v>83.75</v>
      </c>
      <c r="T35" t="s">
        <v>8269</v>
      </c>
      <c r="U35" t="s">
        <v>8270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3392</v>
      </c>
      <c r="E36">
        <v>2600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9">
        <f t="shared" si="2"/>
        <v>41841.321770833332</v>
      </c>
      <c r="L36" s="9">
        <f t="shared" si="3"/>
        <v>41856.321770833332</v>
      </c>
      <c r="M36" s="10" t="s">
        <v>8329</v>
      </c>
      <c r="N36" t="b">
        <v>0</v>
      </c>
      <c r="O36">
        <v>68</v>
      </c>
      <c r="P36" t="b">
        <v>1</v>
      </c>
      <c r="Q36" t="s">
        <v>8269</v>
      </c>
      <c r="R36" s="5">
        <f t="shared" si="0"/>
        <v>1.3046153846153845</v>
      </c>
      <c r="S36">
        <f t="shared" si="4"/>
        <v>49.882352941176471</v>
      </c>
      <c r="T36" t="s">
        <v>8269</v>
      </c>
      <c r="U36" t="s">
        <v>8270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1665</v>
      </c>
      <c r="E37">
        <v>1000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9">
        <f t="shared" si="2"/>
        <v>42098.291828703703</v>
      </c>
      <c r="L37" s="9">
        <f t="shared" si="3"/>
        <v>42122</v>
      </c>
      <c r="M37" s="10" t="s">
        <v>8330</v>
      </c>
      <c r="N37" t="b">
        <v>0</v>
      </c>
      <c r="O37">
        <v>28</v>
      </c>
      <c r="P37" t="b">
        <v>1</v>
      </c>
      <c r="Q37" t="s">
        <v>8269</v>
      </c>
      <c r="R37" s="5">
        <f t="shared" si="0"/>
        <v>1.665</v>
      </c>
      <c r="S37">
        <f t="shared" si="4"/>
        <v>59.464285714285715</v>
      </c>
      <c r="T37" t="s">
        <v>8269</v>
      </c>
      <c r="U37" t="s">
        <v>8270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8529</v>
      </c>
      <c r="E38">
        <v>6000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9">
        <f t="shared" si="2"/>
        <v>42068.307002314818</v>
      </c>
      <c r="L38" s="9">
        <f t="shared" si="3"/>
        <v>42098.265335648146</v>
      </c>
      <c r="M38" s="10" t="s">
        <v>8326</v>
      </c>
      <c r="N38" t="b">
        <v>0</v>
      </c>
      <c r="O38">
        <v>44</v>
      </c>
      <c r="P38" t="b">
        <v>1</v>
      </c>
      <c r="Q38" t="s">
        <v>8269</v>
      </c>
      <c r="R38" s="5">
        <f t="shared" si="0"/>
        <v>1.4215</v>
      </c>
      <c r="S38">
        <f t="shared" si="4"/>
        <v>193.84090909090909</v>
      </c>
      <c r="T38" t="s">
        <v>8269</v>
      </c>
      <c r="U38" t="s">
        <v>8270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40357</v>
      </c>
      <c r="E39">
        <v>22000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9">
        <f t="shared" si="2"/>
        <v>42032.693043981482</v>
      </c>
      <c r="L39" s="9">
        <f t="shared" si="3"/>
        <v>42062.693043981482</v>
      </c>
      <c r="M39" s="10" t="s">
        <v>8326</v>
      </c>
      <c r="N39" t="b">
        <v>0</v>
      </c>
      <c r="O39">
        <v>253</v>
      </c>
      <c r="P39" t="b">
        <v>1</v>
      </c>
      <c r="Q39" t="s">
        <v>8269</v>
      </c>
      <c r="R39" s="5">
        <f t="shared" si="0"/>
        <v>1.8344090909090909</v>
      </c>
      <c r="S39">
        <f t="shared" si="4"/>
        <v>159.51383399209487</v>
      </c>
      <c r="T39" t="s">
        <v>8269</v>
      </c>
      <c r="U39" t="s">
        <v>8270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2751</v>
      </c>
      <c r="E40">
        <v>2500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9">
        <f t="shared" si="2"/>
        <v>41375.057222222225</v>
      </c>
      <c r="L40" s="9">
        <f t="shared" si="3"/>
        <v>41405.057222222225</v>
      </c>
      <c r="M40" s="10" t="s">
        <v>8331</v>
      </c>
      <c r="N40" t="b">
        <v>0</v>
      </c>
      <c r="O40">
        <v>66</v>
      </c>
      <c r="P40" t="b">
        <v>1</v>
      </c>
      <c r="Q40" t="s">
        <v>8269</v>
      </c>
      <c r="R40" s="5">
        <f t="shared" si="0"/>
        <v>1.1004</v>
      </c>
      <c r="S40">
        <f t="shared" si="4"/>
        <v>41.68181818181818</v>
      </c>
      <c r="T40" t="s">
        <v>8269</v>
      </c>
      <c r="U40" t="s">
        <v>8270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32745</v>
      </c>
      <c r="E41">
        <v>25000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9">
        <f t="shared" si="2"/>
        <v>41754.047083333331</v>
      </c>
      <c r="L41" s="9">
        <f t="shared" si="3"/>
        <v>41784.957638888889</v>
      </c>
      <c r="M41" s="10" t="s">
        <v>8329</v>
      </c>
      <c r="N41" t="b">
        <v>0</v>
      </c>
      <c r="O41">
        <v>217</v>
      </c>
      <c r="P41" t="b">
        <v>1</v>
      </c>
      <c r="Q41" t="s">
        <v>8269</v>
      </c>
      <c r="R41" s="5">
        <f t="shared" si="0"/>
        <v>1.3098000000000001</v>
      </c>
      <c r="S41">
        <f t="shared" si="4"/>
        <v>150.89861751152074</v>
      </c>
      <c r="T41" t="s">
        <v>8269</v>
      </c>
      <c r="U41" t="s">
        <v>8270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2027</v>
      </c>
      <c r="E42">
        <v>2000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9">
        <f t="shared" si="2"/>
        <v>41789.21398148148</v>
      </c>
      <c r="L42" s="9">
        <f t="shared" si="3"/>
        <v>41809.166666666664</v>
      </c>
      <c r="M42" s="10" t="s">
        <v>8329</v>
      </c>
      <c r="N42" t="b">
        <v>0</v>
      </c>
      <c r="O42">
        <v>16</v>
      </c>
      <c r="P42" t="b">
        <v>1</v>
      </c>
      <c r="Q42" t="s">
        <v>8269</v>
      </c>
      <c r="R42" s="5">
        <f t="shared" si="0"/>
        <v>1.0135000000000001</v>
      </c>
      <c r="S42">
        <f t="shared" si="4"/>
        <v>126.6875</v>
      </c>
      <c r="T42" t="s">
        <v>8269</v>
      </c>
      <c r="U42" t="s">
        <v>8270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9">
        <f t="shared" si="2"/>
        <v>41887.568912037037</v>
      </c>
      <c r="L43" s="9">
        <f t="shared" si="3"/>
        <v>41917.568912037037</v>
      </c>
      <c r="M43" s="10" t="s">
        <v>8329</v>
      </c>
      <c r="N43" t="b">
        <v>0</v>
      </c>
      <c r="O43">
        <v>19</v>
      </c>
      <c r="P43" t="b">
        <v>1</v>
      </c>
      <c r="Q43" t="s">
        <v>8269</v>
      </c>
      <c r="R43" s="5">
        <f t="shared" si="0"/>
        <v>1</v>
      </c>
      <c r="S43">
        <f t="shared" si="4"/>
        <v>105.26315789473684</v>
      </c>
      <c r="T43" t="s">
        <v>8269</v>
      </c>
      <c r="U43" t="s">
        <v>8270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19860</v>
      </c>
      <c r="E44">
        <v>14000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9">
        <f t="shared" si="2"/>
        <v>41971.639189814814</v>
      </c>
      <c r="L44" s="9">
        <f t="shared" si="3"/>
        <v>42001.639189814814</v>
      </c>
      <c r="M44" s="10" t="s">
        <v>8329</v>
      </c>
      <c r="N44" t="b">
        <v>0</v>
      </c>
      <c r="O44">
        <v>169</v>
      </c>
      <c r="P44" t="b">
        <v>1</v>
      </c>
      <c r="Q44" t="s">
        <v>8269</v>
      </c>
      <c r="R44" s="5">
        <f t="shared" si="0"/>
        <v>1.4185714285714286</v>
      </c>
      <c r="S44">
        <f t="shared" si="4"/>
        <v>117.51479289940828</v>
      </c>
      <c r="T44" t="s">
        <v>8269</v>
      </c>
      <c r="U44" t="s">
        <v>8270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30866</v>
      </c>
      <c r="E45">
        <v>10000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9">
        <f t="shared" si="2"/>
        <v>41802.790347222224</v>
      </c>
      <c r="L45" s="9">
        <f t="shared" si="3"/>
        <v>41833</v>
      </c>
      <c r="M45" s="10" t="s">
        <v>8332</v>
      </c>
      <c r="N45" t="b">
        <v>0</v>
      </c>
      <c r="O45">
        <v>263</v>
      </c>
      <c r="P45" t="b">
        <v>1</v>
      </c>
      <c r="Q45" t="s">
        <v>8269</v>
      </c>
      <c r="R45" s="5">
        <f t="shared" si="0"/>
        <v>3.0865999999999998</v>
      </c>
      <c r="S45">
        <f t="shared" si="4"/>
        <v>117.36121673003802</v>
      </c>
      <c r="T45" t="s">
        <v>8269</v>
      </c>
      <c r="U45" t="s">
        <v>8270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9">
        <f t="shared" si="2"/>
        <v>41874.098807870367</v>
      </c>
      <c r="L46" s="9">
        <f t="shared" si="3"/>
        <v>41919.098807870367</v>
      </c>
      <c r="M46" s="10" t="s">
        <v>8329</v>
      </c>
      <c r="N46" t="b">
        <v>0</v>
      </c>
      <c r="O46">
        <v>15</v>
      </c>
      <c r="P46" t="b">
        <v>1</v>
      </c>
      <c r="Q46" t="s">
        <v>8269</v>
      </c>
      <c r="R46" s="5">
        <f t="shared" si="0"/>
        <v>1</v>
      </c>
      <c r="S46">
        <f t="shared" si="4"/>
        <v>133.33333333333334</v>
      </c>
      <c r="T46" t="s">
        <v>8269</v>
      </c>
      <c r="U46" t="s">
        <v>8270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6000</v>
      </c>
      <c r="E47">
        <v>5000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9">
        <f t="shared" si="2"/>
        <v>42457.623923611114</v>
      </c>
      <c r="L47" s="9">
        <f t="shared" si="3"/>
        <v>42487.623923611114</v>
      </c>
      <c r="M47" s="10" t="s">
        <v>8328</v>
      </c>
      <c r="N47" t="b">
        <v>0</v>
      </c>
      <c r="O47">
        <v>61</v>
      </c>
      <c r="P47" t="b">
        <v>1</v>
      </c>
      <c r="Q47" t="s">
        <v>8269</v>
      </c>
      <c r="R47" s="5">
        <f t="shared" si="0"/>
        <v>1.2</v>
      </c>
      <c r="S47">
        <f t="shared" si="4"/>
        <v>98.360655737704917</v>
      </c>
      <c r="T47" t="s">
        <v>8269</v>
      </c>
      <c r="U47" t="s">
        <v>8270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8750</v>
      </c>
      <c r="E48">
        <v>8400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9">
        <f t="shared" si="2"/>
        <v>42323.96497685185</v>
      </c>
      <c r="L48" s="9">
        <f t="shared" si="3"/>
        <v>42353.96497685185</v>
      </c>
      <c r="M48" s="10" t="s">
        <v>8326</v>
      </c>
      <c r="N48" t="b">
        <v>0</v>
      </c>
      <c r="O48">
        <v>45</v>
      </c>
      <c r="P48" t="b">
        <v>1</v>
      </c>
      <c r="Q48" t="s">
        <v>8269</v>
      </c>
      <c r="R48" s="5">
        <f t="shared" si="0"/>
        <v>1.0416666666666667</v>
      </c>
      <c r="S48">
        <f t="shared" si="4"/>
        <v>194.44444444444446</v>
      </c>
      <c r="T48" t="s">
        <v>8269</v>
      </c>
      <c r="U48" t="s">
        <v>8270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5380.55</v>
      </c>
      <c r="E49">
        <v>5000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9">
        <f t="shared" si="2"/>
        <v>41932.819525462961</v>
      </c>
      <c r="L49" s="9">
        <f t="shared" si="3"/>
        <v>41992.861192129625</v>
      </c>
      <c r="M49" s="10" t="s">
        <v>8329</v>
      </c>
      <c r="N49" t="b">
        <v>0</v>
      </c>
      <c r="O49">
        <v>70</v>
      </c>
      <c r="P49" t="b">
        <v>1</v>
      </c>
      <c r="Q49" t="s">
        <v>8269</v>
      </c>
      <c r="R49" s="5">
        <f t="shared" si="0"/>
        <v>1.0761100000000001</v>
      </c>
      <c r="S49">
        <f t="shared" si="4"/>
        <v>76.865000000000009</v>
      </c>
      <c r="T49" t="s">
        <v>8269</v>
      </c>
      <c r="U49" t="s">
        <v>8270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2159</v>
      </c>
      <c r="E50">
        <v>2000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9">
        <f t="shared" si="2"/>
        <v>42033.516898148147</v>
      </c>
      <c r="L50" s="9">
        <f t="shared" si="3"/>
        <v>42064.5</v>
      </c>
      <c r="M50" s="10" t="s">
        <v>8326</v>
      </c>
      <c r="N50" t="b">
        <v>0</v>
      </c>
      <c r="O50">
        <v>38</v>
      </c>
      <c r="P50" t="b">
        <v>1</v>
      </c>
      <c r="Q50" t="s">
        <v>8269</v>
      </c>
      <c r="R50" s="5">
        <f t="shared" si="0"/>
        <v>1.0794999999999999</v>
      </c>
      <c r="S50">
        <f t="shared" si="4"/>
        <v>56.815789473684212</v>
      </c>
      <c r="T50" t="s">
        <v>8269</v>
      </c>
      <c r="U50" t="s">
        <v>8270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9">
        <f t="shared" si="2"/>
        <v>42271.176446759258</v>
      </c>
      <c r="L51" s="9">
        <f t="shared" si="3"/>
        <v>42301.176446759258</v>
      </c>
      <c r="M51" s="10" t="s">
        <v>8326</v>
      </c>
      <c r="N51" t="b">
        <v>0</v>
      </c>
      <c r="O51">
        <v>87</v>
      </c>
      <c r="P51" t="b">
        <v>1</v>
      </c>
      <c r="Q51" t="s">
        <v>8269</v>
      </c>
      <c r="R51" s="5">
        <f t="shared" si="0"/>
        <v>1</v>
      </c>
      <c r="S51">
        <f t="shared" si="4"/>
        <v>137.93103448275863</v>
      </c>
      <c r="T51" t="s">
        <v>8269</v>
      </c>
      <c r="U51" t="s">
        <v>8270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9">
        <f t="shared" si="2"/>
        <v>41995.752986111111</v>
      </c>
      <c r="L52" s="9">
        <f t="shared" si="3"/>
        <v>42034.708333333328</v>
      </c>
      <c r="M52" s="10" t="s">
        <v>8326</v>
      </c>
      <c r="N52" t="b">
        <v>0</v>
      </c>
      <c r="O52">
        <v>22</v>
      </c>
      <c r="P52" t="b">
        <v>1</v>
      </c>
      <c r="Q52" t="s">
        <v>8269</v>
      </c>
      <c r="R52" s="5">
        <f t="shared" si="0"/>
        <v>1</v>
      </c>
      <c r="S52">
        <f t="shared" si="4"/>
        <v>27.272727272727273</v>
      </c>
      <c r="T52" t="s">
        <v>8269</v>
      </c>
      <c r="U52" t="s">
        <v>8270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14082</v>
      </c>
      <c r="E53">
        <v>11000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9">
        <f t="shared" si="2"/>
        <v>42196.928668981476</v>
      </c>
      <c r="L53" s="9">
        <f t="shared" si="3"/>
        <v>42226.928668981476</v>
      </c>
      <c r="M53" s="10" t="s">
        <v>8326</v>
      </c>
      <c r="N53" t="b">
        <v>0</v>
      </c>
      <c r="O53">
        <v>119</v>
      </c>
      <c r="P53" t="b">
        <v>1</v>
      </c>
      <c r="Q53" t="s">
        <v>8269</v>
      </c>
      <c r="R53" s="5">
        <f t="shared" si="0"/>
        <v>1.2801818181818181</v>
      </c>
      <c r="S53">
        <f t="shared" si="4"/>
        <v>118.33613445378151</v>
      </c>
      <c r="T53" t="s">
        <v>8269</v>
      </c>
      <c r="U53" t="s">
        <v>8270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11621</v>
      </c>
      <c r="E54">
        <v>10000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9">
        <f t="shared" si="2"/>
        <v>41807.701921296299</v>
      </c>
      <c r="L54" s="9">
        <f t="shared" si="3"/>
        <v>41837.701921296299</v>
      </c>
      <c r="M54" s="10" t="s">
        <v>8329</v>
      </c>
      <c r="N54" t="b">
        <v>0</v>
      </c>
      <c r="O54">
        <v>52</v>
      </c>
      <c r="P54" t="b">
        <v>1</v>
      </c>
      <c r="Q54" t="s">
        <v>8269</v>
      </c>
      <c r="R54" s="5">
        <f t="shared" si="0"/>
        <v>1.1620999999999999</v>
      </c>
      <c r="S54">
        <f t="shared" si="4"/>
        <v>223.48076923076923</v>
      </c>
      <c r="T54" t="s">
        <v>8269</v>
      </c>
      <c r="U54" t="s">
        <v>8270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3289</v>
      </c>
      <c r="E55">
        <v>3000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9">
        <f t="shared" si="2"/>
        <v>41719.549131944441</v>
      </c>
      <c r="L55" s="9">
        <f t="shared" si="3"/>
        <v>41733.916666666664</v>
      </c>
      <c r="M55" s="10" t="s">
        <v>8329</v>
      </c>
      <c r="N55" t="b">
        <v>0</v>
      </c>
      <c r="O55">
        <v>117</v>
      </c>
      <c r="P55" t="b">
        <v>1</v>
      </c>
      <c r="Q55" t="s">
        <v>8269</v>
      </c>
      <c r="R55" s="5">
        <f t="shared" si="0"/>
        <v>1.0963333333333334</v>
      </c>
      <c r="S55">
        <f t="shared" si="4"/>
        <v>28.111111111111111</v>
      </c>
      <c r="T55" t="s">
        <v>8269</v>
      </c>
      <c r="U55" t="s">
        <v>8270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10100</v>
      </c>
      <c r="E56">
        <v>10000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9">
        <f t="shared" si="2"/>
        <v>42333.713206018518</v>
      </c>
      <c r="L56" s="9">
        <f t="shared" si="3"/>
        <v>42363.713206018518</v>
      </c>
      <c r="M56" s="10" t="s">
        <v>8326</v>
      </c>
      <c r="N56" t="b">
        <v>0</v>
      </c>
      <c r="O56">
        <v>52</v>
      </c>
      <c r="P56" t="b">
        <v>1</v>
      </c>
      <c r="Q56" t="s">
        <v>8269</v>
      </c>
      <c r="R56" s="5">
        <f t="shared" si="0"/>
        <v>1.01</v>
      </c>
      <c r="S56">
        <f t="shared" si="4"/>
        <v>194.23076923076923</v>
      </c>
      <c r="T56" t="s">
        <v>8269</v>
      </c>
      <c r="U56" t="s">
        <v>8270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11090</v>
      </c>
      <c r="E57">
        <v>8600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9">
        <f t="shared" si="2"/>
        <v>42496.968935185185</v>
      </c>
      <c r="L57" s="9">
        <f t="shared" si="3"/>
        <v>42517.968935185185</v>
      </c>
      <c r="M57" s="10" t="s">
        <v>8328</v>
      </c>
      <c r="N57" t="b">
        <v>0</v>
      </c>
      <c r="O57">
        <v>86</v>
      </c>
      <c r="P57" t="b">
        <v>1</v>
      </c>
      <c r="Q57" t="s">
        <v>8269</v>
      </c>
      <c r="R57" s="5">
        <f t="shared" si="0"/>
        <v>1.2895348837209302</v>
      </c>
      <c r="S57">
        <f t="shared" si="4"/>
        <v>128.95348837209303</v>
      </c>
      <c r="T57" t="s">
        <v>8269</v>
      </c>
      <c r="U57" t="s">
        <v>8270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8581</v>
      </c>
      <c r="E58">
        <v>8000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9">
        <f t="shared" si="2"/>
        <v>42149.548888888894</v>
      </c>
      <c r="L58" s="9">
        <f t="shared" si="3"/>
        <v>42163.666666666672</v>
      </c>
      <c r="M58" s="10" t="s">
        <v>8326</v>
      </c>
      <c r="N58" t="b">
        <v>0</v>
      </c>
      <c r="O58">
        <v>174</v>
      </c>
      <c r="P58" t="b">
        <v>1</v>
      </c>
      <c r="Q58" t="s">
        <v>8269</v>
      </c>
      <c r="R58" s="5">
        <f t="shared" si="0"/>
        <v>1.0726249999999999</v>
      </c>
      <c r="S58">
        <f t="shared" si="4"/>
        <v>49.316091954022987</v>
      </c>
      <c r="T58" t="s">
        <v>8269</v>
      </c>
      <c r="U58" t="s">
        <v>8270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15285</v>
      </c>
      <c r="E59">
        <v>15000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9">
        <f t="shared" si="2"/>
        <v>42089.83289351852</v>
      </c>
      <c r="L59" s="9">
        <f t="shared" si="3"/>
        <v>42119.83289351852</v>
      </c>
      <c r="M59" s="10" t="s">
        <v>8326</v>
      </c>
      <c r="N59" t="b">
        <v>0</v>
      </c>
      <c r="O59">
        <v>69</v>
      </c>
      <c r="P59" t="b">
        <v>1</v>
      </c>
      <c r="Q59" t="s">
        <v>8269</v>
      </c>
      <c r="R59" s="5">
        <f t="shared" si="0"/>
        <v>1.0189999999999999</v>
      </c>
      <c r="S59">
        <f t="shared" si="4"/>
        <v>221.52173913043478</v>
      </c>
      <c r="T59" t="s">
        <v>8269</v>
      </c>
      <c r="U59" t="s">
        <v>8270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10291</v>
      </c>
      <c r="E60">
        <v>10000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9">
        <f t="shared" si="2"/>
        <v>41932.745046296295</v>
      </c>
      <c r="L60" s="9">
        <f t="shared" si="3"/>
        <v>41962.786712962959</v>
      </c>
      <c r="M60" s="10" t="s">
        <v>8329</v>
      </c>
      <c r="N60" t="b">
        <v>0</v>
      </c>
      <c r="O60">
        <v>75</v>
      </c>
      <c r="P60" t="b">
        <v>1</v>
      </c>
      <c r="Q60" t="s">
        <v>8269</v>
      </c>
      <c r="R60" s="5">
        <f t="shared" si="0"/>
        <v>1.0290999999999999</v>
      </c>
      <c r="S60">
        <f t="shared" si="4"/>
        <v>137.21333333333334</v>
      </c>
      <c r="T60" t="s">
        <v>8269</v>
      </c>
      <c r="U60" t="s">
        <v>8270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20025.14</v>
      </c>
      <c r="E61">
        <v>20000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9">
        <f t="shared" si="2"/>
        <v>42230.235833333332</v>
      </c>
      <c r="L61" s="9">
        <f t="shared" si="3"/>
        <v>42261.875</v>
      </c>
      <c r="M61" s="10" t="s">
        <v>8326</v>
      </c>
      <c r="N61" t="b">
        <v>0</v>
      </c>
      <c r="O61">
        <v>33</v>
      </c>
      <c r="P61" t="b">
        <v>1</v>
      </c>
      <c r="Q61" t="s">
        <v>8269</v>
      </c>
      <c r="R61" s="5">
        <f t="shared" si="0"/>
        <v>1.0012570000000001</v>
      </c>
      <c r="S61">
        <f t="shared" si="4"/>
        <v>606.82242424242418</v>
      </c>
      <c r="T61" t="s">
        <v>8269</v>
      </c>
      <c r="U61" t="s">
        <v>8270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4648.33</v>
      </c>
      <c r="E62">
        <v>4500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9">
        <f t="shared" si="2"/>
        <v>41701.901817129634</v>
      </c>
      <c r="L62" s="9">
        <f t="shared" si="3"/>
        <v>41721</v>
      </c>
      <c r="M62" s="10" t="s">
        <v>8332</v>
      </c>
      <c r="N62" t="b">
        <v>0</v>
      </c>
      <c r="O62">
        <v>108</v>
      </c>
      <c r="P62" t="b">
        <v>1</v>
      </c>
      <c r="Q62" t="s">
        <v>8269</v>
      </c>
      <c r="R62" s="5">
        <f t="shared" si="0"/>
        <v>1.0329622222222221</v>
      </c>
      <c r="S62">
        <f t="shared" si="4"/>
        <v>43.040092592592593</v>
      </c>
      <c r="T62" t="s">
        <v>8269</v>
      </c>
      <c r="U62" t="s">
        <v>8271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7415</v>
      </c>
      <c r="E63">
        <v>5000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9">
        <f t="shared" si="2"/>
        <v>41409.814317129625</v>
      </c>
      <c r="L63" s="9">
        <f t="shared" si="3"/>
        <v>41431.814317129625</v>
      </c>
      <c r="M63" s="10" t="s">
        <v>8331</v>
      </c>
      <c r="N63" t="b">
        <v>0</v>
      </c>
      <c r="O63">
        <v>23</v>
      </c>
      <c r="P63" t="b">
        <v>1</v>
      </c>
      <c r="Q63" t="s">
        <v>8269</v>
      </c>
      <c r="R63" s="5">
        <f t="shared" si="0"/>
        <v>1.4830000000000001</v>
      </c>
      <c r="S63">
        <f t="shared" si="4"/>
        <v>322.39130434782606</v>
      </c>
      <c r="T63" t="s">
        <v>8269</v>
      </c>
      <c r="U63" t="s">
        <v>8271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4642</v>
      </c>
      <c r="E64">
        <v>3000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9">
        <f t="shared" si="2"/>
        <v>41311.799513888887</v>
      </c>
      <c r="L64" s="9">
        <f t="shared" si="3"/>
        <v>41336.799513888887</v>
      </c>
      <c r="M64" s="10" t="s">
        <v>8331</v>
      </c>
      <c r="N64" t="b">
        <v>0</v>
      </c>
      <c r="O64">
        <v>48</v>
      </c>
      <c r="P64" t="b">
        <v>1</v>
      </c>
      <c r="Q64" t="s">
        <v>8269</v>
      </c>
      <c r="R64" s="5">
        <f t="shared" si="0"/>
        <v>1.5473333333333332</v>
      </c>
      <c r="S64">
        <f t="shared" si="4"/>
        <v>96.708333333333329</v>
      </c>
      <c r="T64" t="s">
        <v>8269</v>
      </c>
      <c r="U64" t="s">
        <v>8271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2270.37</v>
      </c>
      <c r="E65">
        <v>2000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9">
        <f t="shared" si="2"/>
        <v>41612.912187499998</v>
      </c>
      <c r="L65" s="9">
        <f t="shared" si="3"/>
        <v>41636.207638888889</v>
      </c>
      <c r="M65" s="10" t="s">
        <v>8331</v>
      </c>
      <c r="N65" t="b">
        <v>0</v>
      </c>
      <c r="O65">
        <v>64</v>
      </c>
      <c r="P65" t="b">
        <v>1</v>
      </c>
      <c r="Q65" t="s">
        <v>8269</v>
      </c>
      <c r="R65" s="5">
        <f t="shared" si="0"/>
        <v>1.1351849999999999</v>
      </c>
      <c r="S65">
        <f t="shared" si="4"/>
        <v>35.474531249999998</v>
      </c>
      <c r="T65" t="s">
        <v>8269</v>
      </c>
      <c r="U65" t="s">
        <v>8271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2080</v>
      </c>
      <c r="E66">
        <v>1200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9">
        <f t="shared" si="2"/>
        <v>41433.01829861111</v>
      </c>
      <c r="L66" s="9">
        <f t="shared" si="3"/>
        <v>41463.01829861111</v>
      </c>
      <c r="M66" s="10" t="s">
        <v>8331</v>
      </c>
      <c r="N66" t="b">
        <v>0</v>
      </c>
      <c r="O66">
        <v>24</v>
      </c>
      <c r="P66" t="b">
        <v>1</v>
      </c>
      <c r="Q66" t="s">
        <v>8269</v>
      </c>
      <c r="R66" s="5">
        <f t="shared" ref="R66:R129" si="5">D66/E66</f>
        <v>1.7333333333333334</v>
      </c>
      <c r="S66">
        <f t="shared" ref="S66:S97" si="6">D66/O66</f>
        <v>86.666666666666671</v>
      </c>
      <c r="T66" t="s">
        <v>8269</v>
      </c>
      <c r="U66" t="s">
        <v>8271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7527</v>
      </c>
      <c r="E67">
        <v>7000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9">
        <f t="shared" ref="K67:K130" si="7">(J67/86400)+DATE(1970,1,1)</f>
        <v>41835.821226851855</v>
      </c>
      <c r="L67" s="9">
        <f t="shared" ref="L67:L130" si="8">(I67/86400)+DATE(1970,1,1)</f>
        <v>41862.249305555553</v>
      </c>
      <c r="M67" s="10" t="s">
        <v>8329</v>
      </c>
      <c r="N67" t="b">
        <v>0</v>
      </c>
      <c r="O67">
        <v>57</v>
      </c>
      <c r="P67" t="b">
        <v>1</v>
      </c>
      <c r="Q67" t="s">
        <v>8269</v>
      </c>
      <c r="R67" s="5">
        <f t="shared" si="5"/>
        <v>1.0752857142857142</v>
      </c>
      <c r="S67">
        <f t="shared" si="6"/>
        <v>132.05263157894737</v>
      </c>
      <c r="T67" t="s">
        <v>8269</v>
      </c>
      <c r="U67" t="s">
        <v>8271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2372</v>
      </c>
      <c r="E68">
        <v>2000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9">
        <f t="shared" si="7"/>
        <v>42539.849768518514</v>
      </c>
      <c r="L68" s="9">
        <f t="shared" si="8"/>
        <v>42569.849768518514</v>
      </c>
      <c r="M68" s="10" t="s">
        <v>8328</v>
      </c>
      <c r="N68" t="b">
        <v>0</v>
      </c>
      <c r="O68">
        <v>26</v>
      </c>
      <c r="P68" t="b">
        <v>1</v>
      </c>
      <c r="Q68" t="s">
        <v>8269</v>
      </c>
      <c r="R68" s="5">
        <f t="shared" si="5"/>
        <v>1.1859999999999999</v>
      </c>
      <c r="S68">
        <f t="shared" si="6"/>
        <v>91.230769230769226</v>
      </c>
      <c r="T68" t="s">
        <v>8269</v>
      </c>
      <c r="U68" t="s">
        <v>8271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2325</v>
      </c>
      <c r="E69">
        <v>2000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9">
        <f t="shared" si="7"/>
        <v>41075.583379629628</v>
      </c>
      <c r="L69" s="9">
        <f t="shared" si="8"/>
        <v>41105.583379629628</v>
      </c>
      <c r="M69" s="10" t="s">
        <v>8333</v>
      </c>
      <c r="N69" t="b">
        <v>0</v>
      </c>
      <c r="O69">
        <v>20</v>
      </c>
      <c r="P69" t="b">
        <v>1</v>
      </c>
      <c r="Q69" t="s">
        <v>8269</v>
      </c>
      <c r="R69" s="5">
        <f t="shared" si="5"/>
        <v>1.1625000000000001</v>
      </c>
      <c r="S69">
        <f t="shared" si="6"/>
        <v>116.25</v>
      </c>
      <c r="T69" t="s">
        <v>8269</v>
      </c>
      <c r="U69" t="s">
        <v>8271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763</v>
      </c>
      <c r="E70">
        <v>600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9">
        <f t="shared" si="7"/>
        <v>41663.569340277776</v>
      </c>
      <c r="L70" s="9">
        <f t="shared" si="8"/>
        <v>41693.569340277776</v>
      </c>
      <c r="M70" s="10" t="s">
        <v>8329</v>
      </c>
      <c r="N70" t="b">
        <v>0</v>
      </c>
      <c r="O70">
        <v>36</v>
      </c>
      <c r="P70" t="b">
        <v>1</v>
      </c>
      <c r="Q70" t="s">
        <v>8269</v>
      </c>
      <c r="R70" s="5">
        <f t="shared" si="5"/>
        <v>1.2716666666666667</v>
      </c>
      <c r="S70">
        <f t="shared" si="6"/>
        <v>21.194444444444443</v>
      </c>
      <c r="T70" t="s">
        <v>8269</v>
      </c>
      <c r="U70" t="s">
        <v>8271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11094.23</v>
      </c>
      <c r="E71">
        <v>10000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9">
        <f t="shared" si="7"/>
        <v>40786.187789351854</v>
      </c>
      <c r="L71" s="9">
        <f t="shared" si="8"/>
        <v>40818.290972222225</v>
      </c>
      <c r="M71" s="10" t="s">
        <v>8334</v>
      </c>
      <c r="N71" t="b">
        <v>0</v>
      </c>
      <c r="O71">
        <v>178</v>
      </c>
      <c r="P71" t="b">
        <v>1</v>
      </c>
      <c r="Q71" t="s">
        <v>8269</v>
      </c>
      <c r="R71" s="5">
        <f t="shared" si="5"/>
        <v>1.109423</v>
      </c>
      <c r="S71">
        <f t="shared" si="6"/>
        <v>62.327134831460668</v>
      </c>
      <c r="T71" t="s">
        <v>8269</v>
      </c>
      <c r="U71" t="s">
        <v>8271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636</v>
      </c>
      <c r="E72">
        <v>500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9">
        <f t="shared" si="7"/>
        <v>40730.896354166667</v>
      </c>
      <c r="L72" s="9">
        <f t="shared" si="8"/>
        <v>40790.896354166667</v>
      </c>
      <c r="M72" s="10" t="s">
        <v>8334</v>
      </c>
      <c r="N72" t="b">
        <v>0</v>
      </c>
      <c r="O72">
        <v>17</v>
      </c>
      <c r="P72" t="b">
        <v>1</v>
      </c>
      <c r="Q72" t="s">
        <v>8269</v>
      </c>
      <c r="R72" s="5">
        <f t="shared" si="5"/>
        <v>1.272</v>
      </c>
      <c r="S72">
        <f t="shared" si="6"/>
        <v>37.411764705882355</v>
      </c>
      <c r="T72" t="s">
        <v>8269</v>
      </c>
      <c r="U72" t="s">
        <v>8271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2231</v>
      </c>
      <c r="E73">
        <v>1800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9">
        <f t="shared" si="7"/>
        <v>40997.271493055552</v>
      </c>
      <c r="L73" s="9">
        <f t="shared" si="8"/>
        <v>41057.271493055552</v>
      </c>
      <c r="M73" s="10" t="s">
        <v>8333</v>
      </c>
      <c r="N73" t="b">
        <v>0</v>
      </c>
      <c r="O73">
        <v>32</v>
      </c>
      <c r="P73" t="b">
        <v>1</v>
      </c>
      <c r="Q73" t="s">
        <v>8269</v>
      </c>
      <c r="R73" s="5">
        <f t="shared" si="5"/>
        <v>1.2394444444444443</v>
      </c>
      <c r="S73">
        <f t="shared" si="6"/>
        <v>69.71875</v>
      </c>
      <c r="T73" t="s">
        <v>8269</v>
      </c>
      <c r="U73" t="s">
        <v>8271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2385</v>
      </c>
      <c r="E74">
        <v>2200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9">
        <f t="shared" si="7"/>
        <v>41208.010196759264</v>
      </c>
      <c r="L74" s="9">
        <f t="shared" si="8"/>
        <v>41228</v>
      </c>
      <c r="M74" s="10" t="s">
        <v>8335</v>
      </c>
      <c r="N74" t="b">
        <v>0</v>
      </c>
      <c r="O74">
        <v>41</v>
      </c>
      <c r="P74" t="b">
        <v>1</v>
      </c>
      <c r="Q74" t="s">
        <v>8269</v>
      </c>
      <c r="R74" s="5">
        <f t="shared" si="5"/>
        <v>1.084090909090909</v>
      </c>
      <c r="S74">
        <f t="shared" si="6"/>
        <v>58.170731707317074</v>
      </c>
      <c r="T74" t="s">
        <v>8269</v>
      </c>
      <c r="U74" t="s">
        <v>8271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9">
        <f t="shared" si="7"/>
        <v>40587.75675925926</v>
      </c>
      <c r="L75" s="9">
        <f t="shared" si="8"/>
        <v>40666.165972222225</v>
      </c>
      <c r="M75" s="10" t="s">
        <v>8334</v>
      </c>
      <c r="N75" t="b">
        <v>0</v>
      </c>
      <c r="O75">
        <v>18</v>
      </c>
      <c r="P75" t="b">
        <v>1</v>
      </c>
      <c r="Q75" t="s">
        <v>8269</v>
      </c>
      <c r="R75" s="5">
        <f t="shared" si="5"/>
        <v>1</v>
      </c>
      <c r="S75">
        <f t="shared" si="6"/>
        <v>50</v>
      </c>
      <c r="T75" t="s">
        <v>8269</v>
      </c>
      <c r="U75" t="s">
        <v>8271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564.66</v>
      </c>
      <c r="E76">
        <v>500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9">
        <f t="shared" si="7"/>
        <v>42360.487210648149</v>
      </c>
      <c r="L76" s="9">
        <f t="shared" si="8"/>
        <v>42390.487210648149</v>
      </c>
      <c r="M76" s="10" t="s">
        <v>8328</v>
      </c>
      <c r="N76" t="b">
        <v>0</v>
      </c>
      <c r="O76">
        <v>29</v>
      </c>
      <c r="P76" t="b">
        <v>1</v>
      </c>
      <c r="Q76" t="s">
        <v>8269</v>
      </c>
      <c r="R76" s="5">
        <f t="shared" si="5"/>
        <v>1.1293199999999999</v>
      </c>
      <c r="S76">
        <f t="shared" si="6"/>
        <v>19.471034482758618</v>
      </c>
      <c r="T76" t="s">
        <v>8269</v>
      </c>
      <c r="U76" t="s">
        <v>8271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4040</v>
      </c>
      <c r="E77">
        <v>3500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9">
        <f t="shared" si="7"/>
        <v>41357.209166666667</v>
      </c>
      <c r="L77" s="9">
        <f t="shared" si="8"/>
        <v>41387.209166666667</v>
      </c>
      <c r="M77" s="10" t="s">
        <v>8331</v>
      </c>
      <c r="N77" t="b">
        <v>0</v>
      </c>
      <c r="O77">
        <v>47</v>
      </c>
      <c r="P77" t="b">
        <v>1</v>
      </c>
      <c r="Q77" t="s">
        <v>8269</v>
      </c>
      <c r="R77" s="5">
        <f t="shared" si="5"/>
        <v>1.1542857142857144</v>
      </c>
      <c r="S77">
        <f t="shared" si="6"/>
        <v>85.957446808510639</v>
      </c>
      <c r="T77" t="s">
        <v>8269</v>
      </c>
      <c r="U77" t="s">
        <v>8271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460</v>
      </c>
      <c r="E78">
        <v>300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9">
        <f t="shared" si="7"/>
        <v>40844.691643518519</v>
      </c>
      <c r="L78" s="9">
        <f t="shared" si="8"/>
        <v>40904.733310185184</v>
      </c>
      <c r="M78" s="10" t="s">
        <v>8334</v>
      </c>
      <c r="N78" t="b">
        <v>0</v>
      </c>
      <c r="O78">
        <v>15</v>
      </c>
      <c r="P78" t="b">
        <v>1</v>
      </c>
      <c r="Q78" t="s">
        <v>8269</v>
      </c>
      <c r="R78" s="5">
        <f t="shared" si="5"/>
        <v>1.5333333333333334</v>
      </c>
      <c r="S78">
        <f t="shared" si="6"/>
        <v>30.666666666666668</v>
      </c>
      <c r="T78" t="s">
        <v>8269</v>
      </c>
      <c r="U78" t="s">
        <v>8271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1570</v>
      </c>
      <c r="E79">
        <v>400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9">
        <f t="shared" si="7"/>
        <v>40997.144872685181</v>
      </c>
      <c r="L79" s="9">
        <f t="shared" si="8"/>
        <v>41050.124305555553</v>
      </c>
      <c r="M79" s="10" t="s">
        <v>8333</v>
      </c>
      <c r="N79" t="b">
        <v>0</v>
      </c>
      <c r="O79">
        <v>26</v>
      </c>
      <c r="P79" t="b">
        <v>1</v>
      </c>
      <c r="Q79" t="s">
        <v>8269</v>
      </c>
      <c r="R79" s="5">
        <f t="shared" si="5"/>
        <v>3.9249999999999998</v>
      </c>
      <c r="S79">
        <f t="shared" si="6"/>
        <v>60.384615384615387</v>
      </c>
      <c r="T79" t="s">
        <v>8269</v>
      </c>
      <c r="U79" t="s">
        <v>8271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1351</v>
      </c>
      <c r="E80">
        <v>50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9">
        <f t="shared" si="7"/>
        <v>42604.730567129634</v>
      </c>
      <c r="L80" s="9">
        <f t="shared" si="8"/>
        <v>42614.730567129634</v>
      </c>
      <c r="M80" s="10" t="s">
        <v>8328</v>
      </c>
      <c r="N80" t="b">
        <v>0</v>
      </c>
      <c r="O80">
        <v>35</v>
      </c>
      <c r="P80" t="b">
        <v>1</v>
      </c>
      <c r="Q80" t="s">
        <v>8269</v>
      </c>
      <c r="R80" s="5">
        <f t="shared" si="5"/>
        <v>27.02</v>
      </c>
      <c r="S80">
        <f t="shared" si="6"/>
        <v>38.6</v>
      </c>
      <c r="T80" t="s">
        <v>8269</v>
      </c>
      <c r="U80" t="s">
        <v>8271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1651</v>
      </c>
      <c r="E81">
        <v>1300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9">
        <f t="shared" si="7"/>
        <v>41724.776539351849</v>
      </c>
      <c r="L81" s="9">
        <f t="shared" si="8"/>
        <v>41754.776539351849</v>
      </c>
      <c r="M81" s="10" t="s">
        <v>8329</v>
      </c>
      <c r="N81" t="b">
        <v>0</v>
      </c>
      <c r="O81">
        <v>41</v>
      </c>
      <c r="P81" t="b">
        <v>1</v>
      </c>
      <c r="Q81" t="s">
        <v>8269</v>
      </c>
      <c r="R81" s="5">
        <f t="shared" si="5"/>
        <v>1.27</v>
      </c>
      <c r="S81">
        <f t="shared" si="6"/>
        <v>40.268292682926827</v>
      </c>
      <c r="T81" t="s">
        <v>8269</v>
      </c>
      <c r="U81" t="s">
        <v>8271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12870</v>
      </c>
      <c r="E82">
        <v>12000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9">
        <f t="shared" si="7"/>
        <v>41583.083981481483</v>
      </c>
      <c r="L82" s="9">
        <f t="shared" si="8"/>
        <v>41618.083981481483</v>
      </c>
      <c r="M82" s="10" t="s">
        <v>8331</v>
      </c>
      <c r="N82" t="b">
        <v>0</v>
      </c>
      <c r="O82">
        <v>47</v>
      </c>
      <c r="P82" t="b">
        <v>1</v>
      </c>
      <c r="Q82" t="s">
        <v>8269</v>
      </c>
      <c r="R82" s="5">
        <f t="shared" si="5"/>
        <v>1.0725</v>
      </c>
      <c r="S82">
        <f t="shared" si="6"/>
        <v>273.82978723404256</v>
      </c>
      <c r="T82" t="s">
        <v>8269</v>
      </c>
      <c r="U82" t="s">
        <v>8271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1485</v>
      </c>
      <c r="E83">
        <v>750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9">
        <f t="shared" si="7"/>
        <v>41100.158877314811</v>
      </c>
      <c r="L83" s="9">
        <f t="shared" si="8"/>
        <v>41104.126388888893</v>
      </c>
      <c r="M83" s="10" t="s">
        <v>8333</v>
      </c>
      <c r="N83" t="b">
        <v>0</v>
      </c>
      <c r="O83">
        <v>28</v>
      </c>
      <c r="P83" t="b">
        <v>1</v>
      </c>
      <c r="Q83" t="s">
        <v>8269</v>
      </c>
      <c r="R83" s="5">
        <f t="shared" si="5"/>
        <v>1.98</v>
      </c>
      <c r="S83">
        <f t="shared" si="6"/>
        <v>53.035714285714285</v>
      </c>
      <c r="T83" t="s">
        <v>8269</v>
      </c>
      <c r="U83" t="s">
        <v>8271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4000.5</v>
      </c>
      <c r="E84">
        <v>4000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9">
        <f t="shared" si="7"/>
        <v>40795.820150462961</v>
      </c>
      <c r="L84" s="9">
        <f t="shared" si="8"/>
        <v>40825.820150462961</v>
      </c>
      <c r="M84" s="10" t="s">
        <v>8334</v>
      </c>
      <c r="N84" t="b">
        <v>0</v>
      </c>
      <c r="O84">
        <v>100</v>
      </c>
      <c r="P84" t="b">
        <v>1</v>
      </c>
      <c r="Q84" t="s">
        <v>8269</v>
      </c>
      <c r="R84" s="5">
        <f t="shared" si="5"/>
        <v>1.0001249999999999</v>
      </c>
      <c r="S84">
        <f t="shared" si="6"/>
        <v>40.005000000000003</v>
      </c>
      <c r="T84" t="s">
        <v>8269</v>
      </c>
      <c r="U84" t="s">
        <v>8271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205</v>
      </c>
      <c r="E85">
        <v>200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9">
        <f t="shared" si="7"/>
        <v>42042.615613425922</v>
      </c>
      <c r="L85" s="9">
        <f t="shared" si="8"/>
        <v>42057.479166666672</v>
      </c>
      <c r="M85" s="10" t="s">
        <v>8326</v>
      </c>
      <c r="N85" t="b">
        <v>0</v>
      </c>
      <c r="O85">
        <v>13</v>
      </c>
      <c r="P85" t="b">
        <v>1</v>
      </c>
      <c r="Q85" t="s">
        <v>8269</v>
      </c>
      <c r="R85" s="5">
        <f t="shared" si="5"/>
        <v>1.0249999999999999</v>
      </c>
      <c r="S85">
        <f t="shared" si="6"/>
        <v>15.76923076923077</v>
      </c>
      <c r="T85" t="s">
        <v>8269</v>
      </c>
      <c r="U85" t="s">
        <v>8271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9">
        <f t="shared" si="7"/>
        <v>40648.757939814815</v>
      </c>
      <c r="L86" s="9">
        <f t="shared" si="8"/>
        <v>40678.757939814815</v>
      </c>
      <c r="M86" s="10" t="s">
        <v>8334</v>
      </c>
      <c r="N86" t="b">
        <v>0</v>
      </c>
      <c r="O86">
        <v>7</v>
      </c>
      <c r="P86" t="b">
        <v>1</v>
      </c>
      <c r="Q86" t="s">
        <v>8269</v>
      </c>
      <c r="R86" s="5">
        <f t="shared" si="5"/>
        <v>1</v>
      </c>
      <c r="S86">
        <f t="shared" si="6"/>
        <v>71.428571428571431</v>
      </c>
      <c r="T86" t="s">
        <v>8269</v>
      </c>
      <c r="U86" t="s">
        <v>8271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1506</v>
      </c>
      <c r="E87">
        <v>1200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9">
        <f t="shared" si="7"/>
        <v>40779.125428240739</v>
      </c>
      <c r="L87" s="9">
        <f t="shared" si="8"/>
        <v>40809.125428240739</v>
      </c>
      <c r="M87" s="10" t="s">
        <v>8334</v>
      </c>
      <c r="N87" t="b">
        <v>0</v>
      </c>
      <c r="O87">
        <v>21</v>
      </c>
      <c r="P87" t="b">
        <v>1</v>
      </c>
      <c r="Q87" t="s">
        <v>8269</v>
      </c>
      <c r="R87" s="5">
        <f t="shared" si="5"/>
        <v>1.2549999999999999</v>
      </c>
      <c r="S87">
        <f t="shared" si="6"/>
        <v>71.714285714285708</v>
      </c>
      <c r="T87" t="s">
        <v>8269</v>
      </c>
      <c r="U87" t="s">
        <v>8271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6388</v>
      </c>
      <c r="E88">
        <v>6000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9">
        <f t="shared" si="7"/>
        <v>42291.556076388893</v>
      </c>
      <c r="L88" s="9">
        <f t="shared" si="8"/>
        <v>42365.59774305555</v>
      </c>
      <c r="M88" s="10" t="s">
        <v>8326</v>
      </c>
      <c r="N88" t="b">
        <v>0</v>
      </c>
      <c r="O88">
        <v>17</v>
      </c>
      <c r="P88" t="b">
        <v>1</v>
      </c>
      <c r="Q88" t="s">
        <v>8269</v>
      </c>
      <c r="R88" s="5">
        <f t="shared" si="5"/>
        <v>1.0646666666666667</v>
      </c>
      <c r="S88">
        <f t="shared" si="6"/>
        <v>375.76470588235293</v>
      </c>
      <c r="T88" t="s">
        <v>8269</v>
      </c>
      <c r="U88" t="s">
        <v>8271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2615</v>
      </c>
      <c r="E89">
        <v>2500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9">
        <f t="shared" si="7"/>
        <v>40322.539386574077</v>
      </c>
      <c r="L89" s="9">
        <f t="shared" si="8"/>
        <v>40332.070138888885</v>
      </c>
      <c r="M89" s="10" t="s">
        <v>8336</v>
      </c>
      <c r="N89" t="b">
        <v>0</v>
      </c>
      <c r="O89">
        <v>25</v>
      </c>
      <c r="P89" t="b">
        <v>1</v>
      </c>
      <c r="Q89" t="s">
        <v>8269</v>
      </c>
      <c r="R89" s="5">
        <f t="shared" si="5"/>
        <v>1.046</v>
      </c>
      <c r="S89">
        <f t="shared" si="6"/>
        <v>104.6</v>
      </c>
      <c r="T89" t="s">
        <v>8269</v>
      </c>
      <c r="U89" t="s">
        <v>8271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3600</v>
      </c>
      <c r="E90">
        <v>3500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9">
        <f t="shared" si="7"/>
        <v>41786.65892361111</v>
      </c>
      <c r="L90" s="9">
        <f t="shared" si="8"/>
        <v>41812.65892361111</v>
      </c>
      <c r="M90" s="10" t="s">
        <v>8329</v>
      </c>
      <c r="N90" t="b">
        <v>0</v>
      </c>
      <c r="O90">
        <v>60</v>
      </c>
      <c r="P90" t="b">
        <v>1</v>
      </c>
      <c r="Q90" t="s">
        <v>8269</v>
      </c>
      <c r="R90" s="5">
        <f t="shared" si="5"/>
        <v>1.0285714285714285</v>
      </c>
      <c r="S90">
        <f t="shared" si="6"/>
        <v>60</v>
      </c>
      <c r="T90" t="s">
        <v>8269</v>
      </c>
      <c r="U90" t="s">
        <v>8271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6904</v>
      </c>
      <c r="E91">
        <v>6000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9">
        <f t="shared" si="7"/>
        <v>41402.752222222218</v>
      </c>
      <c r="L91" s="9">
        <f t="shared" si="8"/>
        <v>41427.752222222218</v>
      </c>
      <c r="M91" s="10" t="s">
        <v>8331</v>
      </c>
      <c r="N91" t="b">
        <v>0</v>
      </c>
      <c r="O91">
        <v>56</v>
      </c>
      <c r="P91" t="b">
        <v>1</v>
      </c>
      <c r="Q91" t="s">
        <v>8269</v>
      </c>
      <c r="R91" s="5">
        <f t="shared" si="5"/>
        <v>1.1506666666666667</v>
      </c>
      <c r="S91">
        <f t="shared" si="6"/>
        <v>123.28571428571429</v>
      </c>
      <c r="T91" t="s">
        <v>8269</v>
      </c>
      <c r="U91" t="s">
        <v>8271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502</v>
      </c>
      <c r="E92">
        <v>500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9">
        <f t="shared" si="7"/>
        <v>40706.297442129631</v>
      </c>
      <c r="L92" s="9">
        <f t="shared" si="8"/>
        <v>40736.297442129631</v>
      </c>
      <c r="M92" s="10" t="s">
        <v>8334</v>
      </c>
      <c r="N92" t="b">
        <v>0</v>
      </c>
      <c r="O92">
        <v>16</v>
      </c>
      <c r="P92" t="b">
        <v>1</v>
      </c>
      <c r="Q92" t="s">
        <v>8269</v>
      </c>
      <c r="R92" s="5">
        <f t="shared" si="5"/>
        <v>1.004</v>
      </c>
      <c r="S92">
        <f t="shared" si="6"/>
        <v>31.375</v>
      </c>
      <c r="T92" t="s">
        <v>8269</v>
      </c>
      <c r="U92" t="s">
        <v>8271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3600</v>
      </c>
      <c r="E93">
        <v>3000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9">
        <f t="shared" si="7"/>
        <v>40619.402361111112</v>
      </c>
      <c r="L93" s="9">
        <f t="shared" si="8"/>
        <v>40680.402361111112</v>
      </c>
      <c r="M93" s="10" t="s">
        <v>8334</v>
      </c>
      <c r="N93" t="b">
        <v>0</v>
      </c>
      <c r="O93">
        <v>46</v>
      </c>
      <c r="P93" t="b">
        <v>1</v>
      </c>
      <c r="Q93" t="s">
        <v>8269</v>
      </c>
      <c r="R93" s="5">
        <f t="shared" si="5"/>
        <v>1.2</v>
      </c>
      <c r="S93">
        <f t="shared" si="6"/>
        <v>78.260869565217391</v>
      </c>
      <c r="T93" t="s">
        <v>8269</v>
      </c>
      <c r="U93" t="s">
        <v>8271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5260</v>
      </c>
      <c r="E94">
        <v>5000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9">
        <f t="shared" si="7"/>
        <v>42721.198877314819</v>
      </c>
      <c r="L94" s="9">
        <f t="shared" si="8"/>
        <v>42767.333333333328</v>
      </c>
      <c r="M94" s="10" t="s">
        <v>8327</v>
      </c>
      <c r="N94" t="b">
        <v>0</v>
      </c>
      <c r="O94">
        <v>43</v>
      </c>
      <c r="P94" t="b">
        <v>1</v>
      </c>
      <c r="Q94" t="s">
        <v>8269</v>
      </c>
      <c r="R94" s="5">
        <f t="shared" si="5"/>
        <v>1.052</v>
      </c>
      <c r="S94">
        <f t="shared" si="6"/>
        <v>122.32558139534883</v>
      </c>
      <c r="T94" t="s">
        <v>8269</v>
      </c>
      <c r="U94" t="s">
        <v>8271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1106</v>
      </c>
      <c r="E95">
        <v>1000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9">
        <f t="shared" si="7"/>
        <v>41065.858067129629</v>
      </c>
      <c r="L95" s="9">
        <f t="shared" si="8"/>
        <v>41093.875</v>
      </c>
      <c r="M95" s="10" t="s">
        <v>8333</v>
      </c>
      <c r="N95" t="b">
        <v>0</v>
      </c>
      <c r="O95">
        <v>15</v>
      </c>
      <c r="P95" t="b">
        <v>1</v>
      </c>
      <c r="Q95" t="s">
        <v>8269</v>
      </c>
      <c r="R95" s="5">
        <f t="shared" si="5"/>
        <v>1.1060000000000001</v>
      </c>
      <c r="S95">
        <f t="shared" si="6"/>
        <v>73.733333333333334</v>
      </c>
      <c r="T95" t="s">
        <v>8269</v>
      </c>
      <c r="U95" t="s">
        <v>8271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260</v>
      </c>
      <c r="E96">
        <v>250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9">
        <f t="shared" si="7"/>
        <v>41716.717847222222</v>
      </c>
      <c r="L96" s="9">
        <f t="shared" si="8"/>
        <v>41736.717847222222</v>
      </c>
      <c r="M96" s="10" t="s">
        <v>8329</v>
      </c>
      <c r="N96" t="b">
        <v>0</v>
      </c>
      <c r="O96">
        <v>12</v>
      </c>
      <c r="P96" t="b">
        <v>1</v>
      </c>
      <c r="Q96" t="s">
        <v>8269</v>
      </c>
      <c r="R96" s="5">
        <f t="shared" si="5"/>
        <v>1.04</v>
      </c>
      <c r="S96">
        <f t="shared" si="6"/>
        <v>21.666666666666668</v>
      </c>
      <c r="T96" t="s">
        <v>8269</v>
      </c>
      <c r="U96" t="s">
        <v>8271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460</v>
      </c>
      <c r="E97">
        <v>350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9">
        <f t="shared" si="7"/>
        <v>40935.005104166667</v>
      </c>
      <c r="L97" s="9">
        <f t="shared" si="8"/>
        <v>40965.005104166667</v>
      </c>
      <c r="M97" s="10" t="s">
        <v>8333</v>
      </c>
      <c r="N97" t="b">
        <v>0</v>
      </c>
      <c r="O97">
        <v>21</v>
      </c>
      <c r="P97" t="b">
        <v>1</v>
      </c>
      <c r="Q97" t="s">
        <v>8269</v>
      </c>
      <c r="R97" s="5">
        <f t="shared" si="5"/>
        <v>1.3142857142857143</v>
      </c>
      <c r="S97">
        <f t="shared" si="6"/>
        <v>21.904761904761905</v>
      </c>
      <c r="T97" t="s">
        <v>8269</v>
      </c>
      <c r="U97" t="s">
        <v>8271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1720</v>
      </c>
      <c r="E98">
        <v>1500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9">
        <f t="shared" si="7"/>
        <v>40324.662511574075</v>
      </c>
      <c r="L98" s="9">
        <f t="shared" si="8"/>
        <v>40391.125</v>
      </c>
      <c r="M98" s="10" t="s">
        <v>8336</v>
      </c>
      <c r="N98" t="b">
        <v>0</v>
      </c>
      <c r="O98">
        <v>34</v>
      </c>
      <c r="P98" t="b">
        <v>1</v>
      </c>
      <c r="Q98" t="s">
        <v>8269</v>
      </c>
      <c r="R98" s="5">
        <f t="shared" si="5"/>
        <v>1.1466666666666667</v>
      </c>
      <c r="S98">
        <f t="shared" ref="S98:S123" si="9">D98/O98</f>
        <v>50.588235294117645</v>
      </c>
      <c r="T98" t="s">
        <v>8269</v>
      </c>
      <c r="U98" t="s">
        <v>8271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425</v>
      </c>
      <c r="E99">
        <v>400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9">
        <f t="shared" si="7"/>
        <v>40706.135208333333</v>
      </c>
      <c r="L99" s="9">
        <f t="shared" si="8"/>
        <v>40736.135208333333</v>
      </c>
      <c r="M99" s="10" t="s">
        <v>8334</v>
      </c>
      <c r="N99" t="b">
        <v>0</v>
      </c>
      <c r="O99">
        <v>8</v>
      </c>
      <c r="P99" t="b">
        <v>1</v>
      </c>
      <c r="Q99" t="s">
        <v>8269</v>
      </c>
      <c r="R99" s="5">
        <f t="shared" si="5"/>
        <v>1.0625</v>
      </c>
      <c r="S99">
        <f t="shared" si="9"/>
        <v>53.125</v>
      </c>
      <c r="T99" t="s">
        <v>8269</v>
      </c>
      <c r="U99" t="s">
        <v>8271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3400</v>
      </c>
      <c r="E100">
        <v>3200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9">
        <f t="shared" si="7"/>
        <v>41214.794837962967</v>
      </c>
      <c r="L100" s="9">
        <f t="shared" si="8"/>
        <v>41250.979166666664</v>
      </c>
      <c r="M100" s="10" t="s">
        <v>8333</v>
      </c>
      <c r="N100" t="b">
        <v>0</v>
      </c>
      <c r="O100">
        <v>60</v>
      </c>
      <c r="P100" t="b">
        <v>1</v>
      </c>
      <c r="Q100" t="s">
        <v>8269</v>
      </c>
      <c r="R100" s="5">
        <f t="shared" si="5"/>
        <v>1.0625</v>
      </c>
      <c r="S100">
        <f t="shared" si="9"/>
        <v>56.666666666666664</v>
      </c>
      <c r="T100" t="s">
        <v>8269</v>
      </c>
      <c r="U100" t="s">
        <v>8271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1590.29</v>
      </c>
      <c r="E101">
        <v>1500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9">
        <f t="shared" si="7"/>
        <v>41631.902766203704</v>
      </c>
      <c r="L101" s="9">
        <f t="shared" si="8"/>
        <v>41661.902766203704</v>
      </c>
      <c r="M101" s="10" t="s">
        <v>8329</v>
      </c>
      <c r="N101" t="b">
        <v>0</v>
      </c>
      <c r="O101">
        <v>39</v>
      </c>
      <c r="P101" t="b">
        <v>1</v>
      </c>
      <c r="Q101" t="s">
        <v>8269</v>
      </c>
      <c r="R101" s="5">
        <f t="shared" si="5"/>
        <v>1.0601933333333333</v>
      </c>
      <c r="S101">
        <f t="shared" si="9"/>
        <v>40.776666666666664</v>
      </c>
      <c r="T101" t="s">
        <v>8269</v>
      </c>
      <c r="U101" t="s">
        <v>8271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9">
        <f t="shared" si="7"/>
        <v>41197.753310185188</v>
      </c>
      <c r="L102" s="9">
        <f t="shared" si="8"/>
        <v>41217.794976851852</v>
      </c>
      <c r="M102" s="10" t="s">
        <v>8333</v>
      </c>
      <c r="N102" t="b">
        <v>0</v>
      </c>
      <c r="O102">
        <v>26</v>
      </c>
      <c r="P102" t="b">
        <v>1</v>
      </c>
      <c r="Q102" t="s">
        <v>8269</v>
      </c>
      <c r="R102" s="5">
        <f t="shared" si="5"/>
        <v>1</v>
      </c>
      <c r="S102">
        <f t="shared" si="9"/>
        <v>192.30769230769232</v>
      </c>
      <c r="T102" t="s">
        <v>8269</v>
      </c>
      <c r="U102" t="s">
        <v>8271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9">
        <f t="shared" si="7"/>
        <v>41274.776736111111</v>
      </c>
      <c r="L103" s="9">
        <f t="shared" si="8"/>
        <v>41298.776736111111</v>
      </c>
      <c r="M103" s="10" t="s">
        <v>8331</v>
      </c>
      <c r="N103" t="b">
        <v>0</v>
      </c>
      <c r="O103">
        <v>35</v>
      </c>
      <c r="P103" t="b">
        <v>1</v>
      </c>
      <c r="Q103" t="s">
        <v>8269</v>
      </c>
      <c r="R103" s="5">
        <f t="shared" si="5"/>
        <v>1</v>
      </c>
      <c r="S103">
        <f t="shared" si="9"/>
        <v>100</v>
      </c>
      <c r="T103" t="s">
        <v>8269</v>
      </c>
      <c r="U103" t="s">
        <v>8271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7665</v>
      </c>
      <c r="E104">
        <v>6000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9">
        <f t="shared" si="7"/>
        <v>40505.131168981483</v>
      </c>
      <c r="L104" s="9">
        <f t="shared" si="8"/>
        <v>40535.131168981483</v>
      </c>
      <c r="M104" s="10" t="s">
        <v>8336</v>
      </c>
      <c r="N104" t="b">
        <v>0</v>
      </c>
      <c r="O104">
        <v>65</v>
      </c>
      <c r="P104" t="b">
        <v>1</v>
      </c>
      <c r="Q104" t="s">
        <v>8269</v>
      </c>
      <c r="R104" s="5">
        <f t="shared" si="5"/>
        <v>1.2775000000000001</v>
      </c>
      <c r="S104">
        <f t="shared" si="9"/>
        <v>117.92307692307692</v>
      </c>
      <c r="T104" t="s">
        <v>8269</v>
      </c>
      <c r="U104" t="s">
        <v>8271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1367</v>
      </c>
      <c r="E105">
        <v>1300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9">
        <f t="shared" si="7"/>
        <v>41682.805902777778</v>
      </c>
      <c r="L105" s="9">
        <f t="shared" si="8"/>
        <v>41705.805902777778</v>
      </c>
      <c r="M105" s="10" t="s">
        <v>8329</v>
      </c>
      <c r="N105" t="b">
        <v>0</v>
      </c>
      <c r="O105">
        <v>49</v>
      </c>
      <c r="P105" t="b">
        <v>1</v>
      </c>
      <c r="Q105" t="s">
        <v>8269</v>
      </c>
      <c r="R105" s="5">
        <f t="shared" si="5"/>
        <v>1.0515384615384615</v>
      </c>
      <c r="S105">
        <f t="shared" si="9"/>
        <v>27.897959183673468</v>
      </c>
      <c r="T105" t="s">
        <v>8269</v>
      </c>
      <c r="U105" t="s">
        <v>8271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600</v>
      </c>
      <c r="E106">
        <v>500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9">
        <f t="shared" si="7"/>
        <v>40612.695208333331</v>
      </c>
      <c r="L106" s="9">
        <f t="shared" si="8"/>
        <v>40636.041666666664</v>
      </c>
      <c r="M106" s="10" t="s">
        <v>8334</v>
      </c>
      <c r="N106" t="b">
        <v>0</v>
      </c>
      <c r="O106">
        <v>10</v>
      </c>
      <c r="P106" t="b">
        <v>1</v>
      </c>
      <c r="Q106" t="s">
        <v>8269</v>
      </c>
      <c r="R106" s="5">
        <f t="shared" si="5"/>
        <v>1.2</v>
      </c>
      <c r="S106">
        <f t="shared" si="9"/>
        <v>60</v>
      </c>
      <c r="T106" t="s">
        <v>8269</v>
      </c>
      <c r="U106" t="s">
        <v>8271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2363</v>
      </c>
      <c r="E107">
        <v>2200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9">
        <f t="shared" si="7"/>
        <v>42485.724768518514</v>
      </c>
      <c r="L107" s="9">
        <f t="shared" si="8"/>
        <v>42504</v>
      </c>
      <c r="M107" s="10" t="s">
        <v>8337</v>
      </c>
      <c r="N107" t="b">
        <v>0</v>
      </c>
      <c r="O107">
        <v>60</v>
      </c>
      <c r="P107" t="b">
        <v>1</v>
      </c>
      <c r="Q107" t="s">
        <v>8269</v>
      </c>
      <c r="R107" s="5">
        <f t="shared" si="5"/>
        <v>1.074090909090909</v>
      </c>
      <c r="S107">
        <f t="shared" si="9"/>
        <v>39.383333333333333</v>
      </c>
      <c r="T107" t="s">
        <v>8269</v>
      </c>
      <c r="U107" t="s">
        <v>8271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5025</v>
      </c>
      <c r="E108">
        <v>5000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9">
        <f t="shared" si="7"/>
        <v>40987.776631944442</v>
      </c>
      <c r="L108" s="9">
        <f t="shared" si="8"/>
        <v>41001.776631944442</v>
      </c>
      <c r="M108" s="10" t="s">
        <v>8333</v>
      </c>
      <c r="N108" t="b">
        <v>0</v>
      </c>
      <c r="O108">
        <v>27</v>
      </c>
      <c r="P108" t="b">
        <v>1</v>
      </c>
      <c r="Q108" t="s">
        <v>8269</v>
      </c>
      <c r="R108" s="5">
        <f t="shared" si="5"/>
        <v>1.0049999999999999</v>
      </c>
      <c r="S108">
        <f t="shared" si="9"/>
        <v>186.11111111111111</v>
      </c>
      <c r="T108" t="s">
        <v>8269</v>
      </c>
      <c r="U108" t="s">
        <v>8271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7685</v>
      </c>
      <c r="E109">
        <v>7500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9">
        <f t="shared" si="7"/>
        <v>40635.982488425929</v>
      </c>
      <c r="L109" s="9">
        <f t="shared" si="8"/>
        <v>40657.982488425929</v>
      </c>
      <c r="M109" s="10" t="s">
        <v>8334</v>
      </c>
      <c r="N109" t="b">
        <v>0</v>
      </c>
      <c r="O109">
        <v>69</v>
      </c>
      <c r="P109" t="b">
        <v>1</v>
      </c>
      <c r="Q109" t="s">
        <v>8269</v>
      </c>
      <c r="R109" s="5">
        <f t="shared" si="5"/>
        <v>1.0246666666666666</v>
      </c>
      <c r="S109">
        <f t="shared" si="9"/>
        <v>111.37681159420291</v>
      </c>
      <c r="T109" t="s">
        <v>8269</v>
      </c>
      <c r="U109" t="s">
        <v>8271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3700</v>
      </c>
      <c r="E110">
        <v>1500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9">
        <f t="shared" si="7"/>
        <v>41365.613078703704</v>
      </c>
      <c r="L110" s="9">
        <f t="shared" si="8"/>
        <v>41425.613078703704</v>
      </c>
      <c r="M110" s="10" t="s">
        <v>8331</v>
      </c>
      <c r="N110" t="b">
        <v>0</v>
      </c>
      <c r="O110">
        <v>47</v>
      </c>
      <c r="P110" t="b">
        <v>1</v>
      </c>
      <c r="Q110" t="s">
        <v>8269</v>
      </c>
      <c r="R110" s="5">
        <f t="shared" si="5"/>
        <v>2.4666666666666668</v>
      </c>
      <c r="S110">
        <f t="shared" si="9"/>
        <v>78.723404255319153</v>
      </c>
      <c r="T110" t="s">
        <v>8269</v>
      </c>
      <c r="U110" t="s">
        <v>8271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2195</v>
      </c>
      <c r="E111">
        <v>1000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9">
        <f t="shared" si="7"/>
        <v>40570.025810185187</v>
      </c>
      <c r="L111" s="9">
        <f t="shared" si="8"/>
        <v>40600.025810185187</v>
      </c>
      <c r="M111" s="10" t="s">
        <v>8334</v>
      </c>
      <c r="N111" t="b">
        <v>0</v>
      </c>
      <c r="O111">
        <v>47</v>
      </c>
      <c r="P111" t="b">
        <v>1</v>
      </c>
      <c r="Q111" t="s">
        <v>8269</v>
      </c>
      <c r="R111" s="5">
        <f t="shared" si="5"/>
        <v>2.1949999999999998</v>
      </c>
      <c r="S111">
        <f t="shared" si="9"/>
        <v>46.702127659574465</v>
      </c>
      <c r="T111" t="s">
        <v>8269</v>
      </c>
      <c r="U111" t="s">
        <v>8271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1700</v>
      </c>
      <c r="E112">
        <v>1300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9">
        <f t="shared" si="7"/>
        <v>41557.949687500004</v>
      </c>
      <c r="L112" s="9">
        <f t="shared" si="8"/>
        <v>41592.249305555553</v>
      </c>
      <c r="M112" s="10" t="s">
        <v>8331</v>
      </c>
      <c r="N112" t="b">
        <v>0</v>
      </c>
      <c r="O112">
        <v>26</v>
      </c>
      <c r="P112" t="b">
        <v>1</v>
      </c>
      <c r="Q112" t="s">
        <v>8269</v>
      </c>
      <c r="R112" s="5">
        <f t="shared" si="5"/>
        <v>1.3076923076923077</v>
      </c>
      <c r="S112">
        <f t="shared" si="9"/>
        <v>65.384615384615387</v>
      </c>
      <c r="T112" t="s">
        <v>8269</v>
      </c>
      <c r="U112" t="s">
        <v>8271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5410</v>
      </c>
      <c r="E113">
        <v>3500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9">
        <f t="shared" si="7"/>
        <v>42125.333182870367</v>
      </c>
      <c r="L113" s="9">
        <f t="shared" si="8"/>
        <v>42155.333182870367</v>
      </c>
      <c r="M113" s="10" t="s">
        <v>8326</v>
      </c>
      <c r="N113" t="b">
        <v>0</v>
      </c>
      <c r="O113">
        <v>53</v>
      </c>
      <c r="P113" t="b">
        <v>1</v>
      </c>
      <c r="Q113" t="s">
        <v>8269</v>
      </c>
      <c r="R113" s="5">
        <f t="shared" si="5"/>
        <v>1.5457142857142858</v>
      </c>
      <c r="S113">
        <f t="shared" si="9"/>
        <v>102.0754716981132</v>
      </c>
      <c r="T113" t="s">
        <v>8269</v>
      </c>
      <c r="U113" t="s">
        <v>8271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5200</v>
      </c>
      <c r="E114">
        <v>5000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9">
        <f t="shared" si="7"/>
        <v>41718.043032407411</v>
      </c>
      <c r="L114" s="9">
        <f t="shared" si="8"/>
        <v>41742.083333333336</v>
      </c>
      <c r="M114" s="10" t="s">
        <v>8329</v>
      </c>
      <c r="N114" t="b">
        <v>0</v>
      </c>
      <c r="O114">
        <v>81</v>
      </c>
      <c r="P114" t="b">
        <v>1</v>
      </c>
      <c r="Q114" t="s">
        <v>8269</v>
      </c>
      <c r="R114" s="5">
        <f t="shared" si="5"/>
        <v>1.04</v>
      </c>
      <c r="S114">
        <f t="shared" si="9"/>
        <v>64.197530864197532</v>
      </c>
      <c r="T114" t="s">
        <v>8269</v>
      </c>
      <c r="U114" t="s">
        <v>8271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7050</v>
      </c>
      <c r="E115">
        <v>5000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9">
        <f t="shared" si="7"/>
        <v>40753.758425925924</v>
      </c>
      <c r="L115" s="9">
        <f t="shared" si="8"/>
        <v>40761.625</v>
      </c>
      <c r="M115" s="10" t="s">
        <v>8334</v>
      </c>
      <c r="N115" t="b">
        <v>0</v>
      </c>
      <c r="O115">
        <v>78</v>
      </c>
      <c r="P115" t="b">
        <v>1</v>
      </c>
      <c r="Q115" t="s">
        <v>8269</v>
      </c>
      <c r="R115" s="5">
        <f t="shared" si="5"/>
        <v>1.41</v>
      </c>
      <c r="S115">
        <f t="shared" si="9"/>
        <v>90.384615384615387</v>
      </c>
      <c r="T115" t="s">
        <v>8269</v>
      </c>
      <c r="U115" t="s">
        <v>8271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3100</v>
      </c>
      <c r="E116">
        <v>3000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9">
        <f t="shared" si="7"/>
        <v>40861.27416666667</v>
      </c>
      <c r="L116" s="9">
        <f t="shared" si="8"/>
        <v>40921.27416666667</v>
      </c>
      <c r="M116" s="10" t="s">
        <v>8333</v>
      </c>
      <c r="N116" t="b">
        <v>0</v>
      </c>
      <c r="O116">
        <v>35</v>
      </c>
      <c r="P116" t="b">
        <v>1</v>
      </c>
      <c r="Q116" t="s">
        <v>8269</v>
      </c>
      <c r="R116" s="5">
        <f t="shared" si="5"/>
        <v>1.0333333333333334</v>
      </c>
      <c r="S116">
        <f t="shared" si="9"/>
        <v>88.571428571428569</v>
      </c>
      <c r="T116" t="s">
        <v>8269</v>
      </c>
      <c r="U116" t="s">
        <v>8271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632</v>
      </c>
      <c r="E117">
        <v>450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9">
        <f t="shared" si="7"/>
        <v>40918.738935185189</v>
      </c>
      <c r="L117" s="9">
        <f t="shared" si="8"/>
        <v>40943.738935185189</v>
      </c>
      <c r="M117" s="10" t="s">
        <v>8333</v>
      </c>
      <c r="N117" t="b">
        <v>0</v>
      </c>
      <c r="O117">
        <v>22</v>
      </c>
      <c r="P117" t="b">
        <v>1</v>
      </c>
      <c r="Q117" t="s">
        <v>8269</v>
      </c>
      <c r="R117" s="5">
        <f t="shared" si="5"/>
        <v>1.4044444444444444</v>
      </c>
      <c r="S117">
        <f t="shared" si="9"/>
        <v>28.727272727272727</v>
      </c>
      <c r="T117" t="s">
        <v>8269</v>
      </c>
      <c r="U117" t="s">
        <v>8271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3978</v>
      </c>
      <c r="E118">
        <v>3500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9">
        <f t="shared" si="7"/>
        <v>40595.497164351851</v>
      </c>
      <c r="L118" s="9">
        <f t="shared" si="8"/>
        <v>40641.455497685187</v>
      </c>
      <c r="M118" s="10" t="s">
        <v>8334</v>
      </c>
      <c r="N118" t="b">
        <v>0</v>
      </c>
      <c r="O118">
        <v>57</v>
      </c>
      <c r="P118" t="b">
        <v>1</v>
      </c>
      <c r="Q118" t="s">
        <v>8269</v>
      </c>
      <c r="R118" s="5">
        <f t="shared" si="5"/>
        <v>1.1365714285714286</v>
      </c>
      <c r="S118">
        <f t="shared" si="9"/>
        <v>69.78947368421052</v>
      </c>
      <c r="T118" t="s">
        <v>8269</v>
      </c>
      <c r="U118" t="s">
        <v>8271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4522.22</v>
      </c>
      <c r="E119">
        <v>4500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9">
        <f t="shared" si="7"/>
        <v>40248.834999999999</v>
      </c>
      <c r="L119" s="9">
        <f t="shared" si="8"/>
        <v>40338.791666666664</v>
      </c>
      <c r="M119" s="10" t="s">
        <v>8336</v>
      </c>
      <c r="N119" t="b">
        <v>0</v>
      </c>
      <c r="O119">
        <v>27</v>
      </c>
      <c r="P119" t="b">
        <v>1</v>
      </c>
      <c r="Q119" t="s">
        <v>8269</v>
      </c>
      <c r="R119" s="5">
        <f t="shared" si="5"/>
        <v>1.0049377777777779</v>
      </c>
      <c r="S119">
        <f t="shared" si="9"/>
        <v>167.48962962962963</v>
      </c>
      <c r="T119" t="s">
        <v>8269</v>
      </c>
      <c r="U119" t="s">
        <v>8271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5651.58</v>
      </c>
      <c r="E120">
        <v>5000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9">
        <f t="shared" si="7"/>
        <v>40723.053657407407</v>
      </c>
      <c r="L120" s="9">
        <f t="shared" si="8"/>
        <v>40753.053657407407</v>
      </c>
      <c r="M120" s="10" t="s">
        <v>8334</v>
      </c>
      <c r="N120" t="b">
        <v>0</v>
      </c>
      <c r="O120">
        <v>39</v>
      </c>
      <c r="P120" t="b">
        <v>1</v>
      </c>
      <c r="Q120" t="s">
        <v>8269</v>
      </c>
      <c r="R120" s="5">
        <f t="shared" si="5"/>
        <v>1.1303159999999999</v>
      </c>
      <c r="S120">
        <f t="shared" si="9"/>
        <v>144.91230769230768</v>
      </c>
      <c r="T120" t="s">
        <v>8269</v>
      </c>
      <c r="U120" t="s">
        <v>8271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3398.1</v>
      </c>
      <c r="E121">
        <v>3250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9">
        <f t="shared" si="7"/>
        <v>40739.069282407407</v>
      </c>
      <c r="L121" s="9">
        <f t="shared" si="8"/>
        <v>40768.958333333336</v>
      </c>
      <c r="M121" s="10" t="s">
        <v>8334</v>
      </c>
      <c r="N121" t="b">
        <v>0</v>
      </c>
      <c r="O121">
        <v>37</v>
      </c>
      <c r="P121" t="b">
        <v>1</v>
      </c>
      <c r="Q121" t="s">
        <v>8269</v>
      </c>
      <c r="R121" s="5">
        <f t="shared" si="5"/>
        <v>1.0455692307692308</v>
      </c>
      <c r="S121">
        <f t="shared" si="9"/>
        <v>91.840540540540545</v>
      </c>
      <c r="T121" t="s">
        <v>8269</v>
      </c>
      <c r="U121" t="s">
        <v>8271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10</v>
      </c>
      <c r="E122">
        <v>70000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9">
        <f t="shared" si="7"/>
        <v>42616.049849537041</v>
      </c>
      <c r="L122" s="9">
        <f t="shared" si="8"/>
        <v>42646.049849537041</v>
      </c>
      <c r="M122" s="10" t="s">
        <v>8328</v>
      </c>
      <c r="N122" t="b">
        <v>0</v>
      </c>
      <c r="O122">
        <v>1</v>
      </c>
      <c r="P122" t="b">
        <v>0</v>
      </c>
      <c r="Q122" t="s">
        <v>8269</v>
      </c>
      <c r="R122" s="5">
        <f t="shared" si="5"/>
        <v>1.4285714285714287E-4</v>
      </c>
      <c r="S122">
        <f t="shared" si="9"/>
        <v>10</v>
      </c>
      <c r="T122" t="s">
        <v>8269</v>
      </c>
      <c r="U122" t="s">
        <v>8272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1</v>
      </c>
      <c r="E123">
        <v>3000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9">
        <f t="shared" si="7"/>
        <v>42096.704976851848</v>
      </c>
      <c r="L123" s="9">
        <f t="shared" si="8"/>
        <v>42112.427777777775</v>
      </c>
      <c r="M123" s="10" t="s">
        <v>8326</v>
      </c>
      <c r="N123" t="b">
        <v>0</v>
      </c>
      <c r="O123">
        <v>1</v>
      </c>
      <c r="P123" t="b">
        <v>0</v>
      </c>
      <c r="Q123" t="s">
        <v>8269</v>
      </c>
      <c r="R123" s="5">
        <f t="shared" si="5"/>
        <v>3.3333333333333332E-4</v>
      </c>
      <c r="S123">
        <f t="shared" si="9"/>
        <v>1</v>
      </c>
      <c r="T123" t="s">
        <v>8269</v>
      </c>
      <c r="U123" t="s">
        <v>8272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0</v>
      </c>
      <c r="E124">
        <v>100000000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9">
        <f t="shared" si="7"/>
        <v>42593.431793981479</v>
      </c>
      <c r="L124" s="9">
        <f t="shared" si="8"/>
        <v>42653.431793981479</v>
      </c>
      <c r="M124" s="10" t="s">
        <v>8328</v>
      </c>
      <c r="N124" t="b">
        <v>0</v>
      </c>
      <c r="O124">
        <v>0</v>
      </c>
      <c r="P124" t="b">
        <v>0</v>
      </c>
      <c r="Q124" t="s">
        <v>8269</v>
      </c>
      <c r="R124" s="5">
        <f t="shared" si="5"/>
        <v>0</v>
      </c>
      <c r="S124">
        <v>0</v>
      </c>
      <c r="T124" t="s">
        <v>8269</v>
      </c>
      <c r="U124" t="s">
        <v>8272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151</v>
      </c>
      <c r="E125">
        <v>55000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9">
        <f t="shared" si="7"/>
        <v>41904.781990740739</v>
      </c>
      <c r="L125" s="9">
        <f t="shared" si="8"/>
        <v>41940.916666666664</v>
      </c>
      <c r="M125" s="10" t="s">
        <v>8329</v>
      </c>
      <c r="N125" t="b">
        <v>0</v>
      </c>
      <c r="O125">
        <v>6</v>
      </c>
      <c r="P125" t="b">
        <v>0</v>
      </c>
      <c r="Q125" t="s">
        <v>8269</v>
      </c>
      <c r="R125" s="5">
        <f t="shared" si="5"/>
        <v>2.7454545454545453E-3</v>
      </c>
      <c r="S125">
        <f>D125/O125</f>
        <v>25.166666666666668</v>
      </c>
      <c r="T125" t="s">
        <v>8269</v>
      </c>
      <c r="U125" t="s">
        <v>8272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0</v>
      </c>
      <c r="E126">
        <v>4000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9">
        <f t="shared" si="7"/>
        <v>42114.928726851853</v>
      </c>
      <c r="L126" s="9">
        <f t="shared" si="8"/>
        <v>42139.928726851853</v>
      </c>
      <c r="M126" s="10" t="s">
        <v>8326</v>
      </c>
      <c r="N126" t="b">
        <v>0</v>
      </c>
      <c r="O126">
        <v>0</v>
      </c>
      <c r="P126" t="b">
        <v>0</v>
      </c>
      <c r="Q126" t="s">
        <v>8269</v>
      </c>
      <c r="R126" s="5">
        <f t="shared" si="5"/>
        <v>0</v>
      </c>
      <c r="S126">
        <v>0</v>
      </c>
      <c r="T126" t="s">
        <v>8269</v>
      </c>
      <c r="U126" t="s">
        <v>8272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70</v>
      </c>
      <c r="E127">
        <v>500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9">
        <f t="shared" si="7"/>
        <v>42709.993981481486</v>
      </c>
      <c r="L127" s="9">
        <f t="shared" si="8"/>
        <v>42769.993981481486</v>
      </c>
      <c r="M127" s="10" t="s">
        <v>8327</v>
      </c>
      <c r="N127" t="b">
        <v>0</v>
      </c>
      <c r="O127">
        <v>6</v>
      </c>
      <c r="P127" t="b">
        <v>0</v>
      </c>
      <c r="Q127" t="s">
        <v>8269</v>
      </c>
      <c r="R127" s="5">
        <f t="shared" si="5"/>
        <v>0.14000000000000001</v>
      </c>
      <c r="S127">
        <f>D127/O127</f>
        <v>11.666666666666666</v>
      </c>
      <c r="T127" t="s">
        <v>8269</v>
      </c>
      <c r="U127" t="s">
        <v>8272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1387</v>
      </c>
      <c r="E128">
        <v>25000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9">
        <f t="shared" si="7"/>
        <v>42135.589548611111</v>
      </c>
      <c r="L128" s="9">
        <f t="shared" si="8"/>
        <v>42166.083333333328</v>
      </c>
      <c r="M128" s="10" t="s">
        <v>8326</v>
      </c>
      <c r="N128" t="b">
        <v>0</v>
      </c>
      <c r="O128">
        <v>13</v>
      </c>
      <c r="P128" t="b">
        <v>0</v>
      </c>
      <c r="Q128" t="s">
        <v>8269</v>
      </c>
      <c r="R128" s="5">
        <f t="shared" si="5"/>
        <v>5.5480000000000002E-2</v>
      </c>
      <c r="S128">
        <f>D128/O128</f>
        <v>106.69230769230769</v>
      </c>
      <c r="T128" t="s">
        <v>8269</v>
      </c>
      <c r="U128" t="s">
        <v>8272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190</v>
      </c>
      <c r="E129">
        <v>8000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9">
        <f t="shared" si="7"/>
        <v>42067.62431712963</v>
      </c>
      <c r="L129" s="9">
        <f t="shared" si="8"/>
        <v>42097.582650462966</v>
      </c>
      <c r="M129" s="10" t="s">
        <v>8326</v>
      </c>
      <c r="N129" t="b">
        <v>0</v>
      </c>
      <c r="O129">
        <v>4</v>
      </c>
      <c r="P129" t="b">
        <v>0</v>
      </c>
      <c r="Q129" t="s">
        <v>8269</v>
      </c>
      <c r="R129" s="5">
        <f t="shared" si="5"/>
        <v>2.375E-2</v>
      </c>
      <c r="S129">
        <f>D129/O129</f>
        <v>47.5</v>
      </c>
      <c r="T129" t="s">
        <v>8269</v>
      </c>
      <c r="U129" t="s">
        <v>8272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1867</v>
      </c>
      <c r="E130">
        <v>100000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9">
        <f t="shared" si="7"/>
        <v>42628.22792824074</v>
      </c>
      <c r="L130" s="9">
        <f t="shared" si="8"/>
        <v>42663.22792824074</v>
      </c>
      <c r="M130" s="10" t="s">
        <v>8328</v>
      </c>
      <c r="N130" t="b">
        <v>0</v>
      </c>
      <c r="O130">
        <v>6</v>
      </c>
      <c r="P130" t="b">
        <v>0</v>
      </c>
      <c r="Q130" t="s">
        <v>8269</v>
      </c>
      <c r="R130" s="5">
        <f t="shared" ref="R130:R193" si="10">D130/E130</f>
        <v>1.8669999999999999E-2</v>
      </c>
      <c r="S130">
        <f>D130/O130</f>
        <v>311.16666666666669</v>
      </c>
      <c r="T130" t="s">
        <v>8269</v>
      </c>
      <c r="U130" t="s">
        <v>8272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0</v>
      </c>
      <c r="E131">
        <v>20000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9">
        <f t="shared" ref="K131:K194" si="11">(J131/86400)+DATE(1970,1,1)</f>
        <v>41882.937303240738</v>
      </c>
      <c r="L131" s="9">
        <f t="shared" ref="L131:L194" si="12">(I131/86400)+DATE(1970,1,1)</f>
        <v>41942.937303240738</v>
      </c>
      <c r="M131" s="10" t="s">
        <v>8329</v>
      </c>
      <c r="N131" t="b">
        <v>0</v>
      </c>
      <c r="O131">
        <v>0</v>
      </c>
      <c r="P131" t="b">
        <v>0</v>
      </c>
      <c r="Q131" t="s">
        <v>8269</v>
      </c>
      <c r="R131" s="5">
        <f t="shared" si="10"/>
        <v>0</v>
      </c>
      <c r="S131">
        <v>0</v>
      </c>
      <c r="T131" t="s">
        <v>8269</v>
      </c>
      <c r="U131" t="s">
        <v>8272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0</v>
      </c>
      <c r="E132">
        <v>600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9">
        <f t="shared" si="11"/>
        <v>41778.91541666667</v>
      </c>
      <c r="L132" s="9">
        <f t="shared" si="12"/>
        <v>41806.844444444447</v>
      </c>
      <c r="M132" s="10" t="s">
        <v>8329</v>
      </c>
      <c r="N132" t="b">
        <v>0</v>
      </c>
      <c r="O132">
        <v>0</v>
      </c>
      <c r="P132" t="b">
        <v>0</v>
      </c>
      <c r="Q132" t="s">
        <v>8269</v>
      </c>
      <c r="R132" s="5">
        <f t="shared" si="10"/>
        <v>0</v>
      </c>
      <c r="S132">
        <v>0</v>
      </c>
      <c r="T132" t="s">
        <v>8269</v>
      </c>
      <c r="U132" t="s">
        <v>8272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0</v>
      </c>
      <c r="E133">
        <v>1200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9">
        <f t="shared" si="11"/>
        <v>42541.837511574078</v>
      </c>
      <c r="L133" s="9">
        <f t="shared" si="12"/>
        <v>42557</v>
      </c>
      <c r="M133" s="10" t="s">
        <v>8337</v>
      </c>
      <c r="N133" t="b">
        <v>0</v>
      </c>
      <c r="O133">
        <v>0</v>
      </c>
      <c r="P133" t="b">
        <v>0</v>
      </c>
      <c r="Q133" t="s">
        <v>8269</v>
      </c>
      <c r="R133" s="5">
        <f t="shared" si="10"/>
        <v>0</v>
      </c>
      <c r="S133">
        <v>0</v>
      </c>
      <c r="T133" t="s">
        <v>8269</v>
      </c>
      <c r="U133" t="s">
        <v>8272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7655</v>
      </c>
      <c r="E134">
        <v>80000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9">
        <f t="shared" si="11"/>
        <v>41905.812581018516</v>
      </c>
      <c r="L134" s="9">
        <f t="shared" si="12"/>
        <v>41950.854247685187</v>
      </c>
      <c r="M134" s="10" t="s">
        <v>8329</v>
      </c>
      <c r="N134" t="b">
        <v>0</v>
      </c>
      <c r="O134">
        <v>81</v>
      </c>
      <c r="P134" t="b">
        <v>0</v>
      </c>
      <c r="Q134" t="s">
        <v>8269</v>
      </c>
      <c r="R134" s="5">
        <f t="shared" si="10"/>
        <v>9.5687499999999995E-2</v>
      </c>
      <c r="S134">
        <f>D134/O134</f>
        <v>94.506172839506178</v>
      </c>
      <c r="T134" t="s">
        <v>8269</v>
      </c>
      <c r="U134" t="s">
        <v>8272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0</v>
      </c>
      <c r="E135">
        <v>71764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9">
        <f t="shared" si="11"/>
        <v>42491.80768518518</v>
      </c>
      <c r="L135" s="9">
        <f t="shared" si="12"/>
        <v>42521.729861111111</v>
      </c>
      <c r="M135" s="10" t="s">
        <v>8328</v>
      </c>
      <c r="N135" t="b">
        <v>0</v>
      </c>
      <c r="O135">
        <v>0</v>
      </c>
      <c r="P135" t="b">
        <v>0</v>
      </c>
      <c r="Q135" t="s">
        <v>8269</v>
      </c>
      <c r="R135" s="5">
        <f t="shared" si="10"/>
        <v>0</v>
      </c>
      <c r="S135">
        <v>0</v>
      </c>
      <c r="T135" t="s">
        <v>8269</v>
      </c>
      <c r="U135" t="s">
        <v>8272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0</v>
      </c>
      <c r="E136">
        <v>5000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9">
        <f t="shared" si="11"/>
        <v>42221.909930555557</v>
      </c>
      <c r="L136" s="9">
        <f t="shared" si="12"/>
        <v>42251.708333333328</v>
      </c>
      <c r="M136" s="10" t="s">
        <v>8326</v>
      </c>
      <c r="N136" t="b">
        <v>0</v>
      </c>
      <c r="O136">
        <v>0</v>
      </c>
      <c r="P136" t="b">
        <v>0</v>
      </c>
      <c r="Q136" t="s">
        <v>8269</v>
      </c>
      <c r="R136" s="5">
        <f t="shared" si="10"/>
        <v>0</v>
      </c>
      <c r="S136">
        <v>0</v>
      </c>
      <c r="T136" t="s">
        <v>8269</v>
      </c>
      <c r="U136" t="s">
        <v>8272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403</v>
      </c>
      <c r="E137">
        <v>3000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9">
        <f t="shared" si="11"/>
        <v>41788.381909722222</v>
      </c>
      <c r="L137" s="9">
        <f t="shared" si="12"/>
        <v>41821.791666666664</v>
      </c>
      <c r="M137" s="10" t="s">
        <v>8329</v>
      </c>
      <c r="N137" t="b">
        <v>0</v>
      </c>
      <c r="O137">
        <v>5</v>
      </c>
      <c r="P137" t="b">
        <v>0</v>
      </c>
      <c r="Q137" t="s">
        <v>8269</v>
      </c>
      <c r="R137" s="5">
        <f t="shared" si="10"/>
        <v>0.13433333333333333</v>
      </c>
      <c r="S137">
        <f>D137/O137</f>
        <v>80.599999999999994</v>
      </c>
      <c r="T137" t="s">
        <v>8269</v>
      </c>
      <c r="U137" t="s">
        <v>8272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0</v>
      </c>
      <c r="E138">
        <v>3000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9">
        <f t="shared" si="11"/>
        <v>42096.410115740742</v>
      </c>
      <c r="L138" s="9">
        <f t="shared" si="12"/>
        <v>42140.427777777775</v>
      </c>
      <c r="M138" s="10" t="s">
        <v>8326</v>
      </c>
      <c r="N138" t="b">
        <v>0</v>
      </c>
      <c r="O138">
        <v>0</v>
      </c>
      <c r="P138" t="b">
        <v>0</v>
      </c>
      <c r="Q138" t="s">
        <v>8269</v>
      </c>
      <c r="R138" s="5">
        <f t="shared" si="10"/>
        <v>0</v>
      </c>
      <c r="S138">
        <v>0</v>
      </c>
      <c r="T138" t="s">
        <v>8269</v>
      </c>
      <c r="U138" t="s">
        <v>8272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0</v>
      </c>
      <c r="E139">
        <v>55000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9">
        <f t="shared" si="11"/>
        <v>42239.573993055557</v>
      </c>
      <c r="L139" s="9">
        <f t="shared" si="12"/>
        <v>42289.573993055557</v>
      </c>
      <c r="M139" s="10" t="s">
        <v>8326</v>
      </c>
      <c r="N139" t="b">
        <v>0</v>
      </c>
      <c r="O139">
        <v>0</v>
      </c>
      <c r="P139" t="b">
        <v>0</v>
      </c>
      <c r="Q139" t="s">
        <v>8269</v>
      </c>
      <c r="R139" s="5">
        <f t="shared" si="10"/>
        <v>0</v>
      </c>
      <c r="S139">
        <v>0</v>
      </c>
      <c r="T139" t="s">
        <v>8269</v>
      </c>
      <c r="U139" t="s">
        <v>8272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4712</v>
      </c>
      <c r="E140">
        <v>150000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9">
        <f t="shared" si="11"/>
        <v>42186.257418981477</v>
      </c>
      <c r="L140" s="9">
        <f t="shared" si="12"/>
        <v>42217.207638888889</v>
      </c>
      <c r="M140" s="10" t="s">
        <v>8326</v>
      </c>
      <c r="N140" t="b">
        <v>0</v>
      </c>
      <c r="O140">
        <v>58</v>
      </c>
      <c r="P140" t="b">
        <v>0</v>
      </c>
      <c r="Q140" t="s">
        <v>8269</v>
      </c>
      <c r="R140" s="5">
        <f t="shared" si="10"/>
        <v>3.1413333333333335E-2</v>
      </c>
      <c r="S140">
        <f>D140/O140</f>
        <v>81.241379310344826</v>
      </c>
      <c r="T140" t="s">
        <v>8269</v>
      </c>
      <c r="U140" t="s">
        <v>8272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9">
        <f t="shared" si="11"/>
        <v>42187.920972222222</v>
      </c>
      <c r="L141" s="9">
        <f t="shared" si="12"/>
        <v>42197.920972222222</v>
      </c>
      <c r="M141" s="10" t="s">
        <v>8326</v>
      </c>
      <c r="N141" t="b">
        <v>0</v>
      </c>
      <c r="O141">
        <v>1</v>
      </c>
      <c r="P141" t="b">
        <v>0</v>
      </c>
      <c r="Q141" t="s">
        <v>8269</v>
      </c>
      <c r="R141" s="5">
        <f t="shared" si="10"/>
        <v>1</v>
      </c>
      <c r="S141">
        <f>D141/O141</f>
        <v>500</v>
      </c>
      <c r="T141" t="s">
        <v>8269</v>
      </c>
      <c r="U141" t="s">
        <v>8272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0</v>
      </c>
      <c r="E142">
        <v>200000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9">
        <f t="shared" si="11"/>
        <v>42053.198287037041</v>
      </c>
      <c r="L142" s="9">
        <f t="shared" si="12"/>
        <v>42083.15662037037</v>
      </c>
      <c r="M142" s="10" t="s">
        <v>8326</v>
      </c>
      <c r="N142" t="b">
        <v>0</v>
      </c>
      <c r="O142">
        <v>0</v>
      </c>
      <c r="P142" t="b">
        <v>0</v>
      </c>
      <c r="Q142" t="s">
        <v>8269</v>
      </c>
      <c r="R142" s="5">
        <f t="shared" si="10"/>
        <v>0</v>
      </c>
      <c r="S142">
        <v>0</v>
      </c>
      <c r="T142" t="s">
        <v>8269</v>
      </c>
      <c r="U142" t="s">
        <v>8272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1293</v>
      </c>
      <c r="E143">
        <v>12000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9">
        <f t="shared" si="11"/>
        <v>42110.153043981481</v>
      </c>
      <c r="L143" s="9">
        <f t="shared" si="12"/>
        <v>42155.153043981481</v>
      </c>
      <c r="M143" s="10" t="s">
        <v>8326</v>
      </c>
      <c r="N143" t="b">
        <v>0</v>
      </c>
      <c r="O143">
        <v>28</v>
      </c>
      <c r="P143" t="b">
        <v>0</v>
      </c>
      <c r="Q143" t="s">
        <v>8269</v>
      </c>
      <c r="R143" s="5">
        <f t="shared" si="10"/>
        <v>0.10775</v>
      </c>
      <c r="S143">
        <f>D143/O143</f>
        <v>46.178571428571431</v>
      </c>
      <c r="T143" t="s">
        <v>8269</v>
      </c>
      <c r="U143" t="s">
        <v>8272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10</v>
      </c>
      <c r="E144">
        <v>3000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9">
        <f t="shared" si="11"/>
        <v>41938.893263888887</v>
      </c>
      <c r="L144" s="9">
        <f t="shared" si="12"/>
        <v>41959.934930555552</v>
      </c>
      <c r="M144" s="10" t="s">
        <v>8329</v>
      </c>
      <c r="N144" t="b">
        <v>0</v>
      </c>
      <c r="O144">
        <v>1</v>
      </c>
      <c r="P144" t="b">
        <v>0</v>
      </c>
      <c r="Q144" t="s">
        <v>8269</v>
      </c>
      <c r="R144" s="5">
        <f t="shared" si="10"/>
        <v>3.3333333333333335E-3</v>
      </c>
      <c r="S144">
        <f>D144/O144</f>
        <v>10</v>
      </c>
      <c r="T144" t="s">
        <v>8269</v>
      </c>
      <c r="U144" t="s">
        <v>8272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0</v>
      </c>
      <c r="E145">
        <v>5500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9">
        <f t="shared" si="11"/>
        <v>42559.064143518517</v>
      </c>
      <c r="L145" s="9">
        <f t="shared" si="12"/>
        <v>42616.246527777781</v>
      </c>
      <c r="M145" s="10" t="s">
        <v>8328</v>
      </c>
      <c r="N145" t="b">
        <v>0</v>
      </c>
      <c r="O145">
        <v>0</v>
      </c>
      <c r="P145" t="b">
        <v>0</v>
      </c>
      <c r="Q145" t="s">
        <v>8269</v>
      </c>
      <c r="R145" s="5">
        <f t="shared" si="10"/>
        <v>0</v>
      </c>
      <c r="S145">
        <v>0</v>
      </c>
      <c r="T145" t="s">
        <v>8269</v>
      </c>
      <c r="U145" t="s">
        <v>8272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2070</v>
      </c>
      <c r="E146">
        <v>7500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9">
        <f t="shared" si="11"/>
        <v>42047.762407407412</v>
      </c>
      <c r="L146" s="9">
        <f t="shared" si="12"/>
        <v>42107.72074074074</v>
      </c>
      <c r="M146" s="10" t="s">
        <v>8326</v>
      </c>
      <c r="N146" t="b">
        <v>0</v>
      </c>
      <c r="O146">
        <v>37</v>
      </c>
      <c r="P146" t="b">
        <v>0</v>
      </c>
      <c r="Q146" t="s">
        <v>8269</v>
      </c>
      <c r="R146" s="5">
        <f t="shared" si="10"/>
        <v>0.27600000000000002</v>
      </c>
      <c r="S146">
        <f>D146/O146</f>
        <v>55.945945945945944</v>
      </c>
      <c r="T146" t="s">
        <v>8269</v>
      </c>
      <c r="U146" t="s">
        <v>8272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338</v>
      </c>
      <c r="E147">
        <v>4500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9">
        <f t="shared" si="11"/>
        <v>42200.542268518519</v>
      </c>
      <c r="L147" s="9">
        <f t="shared" si="12"/>
        <v>42227.542268518519</v>
      </c>
      <c r="M147" s="10" t="s">
        <v>8326</v>
      </c>
      <c r="N147" t="b">
        <v>0</v>
      </c>
      <c r="O147">
        <v>9</v>
      </c>
      <c r="P147" t="b">
        <v>0</v>
      </c>
      <c r="Q147" t="s">
        <v>8269</v>
      </c>
      <c r="R147" s="5">
        <f t="shared" si="10"/>
        <v>7.5111111111111115E-2</v>
      </c>
      <c r="S147">
        <f>D147/O147</f>
        <v>37.555555555555557</v>
      </c>
      <c r="T147" t="s">
        <v>8269</v>
      </c>
      <c r="U147" t="s">
        <v>8272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115</v>
      </c>
      <c r="E148">
        <v>20000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9">
        <f t="shared" si="11"/>
        <v>42693.016180555554</v>
      </c>
      <c r="L148" s="9">
        <f t="shared" si="12"/>
        <v>42753.016180555554</v>
      </c>
      <c r="M148" s="10" t="s">
        <v>8327</v>
      </c>
      <c r="N148" t="b">
        <v>0</v>
      </c>
      <c r="O148">
        <v>3</v>
      </c>
      <c r="P148" t="b">
        <v>0</v>
      </c>
      <c r="Q148" t="s">
        <v>8269</v>
      </c>
      <c r="R148" s="5">
        <f t="shared" si="10"/>
        <v>5.7499999999999999E-3</v>
      </c>
      <c r="S148">
        <f>D148/O148</f>
        <v>38.333333333333336</v>
      </c>
      <c r="T148" t="s">
        <v>8269</v>
      </c>
      <c r="U148" t="s">
        <v>8272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0</v>
      </c>
      <c r="E149">
        <v>7000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9">
        <f t="shared" si="11"/>
        <v>41969.767824074079</v>
      </c>
      <c r="L149" s="9">
        <f t="shared" si="12"/>
        <v>42012.762499999997</v>
      </c>
      <c r="M149" s="10" t="s">
        <v>8326</v>
      </c>
      <c r="N149" t="b">
        <v>0</v>
      </c>
      <c r="O149">
        <v>0</v>
      </c>
      <c r="P149" t="b">
        <v>0</v>
      </c>
      <c r="Q149" t="s">
        <v>8269</v>
      </c>
      <c r="R149" s="5">
        <f t="shared" si="10"/>
        <v>0</v>
      </c>
      <c r="S149">
        <v>0</v>
      </c>
      <c r="T149" t="s">
        <v>8269</v>
      </c>
      <c r="U149" t="s">
        <v>8272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40</v>
      </c>
      <c r="E150">
        <v>50000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9">
        <f t="shared" si="11"/>
        <v>42397.281666666662</v>
      </c>
      <c r="L150" s="9">
        <f t="shared" si="12"/>
        <v>42427.281666666662</v>
      </c>
      <c r="M150" s="10" t="s">
        <v>8328</v>
      </c>
      <c r="N150" t="b">
        <v>0</v>
      </c>
      <c r="O150">
        <v>2</v>
      </c>
      <c r="P150" t="b">
        <v>0</v>
      </c>
      <c r="Q150" t="s">
        <v>8269</v>
      </c>
      <c r="R150" s="5">
        <f t="shared" si="10"/>
        <v>8.0000000000000004E-4</v>
      </c>
      <c r="S150">
        <f t="shared" ref="S150:S159" si="13">D150/O150</f>
        <v>20</v>
      </c>
      <c r="T150" t="s">
        <v>8269</v>
      </c>
      <c r="U150" t="s">
        <v>8272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92</v>
      </c>
      <c r="E151">
        <v>10000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9">
        <f t="shared" si="11"/>
        <v>41968.172106481477</v>
      </c>
      <c r="L151" s="9">
        <f t="shared" si="12"/>
        <v>41998.333333333328</v>
      </c>
      <c r="M151" s="10" t="s">
        <v>8329</v>
      </c>
      <c r="N151" t="b">
        <v>0</v>
      </c>
      <c r="O151">
        <v>6</v>
      </c>
      <c r="P151" t="b">
        <v>0</v>
      </c>
      <c r="Q151" t="s">
        <v>8269</v>
      </c>
      <c r="R151" s="5">
        <f t="shared" si="10"/>
        <v>9.1999999999999998E-3</v>
      </c>
      <c r="S151">
        <f t="shared" si="13"/>
        <v>15.333333333333334</v>
      </c>
      <c r="T151" t="s">
        <v>8269</v>
      </c>
      <c r="U151" t="s">
        <v>8272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30112</v>
      </c>
      <c r="E152">
        <v>130000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9">
        <f t="shared" si="11"/>
        <v>42090.161828703705</v>
      </c>
      <c r="L152" s="9">
        <f t="shared" si="12"/>
        <v>42150.161828703705</v>
      </c>
      <c r="M152" s="10" t="s">
        <v>8326</v>
      </c>
      <c r="N152" t="b">
        <v>0</v>
      </c>
      <c r="O152">
        <v>67</v>
      </c>
      <c r="P152" t="b">
        <v>0</v>
      </c>
      <c r="Q152" t="s">
        <v>8269</v>
      </c>
      <c r="R152" s="5">
        <f t="shared" si="10"/>
        <v>0.23163076923076922</v>
      </c>
      <c r="S152">
        <f t="shared" si="13"/>
        <v>449.43283582089555</v>
      </c>
      <c r="T152" t="s">
        <v>8269</v>
      </c>
      <c r="U152" t="s">
        <v>8272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140</v>
      </c>
      <c r="E153">
        <v>250000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9">
        <f t="shared" si="11"/>
        <v>42113.550821759258</v>
      </c>
      <c r="L153" s="9">
        <f t="shared" si="12"/>
        <v>42173.550821759258</v>
      </c>
      <c r="M153" s="10" t="s">
        <v>8326</v>
      </c>
      <c r="N153" t="b">
        <v>0</v>
      </c>
      <c r="O153">
        <v>5</v>
      </c>
      <c r="P153" t="b">
        <v>0</v>
      </c>
      <c r="Q153" t="s">
        <v>8269</v>
      </c>
      <c r="R153" s="5">
        <f t="shared" si="10"/>
        <v>5.5999999999999995E-4</v>
      </c>
      <c r="S153">
        <f t="shared" si="13"/>
        <v>28</v>
      </c>
      <c r="T153" t="s">
        <v>8269</v>
      </c>
      <c r="U153" t="s">
        <v>8272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30</v>
      </c>
      <c r="E154">
        <v>380000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9">
        <f t="shared" si="11"/>
        <v>41875.077546296292</v>
      </c>
      <c r="L154" s="9">
        <f t="shared" si="12"/>
        <v>41905.077546296292</v>
      </c>
      <c r="M154" s="10" t="s">
        <v>8329</v>
      </c>
      <c r="N154" t="b">
        <v>0</v>
      </c>
      <c r="O154">
        <v>2</v>
      </c>
      <c r="P154" t="b">
        <v>0</v>
      </c>
      <c r="Q154" t="s">
        <v>8269</v>
      </c>
      <c r="R154" s="5">
        <f t="shared" si="10"/>
        <v>7.8947368421052633E-5</v>
      </c>
      <c r="S154">
        <f t="shared" si="13"/>
        <v>15</v>
      </c>
      <c r="T154" t="s">
        <v>8269</v>
      </c>
      <c r="U154" t="s">
        <v>8272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359</v>
      </c>
      <c r="E155">
        <v>50000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9">
        <f t="shared" si="11"/>
        <v>41933.586157407408</v>
      </c>
      <c r="L155" s="9">
        <f t="shared" si="12"/>
        <v>41975.627824074079</v>
      </c>
      <c r="M155" s="10" t="s">
        <v>8329</v>
      </c>
      <c r="N155" t="b">
        <v>0</v>
      </c>
      <c r="O155">
        <v>10</v>
      </c>
      <c r="P155" t="b">
        <v>0</v>
      </c>
      <c r="Q155" t="s">
        <v>8269</v>
      </c>
      <c r="R155" s="5">
        <f t="shared" si="10"/>
        <v>7.1799999999999998E-3</v>
      </c>
      <c r="S155">
        <f t="shared" si="13"/>
        <v>35.9</v>
      </c>
      <c r="T155" t="s">
        <v>8269</v>
      </c>
      <c r="U155" t="s">
        <v>8272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40</v>
      </c>
      <c r="E156">
        <v>1500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9">
        <f t="shared" si="11"/>
        <v>42115.547395833331</v>
      </c>
      <c r="L156" s="9">
        <f t="shared" si="12"/>
        <v>42158.547395833331</v>
      </c>
      <c r="M156" s="10" t="s">
        <v>8326</v>
      </c>
      <c r="N156" t="b">
        <v>0</v>
      </c>
      <c r="O156">
        <v>3</v>
      </c>
      <c r="P156" t="b">
        <v>0</v>
      </c>
      <c r="Q156" t="s">
        <v>8269</v>
      </c>
      <c r="R156" s="5">
        <f t="shared" si="10"/>
        <v>2.6666666666666668E-2</v>
      </c>
      <c r="S156">
        <f t="shared" si="13"/>
        <v>13.333333333333334</v>
      </c>
      <c r="T156" t="s">
        <v>8269</v>
      </c>
      <c r="U156" t="s">
        <v>8272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81</v>
      </c>
      <c r="E157">
        <v>1350000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9">
        <f t="shared" si="11"/>
        <v>42168.559432870374</v>
      </c>
      <c r="L157" s="9">
        <f t="shared" si="12"/>
        <v>42208.559432870374</v>
      </c>
      <c r="M157" s="10" t="s">
        <v>8326</v>
      </c>
      <c r="N157" t="b">
        <v>0</v>
      </c>
      <c r="O157">
        <v>4</v>
      </c>
      <c r="P157" t="b">
        <v>0</v>
      </c>
      <c r="Q157" t="s">
        <v>8269</v>
      </c>
      <c r="R157" s="5">
        <f t="shared" si="10"/>
        <v>6.0000000000000002E-5</v>
      </c>
      <c r="S157">
        <f t="shared" si="13"/>
        <v>20.25</v>
      </c>
      <c r="T157" t="s">
        <v>8269</v>
      </c>
      <c r="U157" t="s">
        <v>8272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1785</v>
      </c>
      <c r="E158">
        <v>35000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9">
        <f t="shared" si="11"/>
        <v>41794.124953703707</v>
      </c>
      <c r="L158" s="9">
        <f t="shared" si="12"/>
        <v>41854.124953703707</v>
      </c>
      <c r="M158" s="10" t="s">
        <v>8329</v>
      </c>
      <c r="N158" t="b">
        <v>0</v>
      </c>
      <c r="O158">
        <v>15</v>
      </c>
      <c r="P158" t="b">
        <v>0</v>
      </c>
      <c r="Q158" t="s">
        <v>8269</v>
      </c>
      <c r="R158" s="5">
        <f t="shared" si="10"/>
        <v>5.0999999999999997E-2</v>
      </c>
      <c r="S158">
        <f t="shared" si="13"/>
        <v>119</v>
      </c>
      <c r="T158" t="s">
        <v>8269</v>
      </c>
      <c r="U158" t="s">
        <v>8272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8</v>
      </c>
      <c r="E159">
        <v>2995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9">
        <f t="shared" si="11"/>
        <v>42396.911712962959</v>
      </c>
      <c r="L159" s="9">
        <f t="shared" si="12"/>
        <v>42426.911712962959</v>
      </c>
      <c r="M159" s="10" t="s">
        <v>8328</v>
      </c>
      <c r="N159" t="b">
        <v>0</v>
      </c>
      <c r="O159">
        <v>2</v>
      </c>
      <c r="P159" t="b">
        <v>0</v>
      </c>
      <c r="Q159" t="s">
        <v>8269</v>
      </c>
      <c r="R159" s="5">
        <f t="shared" si="10"/>
        <v>2.671118530884808E-3</v>
      </c>
      <c r="S159">
        <f t="shared" si="13"/>
        <v>4</v>
      </c>
      <c r="T159" t="s">
        <v>8269</v>
      </c>
      <c r="U159" t="s">
        <v>8272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0</v>
      </c>
      <c r="E160">
        <v>5000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9">
        <f t="shared" si="11"/>
        <v>41904.07671296296</v>
      </c>
      <c r="L160" s="9">
        <f t="shared" si="12"/>
        <v>41934.07671296296</v>
      </c>
      <c r="M160" s="10" t="s">
        <v>8329</v>
      </c>
      <c r="N160" t="b">
        <v>0</v>
      </c>
      <c r="O160">
        <v>0</v>
      </c>
      <c r="P160" t="b">
        <v>0</v>
      </c>
      <c r="Q160" t="s">
        <v>8269</v>
      </c>
      <c r="R160" s="5">
        <f t="shared" si="10"/>
        <v>0</v>
      </c>
      <c r="S160">
        <v>0</v>
      </c>
      <c r="T160" t="s">
        <v>8269</v>
      </c>
      <c r="U160" t="s">
        <v>8272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10</v>
      </c>
      <c r="E161">
        <v>500000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9">
        <f t="shared" si="11"/>
        <v>42514.434548611112</v>
      </c>
      <c r="L161" s="9">
        <f t="shared" si="12"/>
        <v>42554.434548611112</v>
      </c>
      <c r="M161" s="10" t="s">
        <v>8328</v>
      </c>
      <c r="N161" t="b">
        <v>0</v>
      </c>
      <c r="O161">
        <v>1</v>
      </c>
      <c r="P161" t="b">
        <v>0</v>
      </c>
      <c r="Q161" t="s">
        <v>8269</v>
      </c>
      <c r="R161" s="5">
        <f t="shared" si="10"/>
        <v>2.0000000000000002E-5</v>
      </c>
      <c r="S161">
        <f>D161/O161</f>
        <v>10</v>
      </c>
      <c r="T161" t="s">
        <v>8269</v>
      </c>
      <c r="U161" t="s">
        <v>8272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0</v>
      </c>
      <c r="E162">
        <v>5000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9">
        <f t="shared" si="11"/>
        <v>42171.913090277776</v>
      </c>
      <c r="L162" s="9">
        <f t="shared" si="12"/>
        <v>42231.913090277776</v>
      </c>
      <c r="M162" s="10" t="s">
        <v>8326</v>
      </c>
      <c r="N162" t="b">
        <v>0</v>
      </c>
      <c r="O162">
        <v>0</v>
      </c>
      <c r="P162" t="b">
        <v>0</v>
      </c>
      <c r="Q162" t="s">
        <v>8269</v>
      </c>
      <c r="R162" s="5">
        <f t="shared" si="10"/>
        <v>0</v>
      </c>
      <c r="S162">
        <v>0</v>
      </c>
      <c r="T162" t="s">
        <v>8269</v>
      </c>
      <c r="U162" t="s">
        <v>8273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</v>
      </c>
      <c r="E163">
        <v>50000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9">
        <f t="shared" si="11"/>
        <v>41792.687442129631</v>
      </c>
      <c r="L163" s="9">
        <f t="shared" si="12"/>
        <v>41822.687442129631</v>
      </c>
      <c r="M163" s="10" t="s">
        <v>8329</v>
      </c>
      <c r="N163" t="b">
        <v>0</v>
      </c>
      <c r="O163">
        <v>1</v>
      </c>
      <c r="P163" t="b">
        <v>0</v>
      </c>
      <c r="Q163" t="s">
        <v>8269</v>
      </c>
      <c r="R163" s="5">
        <f t="shared" si="10"/>
        <v>1E-4</v>
      </c>
      <c r="S163">
        <f>D163/O163</f>
        <v>5</v>
      </c>
      <c r="T163" t="s">
        <v>8269</v>
      </c>
      <c r="U163" t="s">
        <v>8273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435</v>
      </c>
      <c r="E164">
        <v>2800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9">
        <f t="shared" si="11"/>
        <v>41835.126805555556</v>
      </c>
      <c r="L164" s="9">
        <f t="shared" si="12"/>
        <v>41867.987500000003</v>
      </c>
      <c r="M164" s="10" t="s">
        <v>8329</v>
      </c>
      <c r="N164" t="b">
        <v>0</v>
      </c>
      <c r="O164">
        <v>10</v>
      </c>
      <c r="P164" t="b">
        <v>0</v>
      </c>
      <c r="Q164" t="s">
        <v>8269</v>
      </c>
      <c r="R164" s="5">
        <f t="shared" si="10"/>
        <v>0.15535714285714286</v>
      </c>
      <c r="S164">
        <f>D164/O164</f>
        <v>43.5</v>
      </c>
      <c r="T164" t="s">
        <v>8269</v>
      </c>
      <c r="U164" t="s">
        <v>8273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0</v>
      </c>
      <c r="E165">
        <v>2000000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9">
        <f t="shared" si="11"/>
        <v>42243.961273148147</v>
      </c>
      <c r="L165" s="9">
        <f t="shared" si="12"/>
        <v>42278</v>
      </c>
      <c r="M165" s="10" t="s">
        <v>8330</v>
      </c>
      <c r="N165" t="b">
        <v>0</v>
      </c>
      <c r="O165">
        <v>0</v>
      </c>
      <c r="P165" t="b">
        <v>0</v>
      </c>
      <c r="Q165" t="s">
        <v>8269</v>
      </c>
      <c r="R165" s="5">
        <f t="shared" si="10"/>
        <v>0</v>
      </c>
      <c r="S165">
        <v>0</v>
      </c>
      <c r="T165" t="s">
        <v>8269</v>
      </c>
      <c r="U165" t="s">
        <v>8273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640</v>
      </c>
      <c r="E166">
        <v>120000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9">
        <f t="shared" si="11"/>
        <v>41841.762743055559</v>
      </c>
      <c r="L166" s="9">
        <f t="shared" si="12"/>
        <v>41901.762743055559</v>
      </c>
      <c r="M166" s="10" t="s">
        <v>8329</v>
      </c>
      <c r="N166" t="b">
        <v>0</v>
      </c>
      <c r="O166">
        <v>7</v>
      </c>
      <c r="P166" t="b">
        <v>0</v>
      </c>
      <c r="Q166" t="s">
        <v>8269</v>
      </c>
      <c r="R166" s="5">
        <f t="shared" si="10"/>
        <v>5.3333333333333332E-3</v>
      </c>
      <c r="S166">
        <f>D166/O166</f>
        <v>91.428571428571431</v>
      </c>
      <c r="T166" t="s">
        <v>8269</v>
      </c>
      <c r="U166" t="s">
        <v>8273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0</v>
      </c>
      <c r="E167">
        <v>17000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9">
        <f t="shared" si="11"/>
        <v>42351.658842592587</v>
      </c>
      <c r="L167" s="9">
        <f t="shared" si="12"/>
        <v>42381.658842592587</v>
      </c>
      <c r="M167" s="10" t="s">
        <v>8328</v>
      </c>
      <c r="N167" t="b">
        <v>0</v>
      </c>
      <c r="O167">
        <v>0</v>
      </c>
      <c r="P167" t="b">
        <v>0</v>
      </c>
      <c r="Q167" t="s">
        <v>8269</v>
      </c>
      <c r="R167" s="5">
        <f t="shared" si="10"/>
        <v>0</v>
      </c>
      <c r="S167">
        <v>0</v>
      </c>
      <c r="T167" t="s">
        <v>8269</v>
      </c>
      <c r="U167" t="s">
        <v>8273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3000</v>
      </c>
      <c r="E168">
        <v>5000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9">
        <f t="shared" si="11"/>
        <v>42721.075949074075</v>
      </c>
      <c r="L168" s="9">
        <f t="shared" si="12"/>
        <v>42751.075949074075</v>
      </c>
      <c r="M168" s="10" t="s">
        <v>8327</v>
      </c>
      <c r="N168" t="b">
        <v>0</v>
      </c>
      <c r="O168">
        <v>1</v>
      </c>
      <c r="P168" t="b">
        <v>0</v>
      </c>
      <c r="Q168" t="s">
        <v>8269</v>
      </c>
      <c r="R168" s="5">
        <f t="shared" si="10"/>
        <v>0.6</v>
      </c>
      <c r="S168">
        <f t="shared" ref="S168:S173" si="14">D168/O168</f>
        <v>3000</v>
      </c>
      <c r="T168" t="s">
        <v>8269</v>
      </c>
      <c r="U168" t="s">
        <v>8273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</v>
      </c>
      <c r="E169">
        <v>110000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9">
        <f t="shared" si="11"/>
        <v>42160.927488425921</v>
      </c>
      <c r="L169" s="9">
        <f t="shared" si="12"/>
        <v>42220.927488425921</v>
      </c>
      <c r="M169" s="10" t="s">
        <v>8326</v>
      </c>
      <c r="N169" t="b">
        <v>0</v>
      </c>
      <c r="O169">
        <v>2</v>
      </c>
      <c r="P169" t="b">
        <v>0</v>
      </c>
      <c r="Q169" t="s">
        <v>8269</v>
      </c>
      <c r="R169" s="5">
        <f t="shared" si="10"/>
        <v>1E-4</v>
      </c>
      <c r="S169">
        <f t="shared" si="14"/>
        <v>5.5</v>
      </c>
      <c r="T169" t="s">
        <v>8269</v>
      </c>
      <c r="U169" t="s">
        <v>8273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325</v>
      </c>
      <c r="E170">
        <v>8000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9">
        <f t="shared" si="11"/>
        <v>42052.83530092593</v>
      </c>
      <c r="L170" s="9">
        <f t="shared" si="12"/>
        <v>42082.793634259258</v>
      </c>
      <c r="M170" s="10" t="s">
        <v>8326</v>
      </c>
      <c r="N170" t="b">
        <v>0</v>
      </c>
      <c r="O170">
        <v>3</v>
      </c>
      <c r="P170" t="b">
        <v>0</v>
      </c>
      <c r="Q170" t="s">
        <v>8269</v>
      </c>
      <c r="R170" s="5">
        <f t="shared" si="10"/>
        <v>4.0625000000000001E-2</v>
      </c>
      <c r="S170">
        <f t="shared" si="14"/>
        <v>108.33333333333333</v>
      </c>
      <c r="T170" t="s">
        <v>8269</v>
      </c>
      <c r="U170" t="s">
        <v>8273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560</v>
      </c>
      <c r="E171">
        <v>2500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9">
        <f t="shared" si="11"/>
        <v>41900.505312499998</v>
      </c>
      <c r="L171" s="9">
        <f t="shared" si="12"/>
        <v>41930.505312499998</v>
      </c>
      <c r="M171" s="10" t="s">
        <v>8329</v>
      </c>
      <c r="N171" t="b">
        <v>0</v>
      </c>
      <c r="O171">
        <v>10</v>
      </c>
      <c r="P171" t="b">
        <v>0</v>
      </c>
      <c r="Q171" t="s">
        <v>8269</v>
      </c>
      <c r="R171" s="5">
        <f t="shared" si="10"/>
        <v>0.224</v>
      </c>
      <c r="S171">
        <f t="shared" si="14"/>
        <v>56</v>
      </c>
      <c r="T171" t="s">
        <v>8269</v>
      </c>
      <c r="U171" t="s">
        <v>8273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325</v>
      </c>
      <c r="E172">
        <v>10000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9">
        <f t="shared" si="11"/>
        <v>42216.977812500001</v>
      </c>
      <c r="L172" s="9">
        <f t="shared" si="12"/>
        <v>42246.227777777778</v>
      </c>
      <c r="M172" s="10" t="s">
        <v>8326</v>
      </c>
      <c r="N172" t="b">
        <v>0</v>
      </c>
      <c r="O172">
        <v>10</v>
      </c>
      <c r="P172" t="b">
        <v>0</v>
      </c>
      <c r="Q172" t="s">
        <v>8269</v>
      </c>
      <c r="R172" s="5">
        <f t="shared" si="10"/>
        <v>3.2500000000000001E-2</v>
      </c>
      <c r="S172">
        <f t="shared" si="14"/>
        <v>32.5</v>
      </c>
      <c r="T172" t="s">
        <v>8269</v>
      </c>
      <c r="U172" t="s">
        <v>8273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1</v>
      </c>
      <c r="E173">
        <v>50000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9">
        <f t="shared" si="11"/>
        <v>42534.180717592593</v>
      </c>
      <c r="L173" s="9">
        <f t="shared" si="12"/>
        <v>42594.180717592593</v>
      </c>
      <c r="M173" s="10" t="s">
        <v>8328</v>
      </c>
      <c r="N173" t="b">
        <v>0</v>
      </c>
      <c r="O173">
        <v>1</v>
      </c>
      <c r="P173" t="b">
        <v>0</v>
      </c>
      <c r="Q173" t="s">
        <v>8269</v>
      </c>
      <c r="R173" s="5">
        <f t="shared" si="10"/>
        <v>2.0000000000000002E-5</v>
      </c>
      <c r="S173">
        <f t="shared" si="14"/>
        <v>1</v>
      </c>
      <c r="T173" t="s">
        <v>8269</v>
      </c>
      <c r="U173" t="s">
        <v>8273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0</v>
      </c>
      <c r="E174">
        <v>95000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9">
        <f t="shared" si="11"/>
        <v>42047.394942129627</v>
      </c>
      <c r="L174" s="9">
        <f t="shared" si="12"/>
        <v>42082.353275462963</v>
      </c>
      <c r="M174" s="10" t="s">
        <v>8326</v>
      </c>
      <c r="N174" t="b">
        <v>0</v>
      </c>
      <c r="O174">
        <v>0</v>
      </c>
      <c r="P174" t="b">
        <v>0</v>
      </c>
      <c r="Q174" t="s">
        <v>8269</v>
      </c>
      <c r="R174" s="5">
        <f t="shared" si="10"/>
        <v>0</v>
      </c>
      <c r="S174">
        <v>0</v>
      </c>
      <c r="T174" t="s">
        <v>8269</v>
      </c>
      <c r="U174" t="s">
        <v>8273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0</v>
      </c>
      <c r="E175">
        <v>1110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9">
        <f t="shared" si="11"/>
        <v>42033.573009259257</v>
      </c>
      <c r="L175" s="9">
        <f t="shared" si="12"/>
        <v>42063.573009259257</v>
      </c>
      <c r="M175" s="10" t="s">
        <v>8326</v>
      </c>
      <c r="N175" t="b">
        <v>0</v>
      </c>
      <c r="O175">
        <v>0</v>
      </c>
      <c r="P175" t="b">
        <v>0</v>
      </c>
      <c r="Q175" t="s">
        <v>8269</v>
      </c>
      <c r="R175" s="5">
        <f t="shared" si="10"/>
        <v>0</v>
      </c>
      <c r="S175">
        <v>0</v>
      </c>
      <c r="T175" t="s">
        <v>8269</v>
      </c>
      <c r="U175" t="s">
        <v>8273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0</v>
      </c>
      <c r="E176">
        <v>6000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9">
        <f t="shared" si="11"/>
        <v>42072.758981481486</v>
      </c>
      <c r="L176" s="9">
        <f t="shared" si="12"/>
        <v>42132.758981481486</v>
      </c>
      <c r="M176" s="10" t="s">
        <v>8326</v>
      </c>
      <c r="N176" t="b">
        <v>0</v>
      </c>
      <c r="O176">
        <v>0</v>
      </c>
      <c r="P176" t="b">
        <v>0</v>
      </c>
      <c r="Q176" t="s">
        <v>8269</v>
      </c>
      <c r="R176" s="5">
        <f t="shared" si="10"/>
        <v>0</v>
      </c>
      <c r="S176">
        <v>0</v>
      </c>
      <c r="T176" t="s">
        <v>8269</v>
      </c>
      <c r="U176" t="s">
        <v>8273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1297</v>
      </c>
      <c r="E177">
        <v>20000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9">
        <f t="shared" si="11"/>
        <v>41855.777905092589</v>
      </c>
      <c r="L177" s="9">
        <f t="shared" si="12"/>
        <v>41880.777905092589</v>
      </c>
      <c r="M177" s="10" t="s">
        <v>8329</v>
      </c>
      <c r="N177" t="b">
        <v>0</v>
      </c>
      <c r="O177">
        <v>26</v>
      </c>
      <c r="P177" t="b">
        <v>0</v>
      </c>
      <c r="Q177" t="s">
        <v>8269</v>
      </c>
      <c r="R177" s="5">
        <f t="shared" si="10"/>
        <v>6.4850000000000005E-2</v>
      </c>
      <c r="S177">
        <f>D177/O177</f>
        <v>49.884615384615387</v>
      </c>
      <c r="T177" t="s">
        <v>8269</v>
      </c>
      <c r="U177" t="s">
        <v>8273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0</v>
      </c>
      <c r="E178">
        <v>1500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9">
        <f t="shared" si="11"/>
        <v>42191.824062500003</v>
      </c>
      <c r="L178" s="9">
        <f t="shared" si="12"/>
        <v>42221.824062500003</v>
      </c>
      <c r="M178" s="10" t="s">
        <v>8326</v>
      </c>
      <c r="N178" t="b">
        <v>0</v>
      </c>
      <c r="O178">
        <v>0</v>
      </c>
      <c r="P178" t="b">
        <v>0</v>
      </c>
      <c r="Q178" t="s">
        <v>8269</v>
      </c>
      <c r="R178" s="5">
        <f t="shared" si="10"/>
        <v>0</v>
      </c>
      <c r="S178">
        <v>0</v>
      </c>
      <c r="T178" t="s">
        <v>8269</v>
      </c>
      <c r="U178" t="s">
        <v>8273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180</v>
      </c>
      <c r="E179">
        <v>450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9">
        <f t="shared" si="11"/>
        <v>42070.047754629632</v>
      </c>
      <c r="L179" s="9">
        <f t="shared" si="12"/>
        <v>42087.00608796296</v>
      </c>
      <c r="M179" s="10" t="s">
        <v>8326</v>
      </c>
      <c r="N179" t="b">
        <v>0</v>
      </c>
      <c r="O179">
        <v>7</v>
      </c>
      <c r="P179" t="b">
        <v>0</v>
      </c>
      <c r="Q179" t="s">
        <v>8269</v>
      </c>
      <c r="R179" s="5">
        <f t="shared" si="10"/>
        <v>0.4</v>
      </c>
      <c r="S179">
        <f>D179/O179</f>
        <v>25.714285714285715</v>
      </c>
      <c r="T179" t="s">
        <v>8269</v>
      </c>
      <c r="U179" t="s">
        <v>8273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0</v>
      </c>
      <c r="E180">
        <v>500000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9">
        <f t="shared" si="11"/>
        <v>42304.955381944441</v>
      </c>
      <c r="L180" s="9">
        <f t="shared" si="12"/>
        <v>42334.997048611112</v>
      </c>
      <c r="M180" s="10" t="s">
        <v>8326</v>
      </c>
      <c r="N180" t="b">
        <v>0</v>
      </c>
      <c r="O180">
        <v>0</v>
      </c>
      <c r="P180" t="b">
        <v>0</v>
      </c>
      <c r="Q180" t="s">
        <v>8269</v>
      </c>
      <c r="R180" s="5">
        <f t="shared" si="10"/>
        <v>0</v>
      </c>
      <c r="S180">
        <v>0</v>
      </c>
      <c r="T180" t="s">
        <v>8269</v>
      </c>
      <c r="U180" t="s">
        <v>8273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200</v>
      </c>
      <c r="E181">
        <v>1000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9">
        <f t="shared" si="11"/>
        <v>42403.080497685187</v>
      </c>
      <c r="L181" s="9">
        <f t="shared" si="12"/>
        <v>42433.080497685187</v>
      </c>
      <c r="M181" s="10" t="s">
        <v>8328</v>
      </c>
      <c r="N181" t="b">
        <v>0</v>
      </c>
      <c r="O181">
        <v>2</v>
      </c>
      <c r="P181" t="b">
        <v>0</v>
      </c>
      <c r="Q181" t="s">
        <v>8269</v>
      </c>
      <c r="R181" s="5">
        <f t="shared" si="10"/>
        <v>0.2</v>
      </c>
      <c r="S181">
        <f>D181/O181</f>
        <v>100</v>
      </c>
      <c r="T181" t="s">
        <v>8269</v>
      </c>
      <c r="U181" t="s">
        <v>8273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401</v>
      </c>
      <c r="E182">
        <v>1200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9">
        <f t="shared" si="11"/>
        <v>42067.991238425922</v>
      </c>
      <c r="L182" s="9">
        <f t="shared" si="12"/>
        <v>42107.791666666672</v>
      </c>
      <c r="M182" s="10" t="s">
        <v>8326</v>
      </c>
      <c r="N182" t="b">
        <v>0</v>
      </c>
      <c r="O182">
        <v>13</v>
      </c>
      <c r="P182" t="b">
        <v>0</v>
      </c>
      <c r="Q182" t="s">
        <v>8269</v>
      </c>
      <c r="R182" s="5">
        <f t="shared" si="10"/>
        <v>0.33416666666666667</v>
      </c>
      <c r="S182">
        <f>D182/O182</f>
        <v>30.846153846153847</v>
      </c>
      <c r="T182" t="s">
        <v>8269</v>
      </c>
      <c r="U182" t="s">
        <v>8273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722</v>
      </c>
      <c r="E183">
        <v>3423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9">
        <f t="shared" si="11"/>
        <v>42147.741840277777</v>
      </c>
      <c r="L183" s="9">
        <f t="shared" si="12"/>
        <v>42177.741840277777</v>
      </c>
      <c r="M183" s="10" t="s">
        <v>8326</v>
      </c>
      <c r="N183" t="b">
        <v>0</v>
      </c>
      <c r="O183">
        <v>4</v>
      </c>
      <c r="P183" t="b">
        <v>0</v>
      </c>
      <c r="Q183" t="s">
        <v>8269</v>
      </c>
      <c r="R183" s="5">
        <f t="shared" si="10"/>
        <v>0.21092608822670172</v>
      </c>
      <c r="S183">
        <f>D183/O183</f>
        <v>180.5</v>
      </c>
      <c r="T183" t="s">
        <v>8269</v>
      </c>
      <c r="U183" t="s">
        <v>8273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0</v>
      </c>
      <c r="E184">
        <v>1000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9">
        <f t="shared" si="11"/>
        <v>42712.011944444443</v>
      </c>
      <c r="L184" s="9">
        <f t="shared" si="12"/>
        <v>42742.011944444443</v>
      </c>
      <c r="M184" s="10" t="s">
        <v>8327</v>
      </c>
      <c r="N184" t="b">
        <v>0</v>
      </c>
      <c r="O184">
        <v>0</v>
      </c>
      <c r="P184" t="b">
        <v>0</v>
      </c>
      <c r="Q184" t="s">
        <v>8269</v>
      </c>
      <c r="R184" s="5">
        <f t="shared" si="10"/>
        <v>0</v>
      </c>
      <c r="S184">
        <v>0</v>
      </c>
      <c r="T184" t="s">
        <v>8269</v>
      </c>
      <c r="U184" t="s">
        <v>8273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4482</v>
      </c>
      <c r="E185">
        <v>12500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9">
        <f t="shared" si="11"/>
        <v>41939.810300925928</v>
      </c>
      <c r="L185" s="9">
        <f t="shared" si="12"/>
        <v>41969.851967592593</v>
      </c>
      <c r="M185" s="10" t="s">
        <v>8329</v>
      </c>
      <c r="N185" t="b">
        <v>0</v>
      </c>
      <c r="O185">
        <v>12</v>
      </c>
      <c r="P185" t="b">
        <v>0</v>
      </c>
      <c r="Q185" t="s">
        <v>8269</v>
      </c>
      <c r="R185" s="5">
        <f t="shared" si="10"/>
        <v>0.35855999999999999</v>
      </c>
      <c r="S185">
        <f>D185/O185</f>
        <v>373.5</v>
      </c>
      <c r="T185" t="s">
        <v>8269</v>
      </c>
      <c r="U185" t="s">
        <v>8273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51</v>
      </c>
      <c r="E186">
        <v>1500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9">
        <f t="shared" si="11"/>
        <v>41825.791226851856</v>
      </c>
      <c r="L186" s="9">
        <f t="shared" si="12"/>
        <v>41883.165972222225</v>
      </c>
      <c r="M186" s="10" t="s">
        <v>8329</v>
      </c>
      <c r="N186" t="b">
        <v>0</v>
      </c>
      <c r="O186">
        <v>2</v>
      </c>
      <c r="P186" t="b">
        <v>0</v>
      </c>
      <c r="Q186" t="s">
        <v>8269</v>
      </c>
      <c r="R186" s="5">
        <f t="shared" si="10"/>
        <v>3.4000000000000002E-2</v>
      </c>
      <c r="S186">
        <f>D186/O186</f>
        <v>25.5</v>
      </c>
      <c r="T186" t="s">
        <v>8269</v>
      </c>
      <c r="U186" t="s">
        <v>8273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2200</v>
      </c>
      <c r="E187">
        <v>40000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9">
        <f t="shared" si="11"/>
        <v>42570.91133101852</v>
      </c>
      <c r="L187" s="9">
        <f t="shared" si="12"/>
        <v>42600.91133101852</v>
      </c>
      <c r="M187" s="10" t="s">
        <v>8328</v>
      </c>
      <c r="N187" t="b">
        <v>0</v>
      </c>
      <c r="O187">
        <v>10</v>
      </c>
      <c r="P187" t="b">
        <v>0</v>
      </c>
      <c r="Q187" t="s">
        <v>8269</v>
      </c>
      <c r="R187" s="5">
        <f t="shared" si="10"/>
        <v>5.5E-2</v>
      </c>
      <c r="S187">
        <f>D187/O187</f>
        <v>220</v>
      </c>
      <c r="T187" t="s">
        <v>8269</v>
      </c>
      <c r="U187" t="s">
        <v>8273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0</v>
      </c>
      <c r="E188">
        <v>5000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9">
        <f t="shared" si="11"/>
        <v>42767.812893518523</v>
      </c>
      <c r="L188" s="9">
        <f t="shared" si="12"/>
        <v>42797.833333333328</v>
      </c>
      <c r="M188" s="10" t="s">
        <v>8327</v>
      </c>
      <c r="N188" t="b">
        <v>0</v>
      </c>
      <c r="O188">
        <v>0</v>
      </c>
      <c r="P188" t="b">
        <v>0</v>
      </c>
      <c r="Q188" t="s">
        <v>8269</v>
      </c>
      <c r="R188" s="5">
        <f t="shared" si="10"/>
        <v>0</v>
      </c>
      <c r="S188">
        <v>0</v>
      </c>
      <c r="T188" t="s">
        <v>8269</v>
      </c>
      <c r="U188" t="s">
        <v>8273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800</v>
      </c>
      <c r="E189">
        <v>5000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9">
        <f t="shared" si="11"/>
        <v>42182.234456018516</v>
      </c>
      <c r="L189" s="9">
        <f t="shared" si="12"/>
        <v>42206.290972222225</v>
      </c>
      <c r="M189" s="10" t="s">
        <v>8326</v>
      </c>
      <c r="N189" t="b">
        <v>0</v>
      </c>
      <c r="O189">
        <v>5</v>
      </c>
      <c r="P189" t="b">
        <v>0</v>
      </c>
      <c r="Q189" t="s">
        <v>8269</v>
      </c>
      <c r="R189" s="5">
        <f t="shared" si="10"/>
        <v>0.16</v>
      </c>
      <c r="S189">
        <f>D189/O189</f>
        <v>160</v>
      </c>
      <c r="T189" t="s">
        <v>8269</v>
      </c>
      <c r="U189" t="s">
        <v>8273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0</v>
      </c>
      <c r="E190">
        <v>1500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9">
        <f t="shared" si="11"/>
        <v>41857.18304398148</v>
      </c>
      <c r="L190" s="9">
        <f t="shared" si="12"/>
        <v>41887.18304398148</v>
      </c>
      <c r="M190" s="10" t="s">
        <v>8329</v>
      </c>
      <c r="N190" t="b">
        <v>0</v>
      </c>
      <c r="O190">
        <v>0</v>
      </c>
      <c r="P190" t="b">
        <v>0</v>
      </c>
      <c r="Q190" t="s">
        <v>8269</v>
      </c>
      <c r="R190" s="5">
        <f t="shared" si="10"/>
        <v>0</v>
      </c>
      <c r="S190">
        <v>0</v>
      </c>
      <c r="T190" t="s">
        <v>8269</v>
      </c>
      <c r="U190" t="s">
        <v>8273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345</v>
      </c>
      <c r="E191">
        <v>500000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9">
        <f t="shared" si="11"/>
        <v>42556.690706018519</v>
      </c>
      <c r="L191" s="9">
        <f t="shared" si="12"/>
        <v>42616.690706018519</v>
      </c>
      <c r="M191" s="10" t="s">
        <v>8328</v>
      </c>
      <c r="N191" t="b">
        <v>0</v>
      </c>
      <c r="O191">
        <v>5</v>
      </c>
      <c r="P191" t="b">
        <v>0</v>
      </c>
      <c r="Q191" t="s">
        <v>8269</v>
      </c>
      <c r="R191" s="5">
        <f t="shared" si="10"/>
        <v>6.8999999999999997E-4</v>
      </c>
      <c r="S191">
        <f>D191/O191</f>
        <v>69</v>
      </c>
      <c r="T191" t="s">
        <v>8269</v>
      </c>
      <c r="U191" t="s">
        <v>8273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50</v>
      </c>
      <c r="E192">
        <v>12000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9">
        <f t="shared" si="11"/>
        <v>42527.650995370372</v>
      </c>
      <c r="L192" s="9">
        <f t="shared" si="12"/>
        <v>42537.650995370372</v>
      </c>
      <c r="M192" s="10" t="s">
        <v>8328</v>
      </c>
      <c r="N192" t="b">
        <v>0</v>
      </c>
      <c r="O192">
        <v>1</v>
      </c>
      <c r="P192" t="b">
        <v>0</v>
      </c>
      <c r="Q192" t="s">
        <v>8269</v>
      </c>
      <c r="R192" s="5">
        <f t="shared" si="10"/>
        <v>4.1666666666666666E-3</v>
      </c>
      <c r="S192">
        <f>D192/O192</f>
        <v>50</v>
      </c>
      <c r="T192" t="s">
        <v>8269</v>
      </c>
      <c r="U192" t="s">
        <v>8273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250</v>
      </c>
      <c r="E193">
        <v>5000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9">
        <f t="shared" si="11"/>
        <v>42239.441412037035</v>
      </c>
      <c r="L193" s="9">
        <f t="shared" si="12"/>
        <v>42279.441412037035</v>
      </c>
      <c r="M193" s="10" t="s">
        <v>8326</v>
      </c>
      <c r="N193" t="b">
        <v>0</v>
      </c>
      <c r="O193">
        <v>3</v>
      </c>
      <c r="P193" t="b">
        <v>0</v>
      </c>
      <c r="Q193" t="s">
        <v>8269</v>
      </c>
      <c r="R193" s="5">
        <f t="shared" si="10"/>
        <v>0.05</v>
      </c>
      <c r="S193">
        <f>D193/O193</f>
        <v>83.333333333333329</v>
      </c>
      <c r="T193" t="s">
        <v>8269</v>
      </c>
      <c r="U193" t="s">
        <v>8273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17</v>
      </c>
      <c r="E194">
        <v>1000000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9">
        <f t="shared" si="11"/>
        <v>41899.792037037041</v>
      </c>
      <c r="L194" s="9">
        <f t="shared" si="12"/>
        <v>41929.792037037041</v>
      </c>
      <c r="M194" s="10" t="s">
        <v>8329</v>
      </c>
      <c r="N194" t="b">
        <v>0</v>
      </c>
      <c r="O194">
        <v>3</v>
      </c>
      <c r="P194" t="b">
        <v>0</v>
      </c>
      <c r="Q194" t="s">
        <v>8269</v>
      </c>
      <c r="R194" s="5">
        <f t="shared" ref="R194:R257" si="15">D194/E194</f>
        <v>1.7E-5</v>
      </c>
      <c r="S194">
        <f>D194/O194</f>
        <v>5.666666666666667</v>
      </c>
      <c r="T194" t="s">
        <v>8269</v>
      </c>
      <c r="U194" t="s">
        <v>8273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0</v>
      </c>
      <c r="E195">
        <v>1000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9">
        <f t="shared" ref="K195:K258" si="16">(J195/86400)+DATE(1970,1,1)</f>
        <v>41911.934791666667</v>
      </c>
      <c r="L195" s="9">
        <f t="shared" ref="L195:L258" si="17">(I195/86400)+DATE(1970,1,1)</f>
        <v>41971.976458333331</v>
      </c>
      <c r="M195" s="10" t="s">
        <v>8329</v>
      </c>
      <c r="N195" t="b">
        <v>0</v>
      </c>
      <c r="O195">
        <v>0</v>
      </c>
      <c r="P195" t="b">
        <v>0</v>
      </c>
      <c r="Q195" t="s">
        <v>8269</v>
      </c>
      <c r="R195" s="5">
        <f t="shared" si="15"/>
        <v>0</v>
      </c>
      <c r="S195">
        <v>0</v>
      </c>
      <c r="T195" t="s">
        <v>8269</v>
      </c>
      <c r="U195" t="s">
        <v>8273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3</v>
      </c>
      <c r="E196">
        <v>2500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9">
        <f t="shared" si="16"/>
        <v>42375.996886574074</v>
      </c>
      <c r="L196" s="9">
        <f t="shared" si="17"/>
        <v>42435.996886574074</v>
      </c>
      <c r="M196" s="10" t="s">
        <v>8328</v>
      </c>
      <c r="N196" t="b">
        <v>0</v>
      </c>
      <c r="O196">
        <v>3</v>
      </c>
      <c r="P196" t="b">
        <v>0</v>
      </c>
      <c r="Q196" t="s">
        <v>8269</v>
      </c>
      <c r="R196" s="5">
        <f t="shared" si="15"/>
        <v>1.1999999999999999E-3</v>
      </c>
      <c r="S196">
        <f>D196/O196</f>
        <v>1</v>
      </c>
      <c r="T196" t="s">
        <v>8269</v>
      </c>
      <c r="U196" t="s">
        <v>8273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0</v>
      </c>
      <c r="E197">
        <v>2000000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9">
        <f t="shared" si="16"/>
        <v>42135.67050925926</v>
      </c>
      <c r="L197" s="9">
        <f t="shared" si="17"/>
        <v>42195.67050925926</v>
      </c>
      <c r="M197" s="10" t="s">
        <v>8326</v>
      </c>
      <c r="N197" t="b">
        <v>0</v>
      </c>
      <c r="O197">
        <v>0</v>
      </c>
      <c r="P197" t="b">
        <v>0</v>
      </c>
      <c r="Q197" t="s">
        <v>8269</v>
      </c>
      <c r="R197" s="5">
        <f t="shared" si="15"/>
        <v>0</v>
      </c>
      <c r="S197">
        <v>0</v>
      </c>
      <c r="T197" t="s">
        <v>8269</v>
      </c>
      <c r="U197" t="s">
        <v>8273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1465</v>
      </c>
      <c r="E198">
        <v>3500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9">
        <f t="shared" si="16"/>
        <v>42259.542800925927</v>
      </c>
      <c r="L198" s="9">
        <f t="shared" si="17"/>
        <v>42287.875</v>
      </c>
      <c r="M198" s="10" t="s">
        <v>8326</v>
      </c>
      <c r="N198" t="b">
        <v>0</v>
      </c>
      <c r="O198">
        <v>19</v>
      </c>
      <c r="P198" t="b">
        <v>0</v>
      </c>
      <c r="Q198" t="s">
        <v>8269</v>
      </c>
      <c r="R198" s="5">
        <f t="shared" si="15"/>
        <v>0.41857142857142859</v>
      </c>
      <c r="S198">
        <f>D198/O198</f>
        <v>77.10526315789474</v>
      </c>
      <c r="T198" t="s">
        <v>8269</v>
      </c>
      <c r="U198" t="s">
        <v>8273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262</v>
      </c>
      <c r="E199">
        <v>2500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9">
        <f t="shared" si="16"/>
        <v>42741.848379629635</v>
      </c>
      <c r="L199" s="9">
        <f t="shared" si="17"/>
        <v>42783.875</v>
      </c>
      <c r="M199" s="10" t="s">
        <v>8327</v>
      </c>
      <c r="N199" t="b">
        <v>0</v>
      </c>
      <c r="O199">
        <v>8</v>
      </c>
      <c r="P199" t="b">
        <v>0</v>
      </c>
      <c r="Q199" t="s">
        <v>8269</v>
      </c>
      <c r="R199" s="5">
        <f t="shared" si="15"/>
        <v>0.1048</v>
      </c>
      <c r="S199">
        <f>D199/O199</f>
        <v>32.75</v>
      </c>
      <c r="T199" t="s">
        <v>8269</v>
      </c>
      <c r="U199" t="s">
        <v>8273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279</v>
      </c>
      <c r="E200">
        <v>25000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9">
        <f t="shared" si="16"/>
        <v>41887.383356481485</v>
      </c>
      <c r="L200" s="9">
        <f t="shared" si="17"/>
        <v>41917.383356481485</v>
      </c>
      <c r="M200" s="10" t="s">
        <v>8329</v>
      </c>
      <c r="N200" t="b">
        <v>0</v>
      </c>
      <c r="O200">
        <v>6</v>
      </c>
      <c r="P200" t="b">
        <v>0</v>
      </c>
      <c r="Q200" t="s">
        <v>8269</v>
      </c>
      <c r="R200" s="5">
        <f t="shared" si="15"/>
        <v>1.116E-2</v>
      </c>
      <c r="S200">
        <f>D200/O200</f>
        <v>46.5</v>
      </c>
      <c r="T200" t="s">
        <v>8269</v>
      </c>
      <c r="U200" t="s">
        <v>8273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0</v>
      </c>
      <c r="E201">
        <v>10000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9">
        <f t="shared" si="16"/>
        <v>42584.123865740738</v>
      </c>
      <c r="L201" s="9">
        <f t="shared" si="17"/>
        <v>42614.123865740738</v>
      </c>
      <c r="M201" s="10" t="s">
        <v>8328</v>
      </c>
      <c r="N201" t="b">
        <v>0</v>
      </c>
      <c r="O201">
        <v>0</v>
      </c>
      <c r="P201" t="b">
        <v>0</v>
      </c>
      <c r="Q201" t="s">
        <v>8269</v>
      </c>
      <c r="R201" s="5">
        <f t="shared" si="15"/>
        <v>0</v>
      </c>
      <c r="S201">
        <v>0</v>
      </c>
      <c r="T201" t="s">
        <v>8269</v>
      </c>
      <c r="U201" t="s">
        <v>8273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1571.55</v>
      </c>
      <c r="E202">
        <v>6000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9">
        <f t="shared" si="16"/>
        <v>41867.083368055552</v>
      </c>
      <c r="L202" s="9">
        <f t="shared" si="17"/>
        <v>41897.083368055552</v>
      </c>
      <c r="M202" s="10" t="s">
        <v>8329</v>
      </c>
      <c r="N202" t="b">
        <v>0</v>
      </c>
      <c r="O202">
        <v>18</v>
      </c>
      <c r="P202" t="b">
        <v>0</v>
      </c>
      <c r="Q202" t="s">
        <v>8269</v>
      </c>
      <c r="R202" s="5">
        <f t="shared" si="15"/>
        <v>0.26192500000000002</v>
      </c>
      <c r="S202">
        <f>D202/O202</f>
        <v>87.308333333333337</v>
      </c>
      <c r="T202" t="s">
        <v>8269</v>
      </c>
      <c r="U202" t="s">
        <v>8273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380</v>
      </c>
      <c r="E203">
        <v>650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9">
        <f t="shared" si="16"/>
        <v>42023.818622685183</v>
      </c>
      <c r="L203" s="9">
        <f t="shared" si="17"/>
        <v>42043.818622685183</v>
      </c>
      <c r="M203" s="10" t="s">
        <v>8326</v>
      </c>
      <c r="N203" t="b">
        <v>0</v>
      </c>
      <c r="O203">
        <v>7</v>
      </c>
      <c r="P203" t="b">
        <v>0</v>
      </c>
      <c r="Q203" t="s">
        <v>8269</v>
      </c>
      <c r="R203" s="5">
        <f t="shared" si="15"/>
        <v>0.58461538461538465</v>
      </c>
      <c r="S203">
        <f>D203/O203</f>
        <v>54.285714285714285</v>
      </c>
      <c r="T203" t="s">
        <v>8269</v>
      </c>
      <c r="U203" t="s">
        <v>8273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0</v>
      </c>
      <c r="E204">
        <v>6000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9">
        <f t="shared" si="16"/>
        <v>42255.927824074075</v>
      </c>
      <c r="L204" s="9">
        <f t="shared" si="17"/>
        <v>42285.874305555553</v>
      </c>
      <c r="M204" s="10" t="s">
        <v>8326</v>
      </c>
      <c r="N204" t="b">
        <v>0</v>
      </c>
      <c r="O204">
        <v>0</v>
      </c>
      <c r="P204" t="b">
        <v>0</v>
      </c>
      <c r="Q204" t="s">
        <v>8269</v>
      </c>
      <c r="R204" s="5">
        <f t="shared" si="15"/>
        <v>0</v>
      </c>
      <c r="S204">
        <v>0</v>
      </c>
      <c r="T204" t="s">
        <v>8269</v>
      </c>
      <c r="U204" t="s">
        <v>8273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746</v>
      </c>
      <c r="E205">
        <v>2500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9">
        <f t="shared" si="16"/>
        <v>41973.847962962958</v>
      </c>
      <c r="L205" s="9">
        <f t="shared" si="17"/>
        <v>42033.847962962958</v>
      </c>
      <c r="M205" s="10" t="s">
        <v>8326</v>
      </c>
      <c r="N205" t="b">
        <v>0</v>
      </c>
      <c r="O205">
        <v>8</v>
      </c>
      <c r="P205" t="b">
        <v>0</v>
      </c>
      <c r="Q205" t="s">
        <v>8269</v>
      </c>
      <c r="R205" s="5">
        <f t="shared" si="15"/>
        <v>0.2984</v>
      </c>
      <c r="S205">
        <f>D205/O205</f>
        <v>93.25</v>
      </c>
      <c r="T205" t="s">
        <v>8269</v>
      </c>
      <c r="U205" t="s">
        <v>8273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152165</v>
      </c>
      <c r="E206">
        <v>300000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9">
        <f t="shared" si="16"/>
        <v>42556.583368055552</v>
      </c>
      <c r="L206" s="9">
        <f t="shared" si="17"/>
        <v>42586.583368055552</v>
      </c>
      <c r="M206" s="10" t="s">
        <v>8328</v>
      </c>
      <c r="N206" t="b">
        <v>0</v>
      </c>
      <c r="O206">
        <v>1293</v>
      </c>
      <c r="P206" t="b">
        <v>0</v>
      </c>
      <c r="Q206" t="s">
        <v>8269</v>
      </c>
      <c r="R206" s="5">
        <f t="shared" si="15"/>
        <v>0.50721666666666665</v>
      </c>
      <c r="S206">
        <f>D206/O206</f>
        <v>117.68368136117556</v>
      </c>
      <c r="T206" t="s">
        <v>8269</v>
      </c>
      <c r="U206" t="s">
        <v>8273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1300</v>
      </c>
      <c r="E207">
        <v>8000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9">
        <f t="shared" si="16"/>
        <v>42248.632199074069</v>
      </c>
      <c r="L207" s="9">
        <f t="shared" si="17"/>
        <v>42283.632199074069</v>
      </c>
      <c r="M207" s="10" t="s">
        <v>8326</v>
      </c>
      <c r="N207" t="b">
        <v>0</v>
      </c>
      <c r="O207">
        <v>17</v>
      </c>
      <c r="P207" t="b">
        <v>0</v>
      </c>
      <c r="Q207" t="s">
        <v>8269</v>
      </c>
      <c r="R207" s="5">
        <f t="shared" si="15"/>
        <v>0.16250000000000001</v>
      </c>
      <c r="S207">
        <f>D207/O207</f>
        <v>76.470588235294116</v>
      </c>
      <c r="T207" t="s">
        <v>8269</v>
      </c>
      <c r="U207" t="s">
        <v>8273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0</v>
      </c>
      <c r="E208">
        <v>12700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9">
        <f t="shared" si="16"/>
        <v>42567.004432870366</v>
      </c>
      <c r="L208" s="9">
        <f t="shared" si="17"/>
        <v>42588.004432870366</v>
      </c>
      <c r="M208" s="10" t="s">
        <v>8328</v>
      </c>
      <c r="N208" t="b">
        <v>0</v>
      </c>
      <c r="O208">
        <v>0</v>
      </c>
      <c r="P208" t="b">
        <v>0</v>
      </c>
      <c r="Q208" t="s">
        <v>8269</v>
      </c>
      <c r="R208" s="5">
        <f t="shared" si="15"/>
        <v>0</v>
      </c>
      <c r="S208">
        <v>0</v>
      </c>
      <c r="T208" t="s">
        <v>8269</v>
      </c>
      <c r="U208" t="s">
        <v>8273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2130</v>
      </c>
      <c r="E209">
        <v>14000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9">
        <f t="shared" si="16"/>
        <v>41978.197199074071</v>
      </c>
      <c r="L209" s="9">
        <f t="shared" si="17"/>
        <v>42008.197199074071</v>
      </c>
      <c r="M209" s="10" t="s">
        <v>8326</v>
      </c>
      <c r="N209" t="b">
        <v>0</v>
      </c>
      <c r="O209">
        <v>13</v>
      </c>
      <c r="P209" t="b">
        <v>0</v>
      </c>
      <c r="Q209" t="s">
        <v>8269</v>
      </c>
      <c r="R209" s="5">
        <f t="shared" si="15"/>
        <v>0.15214285714285714</v>
      </c>
      <c r="S209">
        <f>D209/O209</f>
        <v>163.84615384615384</v>
      </c>
      <c r="T209" t="s">
        <v>8269</v>
      </c>
      <c r="U209" t="s">
        <v>8273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0</v>
      </c>
      <c r="E210">
        <v>50000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9">
        <f t="shared" si="16"/>
        <v>41959.369988425926</v>
      </c>
      <c r="L210" s="9">
        <f t="shared" si="17"/>
        <v>41989.369988425926</v>
      </c>
      <c r="M210" s="10" t="s">
        <v>8329</v>
      </c>
      <c r="N210" t="b">
        <v>0</v>
      </c>
      <c r="O210">
        <v>0</v>
      </c>
      <c r="P210" t="b">
        <v>0</v>
      </c>
      <c r="Q210" t="s">
        <v>8269</v>
      </c>
      <c r="R210" s="5">
        <f t="shared" si="15"/>
        <v>0</v>
      </c>
      <c r="S210">
        <v>0</v>
      </c>
      <c r="T210" t="s">
        <v>8269</v>
      </c>
      <c r="U210" t="s">
        <v>8273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0</v>
      </c>
      <c r="E211">
        <v>25000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9">
        <f t="shared" si="16"/>
        <v>42165.922858796301</v>
      </c>
      <c r="L211" s="9">
        <f t="shared" si="17"/>
        <v>42195.922858796301</v>
      </c>
      <c r="M211" s="10" t="s">
        <v>8326</v>
      </c>
      <c r="N211" t="b">
        <v>0</v>
      </c>
      <c r="O211">
        <v>0</v>
      </c>
      <c r="P211" t="b">
        <v>0</v>
      </c>
      <c r="Q211" t="s">
        <v>8269</v>
      </c>
      <c r="R211" s="5">
        <f t="shared" si="15"/>
        <v>0</v>
      </c>
      <c r="S211">
        <v>0</v>
      </c>
      <c r="T211" t="s">
        <v>8269</v>
      </c>
      <c r="U211" t="s">
        <v>8273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3030</v>
      </c>
      <c r="E212">
        <v>12000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9">
        <f t="shared" si="16"/>
        <v>42249.064722222218</v>
      </c>
      <c r="L212" s="9">
        <f t="shared" si="17"/>
        <v>42278.208333333328</v>
      </c>
      <c r="M212" s="10" t="s">
        <v>8326</v>
      </c>
      <c r="N212" t="b">
        <v>0</v>
      </c>
      <c r="O212">
        <v>33</v>
      </c>
      <c r="P212" t="b">
        <v>0</v>
      </c>
      <c r="Q212" t="s">
        <v>8269</v>
      </c>
      <c r="R212" s="5">
        <f t="shared" si="15"/>
        <v>0.2525</v>
      </c>
      <c r="S212">
        <f t="shared" ref="S212:S222" si="18">D212/O212</f>
        <v>91.818181818181813</v>
      </c>
      <c r="T212" t="s">
        <v>8269</v>
      </c>
      <c r="U212" t="s">
        <v>8273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2230</v>
      </c>
      <c r="E213">
        <v>5000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9">
        <f t="shared" si="16"/>
        <v>42236.159918981481</v>
      </c>
      <c r="L213" s="9">
        <f t="shared" si="17"/>
        <v>42266.159918981481</v>
      </c>
      <c r="M213" s="10" t="s">
        <v>8326</v>
      </c>
      <c r="N213" t="b">
        <v>0</v>
      </c>
      <c r="O213">
        <v>12</v>
      </c>
      <c r="P213" t="b">
        <v>0</v>
      </c>
      <c r="Q213" t="s">
        <v>8269</v>
      </c>
      <c r="R213" s="5">
        <f t="shared" si="15"/>
        <v>0.44600000000000001</v>
      </c>
      <c r="S213">
        <f t="shared" si="18"/>
        <v>185.83333333333334</v>
      </c>
      <c r="T213" t="s">
        <v>8269</v>
      </c>
      <c r="U213" t="s">
        <v>8273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1</v>
      </c>
      <c r="E214">
        <v>6300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9">
        <f t="shared" si="16"/>
        <v>42416.881018518514</v>
      </c>
      <c r="L214" s="9">
        <f t="shared" si="17"/>
        <v>42476.839351851857</v>
      </c>
      <c r="M214" s="10" t="s">
        <v>8328</v>
      </c>
      <c r="N214" t="b">
        <v>0</v>
      </c>
      <c r="O214">
        <v>1</v>
      </c>
      <c r="P214" t="b">
        <v>0</v>
      </c>
      <c r="Q214" t="s">
        <v>8269</v>
      </c>
      <c r="R214" s="5">
        <f t="shared" si="15"/>
        <v>1.5873015873015873E-4</v>
      </c>
      <c r="S214">
        <f t="shared" si="18"/>
        <v>1</v>
      </c>
      <c r="T214" t="s">
        <v>8269</v>
      </c>
      <c r="U214" t="s">
        <v>8273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20</v>
      </c>
      <c r="E215">
        <v>50000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9">
        <f t="shared" si="16"/>
        <v>42202.594293981485</v>
      </c>
      <c r="L215" s="9">
        <f t="shared" si="17"/>
        <v>42232.587974537033</v>
      </c>
      <c r="M215" s="10" t="s">
        <v>8326</v>
      </c>
      <c r="N215" t="b">
        <v>0</v>
      </c>
      <c r="O215">
        <v>1</v>
      </c>
      <c r="P215" t="b">
        <v>0</v>
      </c>
      <c r="Q215" t="s">
        <v>8269</v>
      </c>
      <c r="R215" s="5">
        <f t="shared" si="15"/>
        <v>4.0000000000000002E-4</v>
      </c>
      <c r="S215">
        <f t="shared" si="18"/>
        <v>20</v>
      </c>
      <c r="T215" t="s">
        <v>8269</v>
      </c>
      <c r="U215" t="s">
        <v>8273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</v>
      </c>
      <c r="E216">
        <v>12500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9">
        <f t="shared" si="16"/>
        <v>42009.64061342593</v>
      </c>
      <c r="L216" s="9">
        <f t="shared" si="17"/>
        <v>42069.64061342593</v>
      </c>
      <c r="M216" s="10" t="s">
        <v>8326</v>
      </c>
      <c r="N216" t="b">
        <v>0</v>
      </c>
      <c r="O216">
        <v>1</v>
      </c>
      <c r="P216" t="b">
        <v>0</v>
      </c>
      <c r="Q216" t="s">
        <v>8269</v>
      </c>
      <c r="R216" s="5">
        <f t="shared" si="15"/>
        <v>8.0000000000000007E-5</v>
      </c>
      <c r="S216">
        <f t="shared" si="18"/>
        <v>1</v>
      </c>
      <c r="T216" t="s">
        <v>8269</v>
      </c>
      <c r="U216" t="s">
        <v>8273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10</v>
      </c>
      <c r="E217">
        <v>4400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9">
        <f t="shared" si="16"/>
        <v>42375.230115740742</v>
      </c>
      <c r="L217" s="9">
        <f t="shared" si="17"/>
        <v>42417.999305555553</v>
      </c>
      <c r="M217" s="10" t="s">
        <v>8328</v>
      </c>
      <c r="N217" t="b">
        <v>0</v>
      </c>
      <c r="O217">
        <v>1</v>
      </c>
      <c r="P217" t="b">
        <v>0</v>
      </c>
      <c r="Q217" t="s">
        <v>8269</v>
      </c>
      <c r="R217" s="5">
        <f t="shared" si="15"/>
        <v>2.2727272727272726E-3</v>
      </c>
      <c r="S217">
        <f t="shared" si="18"/>
        <v>10</v>
      </c>
      <c r="T217" t="s">
        <v>8269</v>
      </c>
      <c r="U217" t="s">
        <v>8273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27849.22</v>
      </c>
      <c r="E218">
        <v>50000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9">
        <f t="shared" si="16"/>
        <v>42066.958761574075</v>
      </c>
      <c r="L218" s="9">
        <f t="shared" si="17"/>
        <v>42116.917094907403</v>
      </c>
      <c r="M218" s="10" t="s">
        <v>8326</v>
      </c>
      <c r="N218" t="b">
        <v>0</v>
      </c>
      <c r="O218">
        <v>84</v>
      </c>
      <c r="P218" t="b">
        <v>0</v>
      </c>
      <c r="Q218" t="s">
        <v>8269</v>
      </c>
      <c r="R218" s="5">
        <f t="shared" si="15"/>
        <v>0.55698440000000005</v>
      </c>
      <c r="S218">
        <f t="shared" si="18"/>
        <v>331.53833333333336</v>
      </c>
      <c r="T218" t="s">
        <v>8269</v>
      </c>
      <c r="U218" t="s">
        <v>8273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11943</v>
      </c>
      <c r="E219">
        <v>100000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9">
        <f t="shared" si="16"/>
        <v>41970.64061342593</v>
      </c>
      <c r="L219" s="9">
        <f t="shared" si="17"/>
        <v>42001.64061342593</v>
      </c>
      <c r="M219" s="10" t="s">
        <v>8329</v>
      </c>
      <c r="N219" t="b">
        <v>0</v>
      </c>
      <c r="O219">
        <v>38</v>
      </c>
      <c r="P219" t="b">
        <v>0</v>
      </c>
      <c r="Q219" t="s">
        <v>8269</v>
      </c>
      <c r="R219" s="5">
        <f t="shared" si="15"/>
        <v>0.11942999999999999</v>
      </c>
      <c r="S219">
        <f t="shared" si="18"/>
        <v>314.28947368421052</v>
      </c>
      <c r="T219" t="s">
        <v>8269</v>
      </c>
      <c r="U219" t="s">
        <v>8273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100</v>
      </c>
      <c r="E220">
        <v>5000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9">
        <f t="shared" si="16"/>
        <v>42079.628344907411</v>
      </c>
      <c r="L220" s="9">
        <f t="shared" si="17"/>
        <v>42139.628344907411</v>
      </c>
      <c r="M220" s="10" t="s">
        <v>8326</v>
      </c>
      <c r="N220" t="b">
        <v>0</v>
      </c>
      <c r="O220">
        <v>1</v>
      </c>
      <c r="P220" t="b">
        <v>0</v>
      </c>
      <c r="Q220" t="s">
        <v>8269</v>
      </c>
      <c r="R220" s="5">
        <f t="shared" si="15"/>
        <v>0.02</v>
      </c>
      <c r="S220">
        <f t="shared" si="18"/>
        <v>100</v>
      </c>
      <c r="T220" t="s">
        <v>8269</v>
      </c>
      <c r="U220" t="s">
        <v>8273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8815</v>
      </c>
      <c r="E221">
        <v>50000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9">
        <f t="shared" si="16"/>
        <v>42429.326678240745</v>
      </c>
      <c r="L221" s="9">
        <f t="shared" si="17"/>
        <v>42461.290972222225</v>
      </c>
      <c r="M221" s="10" t="s">
        <v>8328</v>
      </c>
      <c r="N221" t="b">
        <v>0</v>
      </c>
      <c r="O221">
        <v>76</v>
      </c>
      <c r="P221" t="b">
        <v>0</v>
      </c>
      <c r="Q221" t="s">
        <v>8269</v>
      </c>
      <c r="R221" s="5">
        <f t="shared" si="15"/>
        <v>0.17630000000000001</v>
      </c>
      <c r="S221">
        <f t="shared" si="18"/>
        <v>115.98684210526316</v>
      </c>
      <c r="T221" t="s">
        <v>8269</v>
      </c>
      <c r="U221" t="s">
        <v>8273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360</v>
      </c>
      <c r="E222">
        <v>50000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9">
        <f t="shared" si="16"/>
        <v>42195.643865740742</v>
      </c>
      <c r="L222" s="9">
        <f t="shared" si="17"/>
        <v>42236.837500000001</v>
      </c>
      <c r="M222" s="10" t="s">
        <v>8326</v>
      </c>
      <c r="N222" t="b">
        <v>0</v>
      </c>
      <c r="O222">
        <v>3</v>
      </c>
      <c r="P222" t="b">
        <v>0</v>
      </c>
      <c r="Q222" t="s">
        <v>8269</v>
      </c>
      <c r="R222" s="5">
        <f t="shared" si="15"/>
        <v>7.1999999999999998E-3</v>
      </c>
      <c r="S222">
        <f t="shared" si="18"/>
        <v>120</v>
      </c>
      <c r="T222" t="s">
        <v>8269</v>
      </c>
      <c r="U222" t="s">
        <v>8273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0</v>
      </c>
      <c r="E223">
        <v>50000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9">
        <f t="shared" si="16"/>
        <v>42031.837546296301</v>
      </c>
      <c r="L223" s="9">
        <f t="shared" si="17"/>
        <v>42091.79587962963</v>
      </c>
      <c r="M223" s="10" t="s">
        <v>8326</v>
      </c>
      <c r="N223" t="b">
        <v>0</v>
      </c>
      <c r="O223">
        <v>0</v>
      </c>
      <c r="P223" t="b">
        <v>0</v>
      </c>
      <c r="Q223" t="s">
        <v>8269</v>
      </c>
      <c r="R223" s="5">
        <f t="shared" si="15"/>
        <v>0</v>
      </c>
      <c r="S223">
        <v>0</v>
      </c>
      <c r="T223" t="s">
        <v>8269</v>
      </c>
      <c r="U223" t="s">
        <v>8273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130</v>
      </c>
      <c r="E224">
        <v>1000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9">
        <f t="shared" si="16"/>
        <v>42031.769884259258</v>
      </c>
      <c r="L224" s="9">
        <f t="shared" si="17"/>
        <v>42090.110416666663</v>
      </c>
      <c r="M224" s="10" t="s">
        <v>8326</v>
      </c>
      <c r="N224" t="b">
        <v>0</v>
      </c>
      <c r="O224">
        <v>2</v>
      </c>
      <c r="P224" t="b">
        <v>0</v>
      </c>
      <c r="Q224" t="s">
        <v>8269</v>
      </c>
      <c r="R224" s="5">
        <f t="shared" si="15"/>
        <v>0.13</v>
      </c>
      <c r="S224">
        <f>D224/O224</f>
        <v>65</v>
      </c>
      <c r="T224" t="s">
        <v>8269</v>
      </c>
      <c r="U224" t="s">
        <v>8273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0</v>
      </c>
      <c r="E225">
        <v>1500000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9">
        <f t="shared" si="16"/>
        <v>42482.048032407409</v>
      </c>
      <c r="L225" s="9">
        <f t="shared" si="17"/>
        <v>42512.045138888891</v>
      </c>
      <c r="M225" s="10" t="s">
        <v>8328</v>
      </c>
      <c r="N225" t="b">
        <v>0</v>
      </c>
      <c r="O225">
        <v>0</v>
      </c>
      <c r="P225" t="b">
        <v>0</v>
      </c>
      <c r="Q225" t="s">
        <v>8269</v>
      </c>
      <c r="R225" s="5">
        <f t="shared" si="15"/>
        <v>0</v>
      </c>
      <c r="S225">
        <v>0</v>
      </c>
      <c r="T225" t="s">
        <v>8269</v>
      </c>
      <c r="U225" t="s">
        <v>8273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0</v>
      </c>
      <c r="E226">
        <v>6000000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9">
        <f t="shared" si="16"/>
        <v>42135.235254629632</v>
      </c>
      <c r="L226" s="9">
        <f t="shared" si="17"/>
        <v>42195.235254629632</v>
      </c>
      <c r="M226" s="10" t="s">
        <v>8326</v>
      </c>
      <c r="N226" t="b">
        <v>0</v>
      </c>
      <c r="O226">
        <v>0</v>
      </c>
      <c r="P226" t="b">
        <v>0</v>
      </c>
      <c r="Q226" t="s">
        <v>8269</v>
      </c>
      <c r="R226" s="5">
        <f t="shared" si="15"/>
        <v>0</v>
      </c>
      <c r="S226">
        <v>0</v>
      </c>
      <c r="T226" t="s">
        <v>8269</v>
      </c>
      <c r="U226" t="s">
        <v>8273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0</v>
      </c>
      <c r="E227">
        <v>200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9">
        <f t="shared" si="16"/>
        <v>42438.961273148147</v>
      </c>
      <c r="L227" s="9">
        <f t="shared" si="17"/>
        <v>42468.919606481482</v>
      </c>
      <c r="M227" s="10" t="s">
        <v>8328</v>
      </c>
      <c r="N227" t="b">
        <v>0</v>
      </c>
      <c r="O227">
        <v>0</v>
      </c>
      <c r="P227" t="b">
        <v>0</v>
      </c>
      <c r="Q227" t="s">
        <v>8269</v>
      </c>
      <c r="R227" s="5">
        <f t="shared" si="15"/>
        <v>0</v>
      </c>
      <c r="S227">
        <v>0</v>
      </c>
      <c r="T227" t="s">
        <v>8269</v>
      </c>
      <c r="U227" t="s">
        <v>8273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250</v>
      </c>
      <c r="E228">
        <v>29000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9">
        <f t="shared" si="16"/>
        <v>42106.666018518517</v>
      </c>
      <c r="L228" s="9">
        <f t="shared" si="17"/>
        <v>42155.395138888889</v>
      </c>
      <c r="M228" s="10" t="s">
        <v>8326</v>
      </c>
      <c r="N228" t="b">
        <v>0</v>
      </c>
      <c r="O228">
        <v>2</v>
      </c>
      <c r="P228" t="b">
        <v>0</v>
      </c>
      <c r="Q228" t="s">
        <v>8269</v>
      </c>
      <c r="R228" s="5">
        <f t="shared" si="15"/>
        <v>8.6206896551724137E-3</v>
      </c>
      <c r="S228">
        <f>D228/O228</f>
        <v>125</v>
      </c>
      <c r="T228" t="s">
        <v>8269</v>
      </c>
      <c r="U228" t="s">
        <v>8273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0</v>
      </c>
      <c r="E229">
        <v>28000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9">
        <f t="shared" si="16"/>
        <v>42164.893993055557</v>
      </c>
      <c r="L229" s="9">
        <f t="shared" si="17"/>
        <v>42194.893993055557</v>
      </c>
      <c r="M229" s="10" t="s">
        <v>8326</v>
      </c>
      <c r="N229" t="b">
        <v>0</v>
      </c>
      <c r="O229">
        <v>0</v>
      </c>
      <c r="P229" t="b">
        <v>0</v>
      </c>
      <c r="Q229" t="s">
        <v>8269</v>
      </c>
      <c r="R229" s="5">
        <f t="shared" si="15"/>
        <v>0</v>
      </c>
      <c r="S229">
        <v>0</v>
      </c>
      <c r="T229" t="s">
        <v>8269</v>
      </c>
      <c r="U229" t="s">
        <v>8273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0</v>
      </c>
      <c r="E230">
        <v>8000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9">
        <f t="shared" si="16"/>
        <v>42096.686400462961</v>
      </c>
      <c r="L230" s="9">
        <f t="shared" si="17"/>
        <v>42156.686400462961</v>
      </c>
      <c r="M230" s="10" t="s">
        <v>8326</v>
      </c>
      <c r="N230" t="b">
        <v>0</v>
      </c>
      <c r="O230">
        <v>0</v>
      </c>
      <c r="P230" t="b">
        <v>0</v>
      </c>
      <c r="Q230" t="s">
        <v>8269</v>
      </c>
      <c r="R230" s="5">
        <f t="shared" si="15"/>
        <v>0</v>
      </c>
      <c r="S230">
        <v>0</v>
      </c>
      <c r="T230" t="s">
        <v>8269</v>
      </c>
      <c r="U230" t="s">
        <v>8273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0</v>
      </c>
      <c r="E231">
        <v>3000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9">
        <f t="shared" si="16"/>
        <v>42383.933993055558</v>
      </c>
      <c r="L231" s="9">
        <f t="shared" si="17"/>
        <v>42413.933993055558</v>
      </c>
      <c r="M231" s="10" t="s">
        <v>8328</v>
      </c>
      <c r="N231" t="b">
        <v>0</v>
      </c>
      <c r="O231">
        <v>0</v>
      </c>
      <c r="P231" t="b">
        <v>0</v>
      </c>
      <c r="Q231" t="s">
        <v>8269</v>
      </c>
      <c r="R231" s="5">
        <f t="shared" si="15"/>
        <v>0</v>
      </c>
      <c r="S231">
        <v>0</v>
      </c>
      <c r="T231" t="s">
        <v>8269</v>
      </c>
      <c r="U231" t="s">
        <v>8273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60</v>
      </c>
      <c r="E232">
        <v>15000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9">
        <f t="shared" si="16"/>
        <v>42129.77721064815</v>
      </c>
      <c r="L232" s="9">
        <f t="shared" si="17"/>
        <v>42159.77721064815</v>
      </c>
      <c r="M232" s="10" t="s">
        <v>8326</v>
      </c>
      <c r="N232" t="b">
        <v>0</v>
      </c>
      <c r="O232">
        <v>2</v>
      </c>
      <c r="P232" t="b">
        <v>0</v>
      </c>
      <c r="Q232" t="s">
        <v>8269</v>
      </c>
      <c r="R232" s="5">
        <f t="shared" si="15"/>
        <v>4.0000000000000001E-3</v>
      </c>
      <c r="S232">
        <f>D232/O232</f>
        <v>30</v>
      </c>
      <c r="T232" t="s">
        <v>8269</v>
      </c>
      <c r="U232" t="s">
        <v>8273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0</v>
      </c>
      <c r="E233">
        <v>1500000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9">
        <f t="shared" si="16"/>
        <v>42341.958923611106</v>
      </c>
      <c r="L233" s="9">
        <f t="shared" si="17"/>
        <v>42371.958923611106</v>
      </c>
      <c r="M233" s="10" t="s">
        <v>8328</v>
      </c>
      <c r="N233" t="b">
        <v>0</v>
      </c>
      <c r="O233">
        <v>0</v>
      </c>
      <c r="P233" t="b">
        <v>0</v>
      </c>
      <c r="Q233" t="s">
        <v>8269</v>
      </c>
      <c r="R233" s="5">
        <f t="shared" si="15"/>
        <v>0</v>
      </c>
      <c r="S233">
        <v>0</v>
      </c>
      <c r="T233" t="s">
        <v>8269</v>
      </c>
      <c r="U233" t="s">
        <v>8273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110</v>
      </c>
      <c r="E234">
        <v>4000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9">
        <f t="shared" si="16"/>
        <v>42032.82576388889</v>
      </c>
      <c r="L234" s="9">
        <f t="shared" si="17"/>
        <v>42062.82576388889</v>
      </c>
      <c r="M234" s="10" t="s">
        <v>8326</v>
      </c>
      <c r="N234" t="b">
        <v>0</v>
      </c>
      <c r="O234">
        <v>7</v>
      </c>
      <c r="P234" t="b">
        <v>0</v>
      </c>
      <c r="Q234" t="s">
        <v>8269</v>
      </c>
      <c r="R234" s="5">
        <f t="shared" si="15"/>
        <v>2.75E-2</v>
      </c>
      <c r="S234">
        <f>D234/O234</f>
        <v>15.714285714285714</v>
      </c>
      <c r="T234" t="s">
        <v>8269</v>
      </c>
      <c r="U234" t="s">
        <v>8273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0</v>
      </c>
      <c r="E235">
        <v>350000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9">
        <f t="shared" si="16"/>
        <v>42612.911712962959</v>
      </c>
      <c r="L235" s="9">
        <f t="shared" si="17"/>
        <v>42642.911712962959</v>
      </c>
      <c r="M235" s="10" t="s">
        <v>8328</v>
      </c>
      <c r="N235" t="b">
        <v>0</v>
      </c>
      <c r="O235">
        <v>0</v>
      </c>
      <c r="P235" t="b">
        <v>0</v>
      </c>
      <c r="Q235" t="s">
        <v>8269</v>
      </c>
      <c r="R235" s="5">
        <f t="shared" si="15"/>
        <v>0</v>
      </c>
      <c r="S235">
        <v>0</v>
      </c>
      <c r="T235" t="s">
        <v>8269</v>
      </c>
      <c r="U235" t="s">
        <v>8273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401</v>
      </c>
      <c r="E236">
        <v>1000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9">
        <f t="shared" si="16"/>
        <v>42136.035405092596</v>
      </c>
      <c r="L236" s="9">
        <f t="shared" si="17"/>
        <v>42176.035405092596</v>
      </c>
      <c r="M236" s="10" t="s">
        <v>8326</v>
      </c>
      <c r="N236" t="b">
        <v>0</v>
      </c>
      <c r="O236">
        <v>5</v>
      </c>
      <c r="P236" t="b">
        <v>0</v>
      </c>
      <c r="Q236" t="s">
        <v>8269</v>
      </c>
      <c r="R236" s="5">
        <f t="shared" si="15"/>
        <v>0.40100000000000002</v>
      </c>
      <c r="S236">
        <f>D236/O236</f>
        <v>80.2</v>
      </c>
      <c r="T236" t="s">
        <v>8269</v>
      </c>
      <c r="U236" t="s">
        <v>8273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0</v>
      </c>
      <c r="E237">
        <v>10000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9">
        <f t="shared" si="16"/>
        <v>42164.908530092594</v>
      </c>
      <c r="L237" s="9">
        <f t="shared" si="17"/>
        <v>42194.908530092594</v>
      </c>
      <c r="M237" s="10" t="s">
        <v>8326</v>
      </c>
      <c r="N237" t="b">
        <v>0</v>
      </c>
      <c r="O237">
        <v>0</v>
      </c>
      <c r="P237" t="b">
        <v>0</v>
      </c>
      <c r="Q237" t="s">
        <v>8269</v>
      </c>
      <c r="R237" s="5">
        <f t="shared" si="15"/>
        <v>0</v>
      </c>
      <c r="S237">
        <v>0</v>
      </c>
      <c r="T237" t="s">
        <v>8269</v>
      </c>
      <c r="U237" t="s">
        <v>8273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0</v>
      </c>
      <c r="E238">
        <v>150000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9">
        <f t="shared" si="16"/>
        <v>42321.084479166668</v>
      </c>
      <c r="L238" s="9">
        <f t="shared" si="17"/>
        <v>42374</v>
      </c>
      <c r="M238" s="10" t="s">
        <v>8337</v>
      </c>
      <c r="N238" t="b">
        <v>0</v>
      </c>
      <c r="O238">
        <v>0</v>
      </c>
      <c r="P238" t="b">
        <v>0</v>
      </c>
      <c r="Q238" t="s">
        <v>8269</v>
      </c>
      <c r="R238" s="5">
        <f t="shared" si="15"/>
        <v>0</v>
      </c>
      <c r="S238">
        <v>0</v>
      </c>
      <c r="T238" t="s">
        <v>8269</v>
      </c>
      <c r="U238" t="s">
        <v>8273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50</v>
      </c>
      <c r="E239">
        <v>15000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9">
        <f t="shared" si="16"/>
        <v>42377.577187499999</v>
      </c>
      <c r="L239" s="9">
        <f t="shared" si="17"/>
        <v>42437.577187499999</v>
      </c>
      <c r="M239" s="10" t="s">
        <v>8328</v>
      </c>
      <c r="N239" t="b">
        <v>0</v>
      </c>
      <c r="O239">
        <v>1</v>
      </c>
      <c r="P239" t="b">
        <v>0</v>
      </c>
      <c r="Q239" t="s">
        <v>8269</v>
      </c>
      <c r="R239" s="5">
        <f t="shared" si="15"/>
        <v>3.3333333333333335E-3</v>
      </c>
      <c r="S239">
        <f>D239/O239</f>
        <v>50</v>
      </c>
      <c r="T239" t="s">
        <v>8269</v>
      </c>
      <c r="U239" t="s">
        <v>8273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0</v>
      </c>
      <c r="E240">
        <v>26000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9">
        <f t="shared" si="16"/>
        <v>42713.962500000001</v>
      </c>
      <c r="L240" s="9">
        <f t="shared" si="17"/>
        <v>42734.375</v>
      </c>
      <c r="M240" s="10" t="s">
        <v>8328</v>
      </c>
      <c r="N240" t="b">
        <v>0</v>
      </c>
      <c r="O240">
        <v>0</v>
      </c>
      <c r="P240" t="b">
        <v>0</v>
      </c>
      <c r="Q240" t="s">
        <v>8269</v>
      </c>
      <c r="R240" s="5">
        <f t="shared" si="15"/>
        <v>0</v>
      </c>
      <c r="S240">
        <v>0</v>
      </c>
      <c r="T240" t="s">
        <v>8269</v>
      </c>
      <c r="U240" t="s">
        <v>8273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250</v>
      </c>
      <c r="E241">
        <v>1000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9">
        <f t="shared" si="16"/>
        <v>42297.110300925924</v>
      </c>
      <c r="L241" s="9">
        <f t="shared" si="17"/>
        <v>42316.5</v>
      </c>
      <c r="M241" s="10" t="s">
        <v>8326</v>
      </c>
      <c r="N241" t="b">
        <v>0</v>
      </c>
      <c r="O241">
        <v>5</v>
      </c>
      <c r="P241" t="b">
        <v>0</v>
      </c>
      <c r="Q241" t="s">
        <v>8269</v>
      </c>
      <c r="R241" s="5">
        <f t="shared" si="15"/>
        <v>0.25</v>
      </c>
      <c r="S241">
        <f t="shared" ref="S241:S272" si="19">D241/O241</f>
        <v>50</v>
      </c>
      <c r="T241" t="s">
        <v>8269</v>
      </c>
      <c r="U241" t="s">
        <v>8273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16145.12</v>
      </c>
      <c r="E242">
        <v>15000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9">
        <f t="shared" si="16"/>
        <v>41354.708460648151</v>
      </c>
      <c r="L242" s="9">
        <f t="shared" si="17"/>
        <v>41399.708460648151</v>
      </c>
      <c r="M242" s="10" t="s">
        <v>8331</v>
      </c>
      <c r="N242" t="b">
        <v>1</v>
      </c>
      <c r="O242">
        <v>137</v>
      </c>
      <c r="P242" t="b">
        <v>1</v>
      </c>
      <c r="Q242" t="s">
        <v>8269</v>
      </c>
      <c r="R242" s="5">
        <f t="shared" si="15"/>
        <v>1.0763413333333334</v>
      </c>
      <c r="S242">
        <f t="shared" si="19"/>
        <v>117.84759124087591</v>
      </c>
      <c r="T242" t="s">
        <v>8269</v>
      </c>
      <c r="U242" t="s">
        <v>8274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41000</v>
      </c>
      <c r="E243">
        <v>36400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9">
        <f t="shared" si="16"/>
        <v>41949.697962962964</v>
      </c>
      <c r="L243" s="9">
        <f t="shared" si="17"/>
        <v>41994.697962962964</v>
      </c>
      <c r="M243" s="10" t="s">
        <v>8329</v>
      </c>
      <c r="N243" t="b">
        <v>1</v>
      </c>
      <c r="O243">
        <v>376</v>
      </c>
      <c r="P243" t="b">
        <v>1</v>
      </c>
      <c r="Q243" t="s">
        <v>8269</v>
      </c>
      <c r="R243" s="5">
        <f t="shared" si="15"/>
        <v>1.1263736263736264</v>
      </c>
      <c r="S243">
        <f t="shared" si="19"/>
        <v>109.04255319148936</v>
      </c>
      <c r="T243" t="s">
        <v>8269</v>
      </c>
      <c r="U243" t="s">
        <v>8274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14750</v>
      </c>
      <c r="E244">
        <v>13000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9">
        <f t="shared" si="16"/>
        <v>40862.492939814816</v>
      </c>
      <c r="L244" s="9">
        <f t="shared" si="17"/>
        <v>40897.492939814816</v>
      </c>
      <c r="M244" s="10" t="s">
        <v>8334</v>
      </c>
      <c r="N244" t="b">
        <v>1</v>
      </c>
      <c r="O244">
        <v>202</v>
      </c>
      <c r="P244" t="b">
        <v>1</v>
      </c>
      <c r="Q244" t="s">
        <v>8269</v>
      </c>
      <c r="R244" s="5">
        <f t="shared" si="15"/>
        <v>1.1346153846153846</v>
      </c>
      <c r="S244">
        <f t="shared" si="19"/>
        <v>73.019801980198025</v>
      </c>
      <c r="T244" t="s">
        <v>8269</v>
      </c>
      <c r="U244" t="s">
        <v>8274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25648</v>
      </c>
      <c r="E245">
        <v>25000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9">
        <f t="shared" si="16"/>
        <v>41662.047500000001</v>
      </c>
      <c r="L245" s="9">
        <f t="shared" si="17"/>
        <v>41692.047500000001</v>
      </c>
      <c r="M245" s="10" t="s">
        <v>8329</v>
      </c>
      <c r="N245" t="b">
        <v>1</v>
      </c>
      <c r="O245">
        <v>328</v>
      </c>
      <c r="P245" t="b">
        <v>1</v>
      </c>
      <c r="Q245" t="s">
        <v>8269</v>
      </c>
      <c r="R245" s="5">
        <f t="shared" si="15"/>
        <v>1.0259199999999999</v>
      </c>
      <c r="S245">
        <f t="shared" si="19"/>
        <v>78.195121951219505</v>
      </c>
      <c r="T245" t="s">
        <v>8269</v>
      </c>
      <c r="U245" t="s">
        <v>8274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3981.5</v>
      </c>
      <c r="E246">
        <v>3500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9">
        <f t="shared" si="16"/>
        <v>40213.323599537034</v>
      </c>
      <c r="L246" s="9">
        <f t="shared" si="17"/>
        <v>40253.295833333337</v>
      </c>
      <c r="M246" s="10" t="s">
        <v>8336</v>
      </c>
      <c r="N246" t="b">
        <v>1</v>
      </c>
      <c r="O246">
        <v>84</v>
      </c>
      <c r="P246" t="b">
        <v>1</v>
      </c>
      <c r="Q246" t="s">
        <v>8269</v>
      </c>
      <c r="R246" s="5">
        <f t="shared" si="15"/>
        <v>1.1375714285714287</v>
      </c>
      <c r="S246">
        <f t="shared" si="19"/>
        <v>47.398809523809526</v>
      </c>
      <c r="T246" t="s">
        <v>8269</v>
      </c>
      <c r="U246" t="s">
        <v>8274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5186</v>
      </c>
      <c r="E247">
        <v>5000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9">
        <f t="shared" si="16"/>
        <v>41107.053067129629</v>
      </c>
      <c r="L247" s="9">
        <f t="shared" si="17"/>
        <v>41137.053067129629</v>
      </c>
      <c r="M247" s="10" t="s">
        <v>8333</v>
      </c>
      <c r="N247" t="b">
        <v>1</v>
      </c>
      <c r="O247">
        <v>96</v>
      </c>
      <c r="P247" t="b">
        <v>1</v>
      </c>
      <c r="Q247" t="s">
        <v>8269</v>
      </c>
      <c r="R247" s="5">
        <f t="shared" si="15"/>
        <v>1.0371999999999999</v>
      </c>
      <c r="S247">
        <f t="shared" si="19"/>
        <v>54.020833333333336</v>
      </c>
      <c r="T247" t="s">
        <v>8269</v>
      </c>
      <c r="U247" t="s">
        <v>8274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15273</v>
      </c>
      <c r="E248">
        <v>5000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9">
        <f t="shared" si="16"/>
        <v>40480.363483796296</v>
      </c>
      <c r="L248" s="9">
        <f t="shared" si="17"/>
        <v>40530.405150462961</v>
      </c>
      <c r="M248" s="10" t="s">
        <v>8336</v>
      </c>
      <c r="N248" t="b">
        <v>1</v>
      </c>
      <c r="O248">
        <v>223</v>
      </c>
      <c r="P248" t="b">
        <v>1</v>
      </c>
      <c r="Q248" t="s">
        <v>8269</v>
      </c>
      <c r="R248" s="5">
        <f t="shared" si="15"/>
        <v>3.0546000000000002</v>
      </c>
      <c r="S248">
        <f t="shared" si="19"/>
        <v>68.488789237668158</v>
      </c>
      <c r="T248" t="s">
        <v>8269</v>
      </c>
      <c r="U248" t="s">
        <v>8274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6705</v>
      </c>
      <c r="E249">
        <v>5000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9">
        <f t="shared" si="16"/>
        <v>40430.604328703703</v>
      </c>
      <c r="L249" s="9">
        <f t="shared" si="17"/>
        <v>40467.152083333334</v>
      </c>
      <c r="M249" s="10" t="s">
        <v>8336</v>
      </c>
      <c r="N249" t="b">
        <v>1</v>
      </c>
      <c r="O249">
        <v>62</v>
      </c>
      <c r="P249" t="b">
        <v>1</v>
      </c>
      <c r="Q249" t="s">
        <v>8269</v>
      </c>
      <c r="R249" s="5">
        <f t="shared" si="15"/>
        <v>1.341</v>
      </c>
      <c r="S249">
        <f t="shared" si="19"/>
        <v>108.14516129032258</v>
      </c>
      <c r="T249" t="s">
        <v>8269</v>
      </c>
      <c r="U249" t="s">
        <v>8274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86133</v>
      </c>
      <c r="E250">
        <v>85000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9">
        <f t="shared" si="16"/>
        <v>40870.774409722224</v>
      </c>
      <c r="L250" s="9">
        <f t="shared" si="17"/>
        <v>40915.774409722224</v>
      </c>
      <c r="M250" s="10" t="s">
        <v>8333</v>
      </c>
      <c r="N250" t="b">
        <v>1</v>
      </c>
      <c r="O250">
        <v>146</v>
      </c>
      <c r="P250" t="b">
        <v>1</v>
      </c>
      <c r="Q250" t="s">
        <v>8269</v>
      </c>
      <c r="R250" s="5">
        <f t="shared" si="15"/>
        <v>1.0133294117647058</v>
      </c>
      <c r="S250">
        <f t="shared" si="19"/>
        <v>589.95205479452056</v>
      </c>
      <c r="T250" t="s">
        <v>8269</v>
      </c>
      <c r="U250" t="s">
        <v>8274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11292</v>
      </c>
      <c r="E251">
        <v>10000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9">
        <f t="shared" si="16"/>
        <v>40332.923842592594</v>
      </c>
      <c r="L251" s="9">
        <f t="shared" si="17"/>
        <v>40412.736111111109</v>
      </c>
      <c r="M251" s="10" t="s">
        <v>8336</v>
      </c>
      <c r="N251" t="b">
        <v>1</v>
      </c>
      <c r="O251">
        <v>235</v>
      </c>
      <c r="P251" t="b">
        <v>1</v>
      </c>
      <c r="Q251" t="s">
        <v>8269</v>
      </c>
      <c r="R251" s="5">
        <f t="shared" si="15"/>
        <v>1.1292</v>
      </c>
      <c r="S251">
        <f t="shared" si="19"/>
        <v>48.051063829787232</v>
      </c>
      <c r="T251" t="s">
        <v>8269</v>
      </c>
      <c r="U251" t="s">
        <v>8274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31675</v>
      </c>
      <c r="E252">
        <v>30000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9">
        <f t="shared" si="16"/>
        <v>41401.565868055557</v>
      </c>
      <c r="L252" s="9">
        <f t="shared" si="17"/>
        <v>41431.565868055557</v>
      </c>
      <c r="M252" s="10" t="s">
        <v>8331</v>
      </c>
      <c r="N252" t="b">
        <v>1</v>
      </c>
      <c r="O252">
        <v>437</v>
      </c>
      <c r="P252" t="b">
        <v>1</v>
      </c>
      <c r="Q252" t="s">
        <v>8269</v>
      </c>
      <c r="R252" s="5">
        <f t="shared" si="15"/>
        <v>1.0558333333333334</v>
      </c>
      <c r="S252">
        <f t="shared" si="19"/>
        <v>72.482837528604122</v>
      </c>
      <c r="T252" t="s">
        <v>8269</v>
      </c>
      <c r="U252" t="s">
        <v>8274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4395</v>
      </c>
      <c r="E253">
        <v>3500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9">
        <f t="shared" si="16"/>
        <v>41013.787569444445</v>
      </c>
      <c r="L253" s="9">
        <f t="shared" si="17"/>
        <v>41045.791666666664</v>
      </c>
      <c r="M253" s="10" t="s">
        <v>8333</v>
      </c>
      <c r="N253" t="b">
        <v>1</v>
      </c>
      <c r="O253">
        <v>77</v>
      </c>
      <c r="P253" t="b">
        <v>1</v>
      </c>
      <c r="Q253" t="s">
        <v>8269</v>
      </c>
      <c r="R253" s="5">
        <f t="shared" si="15"/>
        <v>1.2557142857142858</v>
      </c>
      <c r="S253">
        <f t="shared" si="19"/>
        <v>57.077922077922075</v>
      </c>
      <c r="T253" t="s">
        <v>8269</v>
      </c>
      <c r="U253" t="s">
        <v>8274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9228</v>
      </c>
      <c r="E254">
        <v>5000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9">
        <f t="shared" si="16"/>
        <v>40266.66270833333</v>
      </c>
      <c r="L254" s="9">
        <f t="shared" si="17"/>
        <v>40330.165972222225</v>
      </c>
      <c r="M254" s="10" t="s">
        <v>8336</v>
      </c>
      <c r="N254" t="b">
        <v>1</v>
      </c>
      <c r="O254">
        <v>108</v>
      </c>
      <c r="P254" t="b">
        <v>1</v>
      </c>
      <c r="Q254" t="s">
        <v>8269</v>
      </c>
      <c r="R254" s="5">
        <f t="shared" si="15"/>
        <v>1.8455999999999999</v>
      </c>
      <c r="S254">
        <f t="shared" si="19"/>
        <v>85.444444444444443</v>
      </c>
      <c r="T254" t="s">
        <v>8269</v>
      </c>
      <c r="U254" t="s">
        <v>8274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1511</v>
      </c>
      <c r="E255">
        <v>1500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9">
        <f t="shared" si="16"/>
        <v>40924.650868055556</v>
      </c>
      <c r="L255" s="9">
        <f t="shared" si="17"/>
        <v>40954.650868055556</v>
      </c>
      <c r="M255" s="10" t="s">
        <v>8333</v>
      </c>
      <c r="N255" t="b">
        <v>1</v>
      </c>
      <c r="O255">
        <v>7</v>
      </c>
      <c r="P255" t="b">
        <v>1</v>
      </c>
      <c r="Q255" t="s">
        <v>8269</v>
      </c>
      <c r="R255" s="5">
        <f t="shared" si="15"/>
        <v>1.0073333333333334</v>
      </c>
      <c r="S255">
        <f t="shared" si="19"/>
        <v>215.85714285714286</v>
      </c>
      <c r="T255" t="s">
        <v>8269</v>
      </c>
      <c r="U255" t="s">
        <v>8274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28067.34</v>
      </c>
      <c r="E256">
        <v>24000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9">
        <f t="shared" si="16"/>
        <v>42263.952662037038</v>
      </c>
      <c r="L256" s="9">
        <f t="shared" si="17"/>
        <v>42294.083333333328</v>
      </c>
      <c r="M256" s="10" t="s">
        <v>8326</v>
      </c>
      <c r="N256" t="b">
        <v>1</v>
      </c>
      <c r="O256">
        <v>314</v>
      </c>
      <c r="P256" t="b">
        <v>1</v>
      </c>
      <c r="Q256" t="s">
        <v>8269</v>
      </c>
      <c r="R256" s="5">
        <f t="shared" si="15"/>
        <v>1.1694724999999999</v>
      </c>
      <c r="S256">
        <f t="shared" si="19"/>
        <v>89.38643312101911</v>
      </c>
      <c r="T256" t="s">
        <v>8269</v>
      </c>
      <c r="U256" t="s">
        <v>8274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8538.66</v>
      </c>
      <c r="E257">
        <v>8000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9">
        <f t="shared" si="16"/>
        <v>40588.526412037041</v>
      </c>
      <c r="L257" s="9">
        <f t="shared" si="17"/>
        <v>40618.48474537037</v>
      </c>
      <c r="M257" s="10" t="s">
        <v>8334</v>
      </c>
      <c r="N257" t="b">
        <v>1</v>
      </c>
      <c r="O257">
        <v>188</v>
      </c>
      <c r="P257" t="b">
        <v>1</v>
      </c>
      <c r="Q257" t="s">
        <v>8269</v>
      </c>
      <c r="R257" s="5">
        <f t="shared" si="15"/>
        <v>1.0673325</v>
      </c>
      <c r="S257">
        <f t="shared" si="19"/>
        <v>45.418404255319146</v>
      </c>
      <c r="T257" t="s">
        <v>8269</v>
      </c>
      <c r="U257" t="s">
        <v>8274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18083</v>
      </c>
      <c r="E258">
        <v>13000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9">
        <f t="shared" si="16"/>
        <v>41319.769293981481</v>
      </c>
      <c r="L258" s="9">
        <f t="shared" si="17"/>
        <v>41349.769293981481</v>
      </c>
      <c r="M258" s="10" t="s">
        <v>8331</v>
      </c>
      <c r="N258" t="b">
        <v>1</v>
      </c>
      <c r="O258">
        <v>275</v>
      </c>
      <c r="P258" t="b">
        <v>1</v>
      </c>
      <c r="Q258" t="s">
        <v>8269</v>
      </c>
      <c r="R258" s="5">
        <f t="shared" ref="R258:R321" si="20">D258/E258</f>
        <v>1.391</v>
      </c>
      <c r="S258">
        <f t="shared" si="19"/>
        <v>65.756363636363631</v>
      </c>
      <c r="T258" t="s">
        <v>8269</v>
      </c>
      <c r="U258" t="s">
        <v>8274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37354.269999999997</v>
      </c>
      <c r="E259">
        <v>35000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9">
        <f t="shared" ref="K259:K322" si="21">(J259/86400)+DATE(1970,1,1)</f>
        <v>42479.626875000002</v>
      </c>
      <c r="L259" s="9">
        <f t="shared" ref="L259:L322" si="22">(I259/86400)+DATE(1970,1,1)</f>
        <v>42509.626875000002</v>
      </c>
      <c r="M259" s="10" t="s">
        <v>8328</v>
      </c>
      <c r="N259" t="b">
        <v>1</v>
      </c>
      <c r="O259">
        <v>560</v>
      </c>
      <c r="P259" t="b">
        <v>1</v>
      </c>
      <c r="Q259" t="s">
        <v>8269</v>
      </c>
      <c r="R259" s="5">
        <f t="shared" si="20"/>
        <v>1.0672648571428571</v>
      </c>
      <c r="S259">
        <f t="shared" si="19"/>
        <v>66.70405357142856</v>
      </c>
      <c r="T259" t="s">
        <v>8269</v>
      </c>
      <c r="U259" t="s">
        <v>8274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57342</v>
      </c>
      <c r="E260">
        <v>30000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9">
        <f t="shared" si="21"/>
        <v>40682.051689814813</v>
      </c>
      <c r="L260" s="9">
        <f t="shared" si="22"/>
        <v>40712.051689814813</v>
      </c>
      <c r="M260" s="10" t="s">
        <v>8334</v>
      </c>
      <c r="N260" t="b">
        <v>1</v>
      </c>
      <c r="O260">
        <v>688</v>
      </c>
      <c r="P260" t="b">
        <v>1</v>
      </c>
      <c r="Q260" t="s">
        <v>8269</v>
      </c>
      <c r="R260" s="5">
        <f t="shared" si="20"/>
        <v>1.9114</v>
      </c>
      <c r="S260">
        <f t="shared" si="19"/>
        <v>83.345930232558146</v>
      </c>
      <c r="T260" t="s">
        <v>8269</v>
      </c>
      <c r="U260" t="s">
        <v>8274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98953.42</v>
      </c>
      <c r="E261">
        <v>75000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9">
        <f t="shared" si="21"/>
        <v>42072.738067129627</v>
      </c>
      <c r="L261" s="9">
        <f t="shared" si="22"/>
        <v>42102.738067129627</v>
      </c>
      <c r="M261" s="10" t="s">
        <v>8326</v>
      </c>
      <c r="N261" t="b">
        <v>1</v>
      </c>
      <c r="O261">
        <v>942</v>
      </c>
      <c r="P261" t="b">
        <v>1</v>
      </c>
      <c r="Q261" t="s">
        <v>8269</v>
      </c>
      <c r="R261" s="5">
        <f t="shared" si="20"/>
        <v>1.3193789333333332</v>
      </c>
      <c r="S261">
        <f t="shared" si="19"/>
        <v>105.04609341825902</v>
      </c>
      <c r="T261" t="s">
        <v>8269</v>
      </c>
      <c r="U261" t="s">
        <v>8274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10640</v>
      </c>
      <c r="E262">
        <v>10000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9">
        <f t="shared" si="21"/>
        <v>40330.755543981482</v>
      </c>
      <c r="L262" s="9">
        <f t="shared" si="22"/>
        <v>40376.415972222225</v>
      </c>
      <c r="M262" s="10" t="s">
        <v>8336</v>
      </c>
      <c r="N262" t="b">
        <v>1</v>
      </c>
      <c r="O262">
        <v>88</v>
      </c>
      <c r="P262" t="b">
        <v>1</v>
      </c>
      <c r="Q262" t="s">
        <v>8269</v>
      </c>
      <c r="R262" s="5">
        <f t="shared" si="20"/>
        <v>1.0640000000000001</v>
      </c>
      <c r="S262">
        <f t="shared" si="19"/>
        <v>120.90909090909091</v>
      </c>
      <c r="T262" t="s">
        <v>8269</v>
      </c>
      <c r="U262" t="s">
        <v>8274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21480</v>
      </c>
      <c r="E263">
        <v>20000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9">
        <f t="shared" si="21"/>
        <v>41017.885462962964</v>
      </c>
      <c r="L263" s="9">
        <f t="shared" si="22"/>
        <v>41067.621527777781</v>
      </c>
      <c r="M263" s="10" t="s">
        <v>8333</v>
      </c>
      <c r="N263" t="b">
        <v>1</v>
      </c>
      <c r="O263">
        <v>220</v>
      </c>
      <c r="P263" t="b">
        <v>1</v>
      </c>
      <c r="Q263" t="s">
        <v>8269</v>
      </c>
      <c r="R263" s="5">
        <f t="shared" si="20"/>
        <v>1.0740000000000001</v>
      </c>
      <c r="S263">
        <f t="shared" si="19"/>
        <v>97.63636363636364</v>
      </c>
      <c r="T263" t="s">
        <v>8269</v>
      </c>
      <c r="U263" t="s">
        <v>8274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6000</v>
      </c>
      <c r="E264">
        <v>2500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9">
        <f t="shared" si="21"/>
        <v>40555.24800925926</v>
      </c>
      <c r="L264" s="9">
        <f t="shared" si="22"/>
        <v>40600.24800925926</v>
      </c>
      <c r="M264" s="10" t="s">
        <v>8334</v>
      </c>
      <c r="N264" t="b">
        <v>1</v>
      </c>
      <c r="O264">
        <v>145</v>
      </c>
      <c r="P264" t="b">
        <v>1</v>
      </c>
      <c r="Q264" t="s">
        <v>8269</v>
      </c>
      <c r="R264" s="5">
        <f t="shared" si="20"/>
        <v>2.4</v>
      </c>
      <c r="S264">
        <f t="shared" si="19"/>
        <v>41.379310344827587</v>
      </c>
      <c r="T264" t="s">
        <v>8269</v>
      </c>
      <c r="U264" t="s">
        <v>8274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29520.27</v>
      </c>
      <c r="E265">
        <v>25000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9">
        <f t="shared" si="21"/>
        <v>41149.954791666663</v>
      </c>
      <c r="L265" s="9">
        <f t="shared" si="22"/>
        <v>41179.954791666663</v>
      </c>
      <c r="M265" s="10" t="s">
        <v>8333</v>
      </c>
      <c r="N265" t="b">
        <v>1</v>
      </c>
      <c r="O265">
        <v>963</v>
      </c>
      <c r="P265" t="b">
        <v>1</v>
      </c>
      <c r="Q265" t="s">
        <v>8269</v>
      </c>
      <c r="R265" s="5">
        <f t="shared" si="20"/>
        <v>1.1808107999999999</v>
      </c>
      <c r="S265">
        <f t="shared" si="19"/>
        <v>30.654485981308412</v>
      </c>
      <c r="T265" t="s">
        <v>8269</v>
      </c>
      <c r="U265" t="s">
        <v>8274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5910</v>
      </c>
      <c r="E266">
        <v>5000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9">
        <f t="shared" si="21"/>
        <v>41010.620312500003</v>
      </c>
      <c r="L266" s="9">
        <f t="shared" si="22"/>
        <v>41040.620312500003</v>
      </c>
      <c r="M266" s="10" t="s">
        <v>8333</v>
      </c>
      <c r="N266" t="b">
        <v>1</v>
      </c>
      <c r="O266">
        <v>91</v>
      </c>
      <c r="P266" t="b">
        <v>1</v>
      </c>
      <c r="Q266" t="s">
        <v>8269</v>
      </c>
      <c r="R266" s="5">
        <f t="shared" si="20"/>
        <v>1.1819999999999999</v>
      </c>
      <c r="S266">
        <f t="shared" si="19"/>
        <v>64.945054945054949</v>
      </c>
      <c r="T266" t="s">
        <v>8269</v>
      </c>
      <c r="U266" t="s">
        <v>8274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5555</v>
      </c>
      <c r="E267">
        <v>5000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9">
        <f t="shared" si="21"/>
        <v>40267.245717592596</v>
      </c>
      <c r="L267" s="9">
        <f t="shared" si="22"/>
        <v>40308.844444444447</v>
      </c>
      <c r="M267" s="10" t="s">
        <v>8336</v>
      </c>
      <c r="N267" t="b">
        <v>1</v>
      </c>
      <c r="O267">
        <v>58</v>
      </c>
      <c r="P267" t="b">
        <v>1</v>
      </c>
      <c r="Q267" t="s">
        <v>8269</v>
      </c>
      <c r="R267" s="5">
        <f t="shared" si="20"/>
        <v>1.111</v>
      </c>
      <c r="S267">
        <f t="shared" si="19"/>
        <v>95.775862068965523</v>
      </c>
      <c r="T267" t="s">
        <v>8269</v>
      </c>
      <c r="U267" t="s">
        <v>8274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1455</v>
      </c>
      <c r="E268">
        <v>1000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9">
        <f t="shared" si="21"/>
        <v>40205.174849537041</v>
      </c>
      <c r="L268" s="9">
        <f t="shared" si="22"/>
        <v>40291.160416666666</v>
      </c>
      <c r="M268" s="10" t="s">
        <v>8336</v>
      </c>
      <c r="N268" t="b">
        <v>1</v>
      </c>
      <c r="O268">
        <v>36</v>
      </c>
      <c r="P268" t="b">
        <v>1</v>
      </c>
      <c r="Q268" t="s">
        <v>8269</v>
      </c>
      <c r="R268" s="5">
        <f t="shared" si="20"/>
        <v>1.4550000000000001</v>
      </c>
      <c r="S268">
        <f t="shared" si="19"/>
        <v>40.416666666666664</v>
      </c>
      <c r="T268" t="s">
        <v>8269</v>
      </c>
      <c r="U268" t="s">
        <v>8274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12965.44</v>
      </c>
      <c r="E269">
        <v>9850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9">
        <f t="shared" si="21"/>
        <v>41785.452534722222</v>
      </c>
      <c r="L269" s="9">
        <f t="shared" si="22"/>
        <v>41815.452534722222</v>
      </c>
      <c r="M269" s="10" t="s">
        <v>8329</v>
      </c>
      <c r="N269" t="b">
        <v>1</v>
      </c>
      <c r="O269">
        <v>165</v>
      </c>
      <c r="P269" t="b">
        <v>1</v>
      </c>
      <c r="Q269" t="s">
        <v>8269</v>
      </c>
      <c r="R269" s="5">
        <f t="shared" si="20"/>
        <v>1.3162883248730965</v>
      </c>
      <c r="S269">
        <f t="shared" si="19"/>
        <v>78.578424242424248</v>
      </c>
      <c r="T269" t="s">
        <v>8269</v>
      </c>
      <c r="U269" t="s">
        <v>8274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5570</v>
      </c>
      <c r="E270">
        <v>5000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9">
        <f t="shared" si="21"/>
        <v>40809.15252314815</v>
      </c>
      <c r="L270" s="9">
        <f t="shared" si="22"/>
        <v>40854.194189814814</v>
      </c>
      <c r="M270" s="10" t="s">
        <v>8334</v>
      </c>
      <c r="N270" t="b">
        <v>1</v>
      </c>
      <c r="O270">
        <v>111</v>
      </c>
      <c r="P270" t="b">
        <v>1</v>
      </c>
      <c r="Q270" t="s">
        <v>8269</v>
      </c>
      <c r="R270" s="5">
        <f t="shared" si="20"/>
        <v>1.1140000000000001</v>
      </c>
      <c r="S270">
        <f t="shared" si="19"/>
        <v>50.18018018018018</v>
      </c>
      <c r="T270" t="s">
        <v>8269</v>
      </c>
      <c r="U270" t="s">
        <v>8274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147233.76999999999</v>
      </c>
      <c r="E271">
        <v>100000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9">
        <f t="shared" si="21"/>
        <v>42758.197013888886</v>
      </c>
      <c r="L271" s="9">
        <f t="shared" si="22"/>
        <v>42788.197013888886</v>
      </c>
      <c r="M271" s="10" t="s">
        <v>8327</v>
      </c>
      <c r="N271" t="b">
        <v>1</v>
      </c>
      <c r="O271">
        <v>1596</v>
      </c>
      <c r="P271" t="b">
        <v>1</v>
      </c>
      <c r="Q271" t="s">
        <v>8269</v>
      </c>
      <c r="R271" s="5">
        <f t="shared" si="20"/>
        <v>1.4723377</v>
      </c>
      <c r="S271">
        <f t="shared" si="19"/>
        <v>92.251735588972423</v>
      </c>
      <c r="T271" t="s">
        <v>8269</v>
      </c>
      <c r="U271" t="s">
        <v>8274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3510</v>
      </c>
      <c r="E272">
        <v>2300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9">
        <f t="shared" si="21"/>
        <v>40637.86655092593</v>
      </c>
      <c r="L272" s="9">
        <f t="shared" si="22"/>
        <v>40688.166666666664</v>
      </c>
      <c r="M272" s="10" t="s">
        <v>8334</v>
      </c>
      <c r="N272" t="b">
        <v>1</v>
      </c>
      <c r="O272">
        <v>61</v>
      </c>
      <c r="P272" t="b">
        <v>1</v>
      </c>
      <c r="Q272" t="s">
        <v>8269</v>
      </c>
      <c r="R272" s="5">
        <f t="shared" si="20"/>
        <v>1.5260869565217392</v>
      </c>
      <c r="S272">
        <f t="shared" si="19"/>
        <v>57.540983606557376</v>
      </c>
      <c r="T272" t="s">
        <v>8269</v>
      </c>
      <c r="U272" t="s">
        <v>8274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31404</v>
      </c>
      <c r="E273">
        <v>30000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9">
        <f t="shared" si="21"/>
        <v>41612.100243055553</v>
      </c>
      <c r="L273" s="9">
        <f t="shared" si="22"/>
        <v>41641.333333333336</v>
      </c>
      <c r="M273" s="10" t="s">
        <v>8329</v>
      </c>
      <c r="N273" t="b">
        <v>1</v>
      </c>
      <c r="O273">
        <v>287</v>
      </c>
      <c r="P273" t="b">
        <v>1</v>
      </c>
      <c r="Q273" t="s">
        <v>8269</v>
      </c>
      <c r="R273" s="5">
        <f t="shared" si="20"/>
        <v>1.0468</v>
      </c>
      <c r="S273">
        <f t="shared" ref="S273:S304" si="23">D273/O273</f>
        <v>109.42160278745645</v>
      </c>
      <c r="T273" t="s">
        <v>8269</v>
      </c>
      <c r="U273" t="s">
        <v>8274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5323.01</v>
      </c>
      <c r="E274">
        <v>3000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9">
        <f t="shared" si="21"/>
        <v>40235.900358796294</v>
      </c>
      <c r="L274" s="9">
        <f t="shared" si="22"/>
        <v>40296.78402777778</v>
      </c>
      <c r="M274" s="10" t="s">
        <v>8336</v>
      </c>
      <c r="N274" t="b">
        <v>1</v>
      </c>
      <c r="O274">
        <v>65</v>
      </c>
      <c r="P274" t="b">
        <v>1</v>
      </c>
      <c r="Q274" t="s">
        <v>8269</v>
      </c>
      <c r="R274" s="5">
        <f t="shared" si="20"/>
        <v>1.7743366666666667</v>
      </c>
      <c r="S274">
        <f t="shared" si="23"/>
        <v>81.892461538461546</v>
      </c>
      <c r="T274" t="s">
        <v>8269</v>
      </c>
      <c r="U274" t="s">
        <v>8274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5388.79</v>
      </c>
      <c r="E275">
        <v>5000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9">
        <f t="shared" si="21"/>
        <v>40697.498449074075</v>
      </c>
      <c r="L275" s="9">
        <f t="shared" si="22"/>
        <v>40727.498449074075</v>
      </c>
      <c r="M275" s="10" t="s">
        <v>8334</v>
      </c>
      <c r="N275" t="b">
        <v>1</v>
      </c>
      <c r="O275">
        <v>118</v>
      </c>
      <c r="P275" t="b">
        <v>1</v>
      </c>
      <c r="Q275" t="s">
        <v>8269</v>
      </c>
      <c r="R275" s="5">
        <f t="shared" si="20"/>
        <v>1.077758</v>
      </c>
      <c r="S275">
        <f t="shared" si="23"/>
        <v>45.667711864406776</v>
      </c>
      <c r="T275" t="s">
        <v>8269</v>
      </c>
      <c r="U275" t="s">
        <v>8274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6240</v>
      </c>
      <c r="E276">
        <v>4000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9">
        <f t="shared" si="21"/>
        <v>40969.912372685183</v>
      </c>
      <c r="L276" s="9">
        <f t="shared" si="22"/>
        <v>41004.290972222225</v>
      </c>
      <c r="M276" s="10" t="s">
        <v>8333</v>
      </c>
      <c r="N276" t="b">
        <v>1</v>
      </c>
      <c r="O276">
        <v>113</v>
      </c>
      <c r="P276" t="b">
        <v>1</v>
      </c>
      <c r="Q276" t="s">
        <v>8269</v>
      </c>
      <c r="R276" s="5">
        <f t="shared" si="20"/>
        <v>1.56</v>
      </c>
      <c r="S276">
        <f t="shared" si="23"/>
        <v>55.221238938053098</v>
      </c>
      <c r="T276" t="s">
        <v>8269</v>
      </c>
      <c r="U276" t="s">
        <v>8274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21679</v>
      </c>
      <c r="E277">
        <v>20000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9">
        <f t="shared" si="21"/>
        <v>41193.032013888893</v>
      </c>
      <c r="L277" s="9">
        <f t="shared" si="22"/>
        <v>41223.073680555557</v>
      </c>
      <c r="M277" s="10" t="s">
        <v>8333</v>
      </c>
      <c r="N277" t="b">
        <v>1</v>
      </c>
      <c r="O277">
        <v>332</v>
      </c>
      <c r="P277" t="b">
        <v>1</v>
      </c>
      <c r="Q277" t="s">
        <v>8269</v>
      </c>
      <c r="R277" s="5">
        <f t="shared" si="20"/>
        <v>1.08395</v>
      </c>
      <c r="S277">
        <f t="shared" si="23"/>
        <v>65.298192771084331</v>
      </c>
      <c r="T277" t="s">
        <v>8269</v>
      </c>
      <c r="U277" t="s">
        <v>8274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5904</v>
      </c>
      <c r="E278">
        <v>4000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9">
        <f t="shared" si="21"/>
        <v>40967.081875000003</v>
      </c>
      <c r="L278" s="9">
        <f t="shared" si="22"/>
        <v>41027.040208333332</v>
      </c>
      <c r="M278" s="10" t="s">
        <v>8333</v>
      </c>
      <c r="N278" t="b">
        <v>1</v>
      </c>
      <c r="O278">
        <v>62</v>
      </c>
      <c r="P278" t="b">
        <v>1</v>
      </c>
      <c r="Q278" t="s">
        <v>8269</v>
      </c>
      <c r="R278" s="5">
        <f t="shared" si="20"/>
        <v>1.476</v>
      </c>
      <c r="S278">
        <f t="shared" si="23"/>
        <v>95.225806451612897</v>
      </c>
      <c r="T278" t="s">
        <v>8269</v>
      </c>
      <c r="U278" t="s">
        <v>8274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71748</v>
      </c>
      <c r="E279">
        <v>65000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9">
        <f t="shared" si="21"/>
        <v>42117.891423611116</v>
      </c>
      <c r="L279" s="9">
        <f t="shared" si="22"/>
        <v>42147.891423611116</v>
      </c>
      <c r="M279" s="10" t="s">
        <v>8326</v>
      </c>
      <c r="N279" t="b">
        <v>1</v>
      </c>
      <c r="O279">
        <v>951</v>
      </c>
      <c r="P279" t="b">
        <v>1</v>
      </c>
      <c r="Q279" t="s">
        <v>8269</v>
      </c>
      <c r="R279" s="5">
        <f t="shared" si="20"/>
        <v>1.1038153846153846</v>
      </c>
      <c r="S279">
        <f t="shared" si="23"/>
        <v>75.444794952681391</v>
      </c>
      <c r="T279" t="s">
        <v>8269</v>
      </c>
      <c r="U279" t="s">
        <v>8274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40594</v>
      </c>
      <c r="E280">
        <v>27000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9">
        <f t="shared" si="21"/>
        <v>41164.040960648148</v>
      </c>
      <c r="L280" s="9">
        <f t="shared" si="22"/>
        <v>41194.040960648148</v>
      </c>
      <c r="M280" s="10" t="s">
        <v>8333</v>
      </c>
      <c r="N280" t="b">
        <v>1</v>
      </c>
      <c r="O280">
        <v>415</v>
      </c>
      <c r="P280" t="b">
        <v>1</v>
      </c>
      <c r="Q280" t="s">
        <v>8269</v>
      </c>
      <c r="R280" s="5">
        <f t="shared" si="20"/>
        <v>1.5034814814814814</v>
      </c>
      <c r="S280">
        <f t="shared" si="23"/>
        <v>97.816867469879512</v>
      </c>
      <c r="T280" t="s">
        <v>8269</v>
      </c>
      <c r="U280" t="s">
        <v>8274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26744.11</v>
      </c>
      <c r="E281">
        <v>17000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9">
        <f t="shared" si="21"/>
        <v>42759.244166666671</v>
      </c>
      <c r="L281" s="9">
        <f t="shared" si="22"/>
        <v>42793.084027777775</v>
      </c>
      <c r="M281" s="10" t="s">
        <v>8327</v>
      </c>
      <c r="N281" t="b">
        <v>1</v>
      </c>
      <c r="O281">
        <v>305</v>
      </c>
      <c r="P281" t="b">
        <v>1</v>
      </c>
      <c r="Q281" t="s">
        <v>8269</v>
      </c>
      <c r="R281" s="5">
        <f t="shared" si="20"/>
        <v>1.5731829411764706</v>
      </c>
      <c r="S281">
        <f t="shared" si="23"/>
        <v>87.685606557377056</v>
      </c>
      <c r="T281" t="s">
        <v>8269</v>
      </c>
      <c r="U281" t="s">
        <v>8274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117108</v>
      </c>
      <c r="E282">
        <v>75000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9">
        <f t="shared" si="21"/>
        <v>41744.590682870374</v>
      </c>
      <c r="L282" s="9">
        <f t="shared" si="22"/>
        <v>41789.590682870374</v>
      </c>
      <c r="M282" s="10" t="s">
        <v>8329</v>
      </c>
      <c r="N282" t="b">
        <v>1</v>
      </c>
      <c r="O282">
        <v>2139</v>
      </c>
      <c r="P282" t="b">
        <v>1</v>
      </c>
      <c r="Q282" t="s">
        <v>8269</v>
      </c>
      <c r="R282" s="5">
        <f t="shared" si="20"/>
        <v>1.5614399999999999</v>
      </c>
      <c r="S282">
        <f t="shared" si="23"/>
        <v>54.748948106591868</v>
      </c>
      <c r="T282" t="s">
        <v>8269</v>
      </c>
      <c r="U282" t="s">
        <v>8274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6632.32</v>
      </c>
      <c r="E283">
        <v>5500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9">
        <f t="shared" si="21"/>
        <v>39950.163344907407</v>
      </c>
      <c r="L283" s="9">
        <f t="shared" si="22"/>
        <v>40035.80972222222</v>
      </c>
      <c r="M283" s="10" t="s">
        <v>8338</v>
      </c>
      <c r="N283" t="b">
        <v>1</v>
      </c>
      <c r="O283">
        <v>79</v>
      </c>
      <c r="P283" t="b">
        <v>1</v>
      </c>
      <c r="Q283" t="s">
        <v>8269</v>
      </c>
      <c r="R283" s="5">
        <f t="shared" si="20"/>
        <v>1.2058763636363636</v>
      </c>
      <c r="S283">
        <f t="shared" si="23"/>
        <v>83.953417721518989</v>
      </c>
      <c r="T283" t="s">
        <v>8269</v>
      </c>
      <c r="U283" t="s">
        <v>8274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45535</v>
      </c>
      <c r="E284">
        <v>45000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9">
        <f t="shared" si="21"/>
        <v>40194.920046296298</v>
      </c>
      <c r="L284" s="9">
        <f t="shared" si="22"/>
        <v>40231.916666666664</v>
      </c>
      <c r="M284" s="10" t="s">
        <v>8336</v>
      </c>
      <c r="N284" t="b">
        <v>1</v>
      </c>
      <c r="O284">
        <v>179</v>
      </c>
      <c r="P284" t="b">
        <v>1</v>
      </c>
      <c r="Q284" t="s">
        <v>8269</v>
      </c>
      <c r="R284" s="5">
        <f t="shared" si="20"/>
        <v>1.0118888888888888</v>
      </c>
      <c r="S284">
        <f t="shared" si="23"/>
        <v>254.38547486033519</v>
      </c>
      <c r="T284" t="s">
        <v>8269</v>
      </c>
      <c r="U284" t="s">
        <v>8274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20569.05</v>
      </c>
      <c r="E285">
        <v>18000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9">
        <f t="shared" si="21"/>
        <v>40675.71</v>
      </c>
      <c r="L285" s="9">
        <f t="shared" si="22"/>
        <v>40695.207638888889</v>
      </c>
      <c r="M285" s="10" t="s">
        <v>8334</v>
      </c>
      <c r="N285" t="b">
        <v>1</v>
      </c>
      <c r="O285">
        <v>202</v>
      </c>
      <c r="P285" t="b">
        <v>1</v>
      </c>
      <c r="Q285" t="s">
        <v>8269</v>
      </c>
      <c r="R285" s="5">
        <f t="shared" si="20"/>
        <v>1.142725</v>
      </c>
      <c r="S285">
        <f t="shared" si="23"/>
        <v>101.8269801980198</v>
      </c>
      <c r="T285" t="s">
        <v>8269</v>
      </c>
      <c r="U285" t="s">
        <v>8274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41850.46</v>
      </c>
      <c r="E286">
        <v>40000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9">
        <f t="shared" si="21"/>
        <v>40904.738194444442</v>
      </c>
      <c r="L286" s="9">
        <f t="shared" si="22"/>
        <v>40929.738194444442</v>
      </c>
      <c r="M286" s="10" t="s">
        <v>8333</v>
      </c>
      <c r="N286" t="b">
        <v>1</v>
      </c>
      <c r="O286">
        <v>760</v>
      </c>
      <c r="P286" t="b">
        <v>1</v>
      </c>
      <c r="Q286" t="s">
        <v>8269</v>
      </c>
      <c r="R286" s="5">
        <f t="shared" si="20"/>
        <v>1.0462615</v>
      </c>
      <c r="S286">
        <f t="shared" si="23"/>
        <v>55.066394736842106</v>
      </c>
      <c r="T286" t="s">
        <v>8269</v>
      </c>
      <c r="U286" t="s">
        <v>8274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32035.51</v>
      </c>
      <c r="E287">
        <v>14000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9">
        <f t="shared" si="21"/>
        <v>41506.756111111114</v>
      </c>
      <c r="L287" s="9">
        <f t="shared" si="22"/>
        <v>41536.756111111114</v>
      </c>
      <c r="M287" s="10" t="s">
        <v>8331</v>
      </c>
      <c r="N287" t="b">
        <v>1</v>
      </c>
      <c r="O287">
        <v>563</v>
      </c>
      <c r="P287" t="b">
        <v>1</v>
      </c>
      <c r="Q287" t="s">
        <v>8269</v>
      </c>
      <c r="R287" s="5">
        <f t="shared" si="20"/>
        <v>2.2882507142857142</v>
      </c>
      <c r="S287">
        <f t="shared" si="23"/>
        <v>56.901438721136763</v>
      </c>
      <c r="T287" t="s">
        <v>8269</v>
      </c>
      <c r="U287" t="s">
        <v>8274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16373</v>
      </c>
      <c r="E288">
        <v>15000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9">
        <f t="shared" si="21"/>
        <v>41313.816250000003</v>
      </c>
      <c r="L288" s="9">
        <f t="shared" si="22"/>
        <v>41358.774583333332</v>
      </c>
      <c r="M288" s="10" t="s">
        <v>8331</v>
      </c>
      <c r="N288" t="b">
        <v>1</v>
      </c>
      <c r="O288">
        <v>135</v>
      </c>
      <c r="P288" t="b">
        <v>1</v>
      </c>
      <c r="Q288" t="s">
        <v>8269</v>
      </c>
      <c r="R288" s="5">
        <f t="shared" si="20"/>
        <v>1.0915333333333332</v>
      </c>
      <c r="S288">
        <f t="shared" si="23"/>
        <v>121.28148148148148</v>
      </c>
      <c r="T288" t="s">
        <v>8269</v>
      </c>
      <c r="U288" t="s">
        <v>8274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26445</v>
      </c>
      <c r="E289">
        <v>15000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9">
        <f t="shared" si="21"/>
        <v>41184.277986111112</v>
      </c>
      <c r="L289" s="9">
        <f t="shared" si="22"/>
        <v>41215.166666666664</v>
      </c>
      <c r="M289" s="10" t="s">
        <v>8333</v>
      </c>
      <c r="N289" t="b">
        <v>1</v>
      </c>
      <c r="O289">
        <v>290</v>
      </c>
      <c r="P289" t="b">
        <v>1</v>
      </c>
      <c r="Q289" t="s">
        <v>8269</v>
      </c>
      <c r="R289" s="5">
        <f t="shared" si="20"/>
        <v>1.7629999999999999</v>
      </c>
      <c r="S289">
        <f t="shared" si="23"/>
        <v>91.189655172413794</v>
      </c>
      <c r="T289" t="s">
        <v>8269</v>
      </c>
      <c r="U289" t="s">
        <v>8274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51605.31</v>
      </c>
      <c r="E290">
        <v>50000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9">
        <f t="shared" si="21"/>
        <v>41051.168900462959</v>
      </c>
      <c r="L290" s="9">
        <f t="shared" si="22"/>
        <v>41086.168900462959</v>
      </c>
      <c r="M290" s="10" t="s">
        <v>8333</v>
      </c>
      <c r="N290" t="b">
        <v>1</v>
      </c>
      <c r="O290">
        <v>447</v>
      </c>
      <c r="P290" t="b">
        <v>1</v>
      </c>
      <c r="Q290" t="s">
        <v>8269</v>
      </c>
      <c r="R290" s="5">
        <f t="shared" si="20"/>
        <v>1.0321061999999999</v>
      </c>
      <c r="S290">
        <f t="shared" si="23"/>
        <v>115.44812080536913</v>
      </c>
      <c r="T290" t="s">
        <v>8269</v>
      </c>
      <c r="U290" t="s">
        <v>8274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15723</v>
      </c>
      <c r="E291">
        <v>15000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9">
        <f t="shared" si="21"/>
        <v>41550.456412037034</v>
      </c>
      <c r="L291" s="9">
        <f t="shared" si="22"/>
        <v>41580.456412037034</v>
      </c>
      <c r="M291" s="10" t="s">
        <v>8331</v>
      </c>
      <c r="N291" t="b">
        <v>1</v>
      </c>
      <c r="O291">
        <v>232</v>
      </c>
      <c r="P291" t="b">
        <v>1</v>
      </c>
      <c r="Q291" t="s">
        <v>8269</v>
      </c>
      <c r="R291" s="5">
        <f t="shared" si="20"/>
        <v>1.0482</v>
      </c>
      <c r="S291">
        <f t="shared" si="23"/>
        <v>67.771551724137936</v>
      </c>
      <c r="T291" t="s">
        <v>8269</v>
      </c>
      <c r="U291" t="s">
        <v>8274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4800.8</v>
      </c>
      <c r="E292">
        <v>4500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9">
        <f t="shared" si="21"/>
        <v>40526.36917824074</v>
      </c>
      <c r="L292" s="9">
        <f t="shared" si="22"/>
        <v>40576.332638888889</v>
      </c>
      <c r="M292" s="10" t="s">
        <v>8334</v>
      </c>
      <c r="N292" t="b">
        <v>1</v>
      </c>
      <c r="O292">
        <v>168</v>
      </c>
      <c r="P292" t="b">
        <v>1</v>
      </c>
      <c r="Q292" t="s">
        <v>8269</v>
      </c>
      <c r="R292" s="5">
        <f t="shared" si="20"/>
        <v>1.0668444444444445</v>
      </c>
      <c r="S292">
        <f t="shared" si="23"/>
        <v>28.576190476190476</v>
      </c>
      <c r="T292" t="s">
        <v>8269</v>
      </c>
      <c r="U292" t="s">
        <v>8274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6001</v>
      </c>
      <c r="E293">
        <v>5000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9">
        <f t="shared" si="21"/>
        <v>41376.769050925926</v>
      </c>
      <c r="L293" s="9">
        <f t="shared" si="22"/>
        <v>41395.000694444447</v>
      </c>
      <c r="M293" s="10" t="s">
        <v>8331</v>
      </c>
      <c r="N293" t="b">
        <v>1</v>
      </c>
      <c r="O293">
        <v>128</v>
      </c>
      <c r="P293" t="b">
        <v>1</v>
      </c>
      <c r="Q293" t="s">
        <v>8269</v>
      </c>
      <c r="R293" s="5">
        <f t="shared" si="20"/>
        <v>1.2001999999999999</v>
      </c>
      <c r="S293">
        <f t="shared" si="23"/>
        <v>46.8828125</v>
      </c>
      <c r="T293" t="s">
        <v>8269</v>
      </c>
      <c r="U293" t="s">
        <v>8274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76130.2</v>
      </c>
      <c r="E294">
        <v>75000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9">
        <f t="shared" si="21"/>
        <v>40812.803229166668</v>
      </c>
      <c r="L294" s="9">
        <f t="shared" si="22"/>
        <v>40845.165972222225</v>
      </c>
      <c r="M294" s="10" t="s">
        <v>8334</v>
      </c>
      <c r="N294" t="b">
        <v>1</v>
      </c>
      <c r="O294">
        <v>493</v>
      </c>
      <c r="P294" t="b">
        <v>1</v>
      </c>
      <c r="Q294" t="s">
        <v>8269</v>
      </c>
      <c r="R294" s="5">
        <f t="shared" si="20"/>
        <v>1.0150693333333334</v>
      </c>
      <c r="S294">
        <f t="shared" si="23"/>
        <v>154.42231237322514</v>
      </c>
      <c r="T294" t="s">
        <v>8269</v>
      </c>
      <c r="U294" t="s">
        <v>8274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26360</v>
      </c>
      <c r="E295">
        <v>26000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9">
        <f t="shared" si="21"/>
        <v>41719.667986111112</v>
      </c>
      <c r="L295" s="9">
        <f t="shared" si="22"/>
        <v>41749.667986111112</v>
      </c>
      <c r="M295" s="10" t="s">
        <v>8329</v>
      </c>
      <c r="N295" t="b">
        <v>1</v>
      </c>
      <c r="O295">
        <v>131</v>
      </c>
      <c r="P295" t="b">
        <v>1</v>
      </c>
      <c r="Q295" t="s">
        <v>8269</v>
      </c>
      <c r="R295" s="5">
        <f t="shared" si="20"/>
        <v>1.0138461538461538</v>
      </c>
      <c r="S295">
        <f t="shared" si="23"/>
        <v>201.22137404580153</v>
      </c>
      <c r="T295" t="s">
        <v>8269</v>
      </c>
      <c r="U295" t="s">
        <v>8274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9">
        <f t="shared" si="21"/>
        <v>40343.084421296298</v>
      </c>
      <c r="L296" s="9">
        <f t="shared" si="22"/>
        <v>40378.666666666664</v>
      </c>
      <c r="M296" s="10" t="s">
        <v>8336</v>
      </c>
      <c r="N296" t="b">
        <v>1</v>
      </c>
      <c r="O296">
        <v>50</v>
      </c>
      <c r="P296" t="b">
        <v>1</v>
      </c>
      <c r="Q296" t="s">
        <v>8269</v>
      </c>
      <c r="R296" s="5">
        <f t="shared" si="20"/>
        <v>1</v>
      </c>
      <c r="S296">
        <f t="shared" si="23"/>
        <v>100</v>
      </c>
      <c r="T296" t="s">
        <v>8269</v>
      </c>
      <c r="U296" t="s">
        <v>8274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66554.559999999998</v>
      </c>
      <c r="E297">
        <v>50000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9">
        <f t="shared" si="21"/>
        <v>41519.004733796297</v>
      </c>
      <c r="L297" s="9">
        <f t="shared" si="22"/>
        <v>41579</v>
      </c>
      <c r="M297" s="10" t="s">
        <v>8339</v>
      </c>
      <c r="N297" t="b">
        <v>1</v>
      </c>
      <c r="O297">
        <v>665</v>
      </c>
      <c r="P297" t="b">
        <v>1</v>
      </c>
      <c r="Q297" t="s">
        <v>8269</v>
      </c>
      <c r="R297" s="5">
        <f t="shared" si="20"/>
        <v>1.3310911999999999</v>
      </c>
      <c r="S297">
        <f t="shared" si="23"/>
        <v>100.08204511278196</v>
      </c>
      <c r="T297" t="s">
        <v>8269</v>
      </c>
      <c r="U297" t="s">
        <v>8274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29681.55</v>
      </c>
      <c r="E298">
        <v>25000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9">
        <f t="shared" si="21"/>
        <v>41134.475497685184</v>
      </c>
      <c r="L298" s="9">
        <f t="shared" si="22"/>
        <v>41159.475497685184</v>
      </c>
      <c r="M298" s="10" t="s">
        <v>8333</v>
      </c>
      <c r="N298" t="b">
        <v>1</v>
      </c>
      <c r="O298">
        <v>129</v>
      </c>
      <c r="P298" t="b">
        <v>1</v>
      </c>
      <c r="Q298" t="s">
        <v>8269</v>
      </c>
      <c r="R298" s="5">
        <f t="shared" si="20"/>
        <v>1.187262</v>
      </c>
      <c r="S298">
        <f t="shared" si="23"/>
        <v>230.08953488372092</v>
      </c>
      <c r="T298" t="s">
        <v>8269</v>
      </c>
      <c r="U298" t="s">
        <v>8274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20128</v>
      </c>
      <c r="E299">
        <v>20000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9">
        <f t="shared" si="21"/>
        <v>42089.728020833332</v>
      </c>
      <c r="L299" s="9">
        <f t="shared" si="22"/>
        <v>42125.165972222225</v>
      </c>
      <c r="M299" s="10" t="s">
        <v>8326</v>
      </c>
      <c r="N299" t="b">
        <v>1</v>
      </c>
      <c r="O299">
        <v>142</v>
      </c>
      <c r="P299" t="b">
        <v>1</v>
      </c>
      <c r="Q299" t="s">
        <v>8269</v>
      </c>
      <c r="R299" s="5">
        <f t="shared" si="20"/>
        <v>1.0064</v>
      </c>
      <c r="S299">
        <f t="shared" si="23"/>
        <v>141.74647887323943</v>
      </c>
      <c r="T299" t="s">
        <v>8269</v>
      </c>
      <c r="U299" t="s">
        <v>8274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137254.84</v>
      </c>
      <c r="E300">
        <v>126000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9">
        <f t="shared" si="21"/>
        <v>41709.463518518518</v>
      </c>
      <c r="L300" s="9">
        <f t="shared" si="22"/>
        <v>41768.875</v>
      </c>
      <c r="M300" s="10" t="s">
        <v>8329</v>
      </c>
      <c r="N300" t="b">
        <v>1</v>
      </c>
      <c r="O300">
        <v>2436</v>
      </c>
      <c r="P300" t="b">
        <v>1</v>
      </c>
      <c r="Q300" t="s">
        <v>8269</v>
      </c>
      <c r="R300" s="5">
        <f t="shared" si="20"/>
        <v>1.089324126984127</v>
      </c>
      <c r="S300">
        <f t="shared" si="23"/>
        <v>56.344351395730705</v>
      </c>
      <c r="T300" t="s">
        <v>8269</v>
      </c>
      <c r="U300" t="s">
        <v>8274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17895.25</v>
      </c>
      <c r="E301">
        <v>10000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9">
        <f t="shared" si="21"/>
        <v>40469.225231481483</v>
      </c>
      <c r="L301" s="9">
        <f t="shared" si="22"/>
        <v>40499.266898148147</v>
      </c>
      <c r="M301" s="10" t="s">
        <v>8336</v>
      </c>
      <c r="N301" t="b">
        <v>1</v>
      </c>
      <c r="O301">
        <v>244</v>
      </c>
      <c r="P301" t="b">
        <v>1</v>
      </c>
      <c r="Q301" t="s">
        <v>8269</v>
      </c>
      <c r="R301" s="5">
        <f t="shared" si="20"/>
        <v>1.789525</v>
      </c>
      <c r="S301">
        <f t="shared" si="23"/>
        <v>73.341188524590166</v>
      </c>
      <c r="T301" t="s">
        <v>8269</v>
      </c>
      <c r="U301" t="s">
        <v>8274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25430.66</v>
      </c>
      <c r="E302">
        <v>25000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9">
        <f t="shared" si="21"/>
        <v>40626.959930555553</v>
      </c>
      <c r="L302" s="9">
        <f t="shared" si="22"/>
        <v>40657.959930555553</v>
      </c>
      <c r="M302" s="10" t="s">
        <v>8334</v>
      </c>
      <c r="N302" t="b">
        <v>1</v>
      </c>
      <c r="O302">
        <v>298</v>
      </c>
      <c r="P302" t="b">
        <v>1</v>
      </c>
      <c r="Q302" t="s">
        <v>8269</v>
      </c>
      <c r="R302" s="5">
        <f t="shared" si="20"/>
        <v>1.0172264</v>
      </c>
      <c r="S302">
        <f t="shared" si="23"/>
        <v>85.337785234899329</v>
      </c>
      <c r="T302" t="s">
        <v>8269</v>
      </c>
      <c r="U302" t="s">
        <v>8274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15435.55</v>
      </c>
      <c r="E303">
        <v>13000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9">
        <f t="shared" si="21"/>
        <v>41312.737673611111</v>
      </c>
      <c r="L303" s="9">
        <f t="shared" si="22"/>
        <v>41352.696006944447</v>
      </c>
      <c r="M303" s="10" t="s">
        <v>8331</v>
      </c>
      <c r="N303" t="b">
        <v>1</v>
      </c>
      <c r="O303">
        <v>251</v>
      </c>
      <c r="P303" t="b">
        <v>1</v>
      </c>
      <c r="Q303" t="s">
        <v>8269</v>
      </c>
      <c r="R303" s="5">
        <f t="shared" si="20"/>
        <v>1.1873499999999999</v>
      </c>
      <c r="S303">
        <f t="shared" si="23"/>
        <v>61.496215139442228</v>
      </c>
      <c r="T303" t="s">
        <v>8269</v>
      </c>
      <c r="U303" t="s">
        <v>8274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10046</v>
      </c>
      <c r="E304">
        <v>10000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9">
        <f t="shared" si="21"/>
        <v>40933.856921296298</v>
      </c>
      <c r="L304" s="9">
        <f t="shared" si="22"/>
        <v>40963.856921296298</v>
      </c>
      <c r="M304" s="10" t="s">
        <v>8333</v>
      </c>
      <c r="N304" t="b">
        <v>1</v>
      </c>
      <c r="O304">
        <v>108</v>
      </c>
      <c r="P304" t="b">
        <v>1</v>
      </c>
      <c r="Q304" t="s">
        <v>8269</v>
      </c>
      <c r="R304" s="5">
        <f t="shared" si="20"/>
        <v>1.0045999999999999</v>
      </c>
      <c r="S304">
        <f t="shared" si="23"/>
        <v>93.018518518518519</v>
      </c>
      <c r="T304" t="s">
        <v>8269</v>
      </c>
      <c r="U304" t="s">
        <v>8274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4124</v>
      </c>
      <c r="E305">
        <v>3000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9">
        <f t="shared" si="21"/>
        <v>41032.071134259255</v>
      </c>
      <c r="L305" s="9">
        <f t="shared" si="22"/>
        <v>41062.071134259255</v>
      </c>
      <c r="M305" s="10" t="s">
        <v>8333</v>
      </c>
      <c r="N305" t="b">
        <v>1</v>
      </c>
      <c r="O305">
        <v>82</v>
      </c>
      <c r="P305" t="b">
        <v>1</v>
      </c>
      <c r="Q305" t="s">
        <v>8269</v>
      </c>
      <c r="R305" s="5">
        <f t="shared" si="20"/>
        <v>1.3746666666666667</v>
      </c>
      <c r="S305">
        <f t="shared" ref="S305:S336" si="24">D305/O305</f>
        <v>50.292682926829265</v>
      </c>
      <c r="T305" t="s">
        <v>8269</v>
      </c>
      <c r="U305" t="s">
        <v>8274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7876</v>
      </c>
      <c r="E306">
        <v>3400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9">
        <f t="shared" si="21"/>
        <v>41114.094872685186</v>
      </c>
      <c r="L306" s="9">
        <f t="shared" si="22"/>
        <v>41153.083333333336</v>
      </c>
      <c r="M306" s="10" t="s">
        <v>8333</v>
      </c>
      <c r="N306" t="b">
        <v>1</v>
      </c>
      <c r="O306">
        <v>74</v>
      </c>
      <c r="P306" t="b">
        <v>1</v>
      </c>
      <c r="Q306" t="s">
        <v>8269</v>
      </c>
      <c r="R306" s="5">
        <f t="shared" si="20"/>
        <v>2.3164705882352941</v>
      </c>
      <c r="S306">
        <f t="shared" si="24"/>
        <v>106.43243243243244</v>
      </c>
      <c r="T306" t="s">
        <v>8269</v>
      </c>
      <c r="U306" t="s">
        <v>8274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9775</v>
      </c>
      <c r="E307">
        <v>7500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9">
        <f t="shared" si="21"/>
        <v>40948.630196759259</v>
      </c>
      <c r="L307" s="9">
        <f t="shared" si="22"/>
        <v>40978.630196759259</v>
      </c>
      <c r="M307" s="10" t="s">
        <v>8333</v>
      </c>
      <c r="N307" t="b">
        <v>1</v>
      </c>
      <c r="O307">
        <v>189</v>
      </c>
      <c r="P307" t="b">
        <v>1</v>
      </c>
      <c r="Q307" t="s">
        <v>8269</v>
      </c>
      <c r="R307" s="5">
        <f t="shared" si="20"/>
        <v>1.3033333333333332</v>
      </c>
      <c r="S307">
        <f t="shared" si="24"/>
        <v>51.719576719576722</v>
      </c>
      <c r="T307" t="s">
        <v>8269</v>
      </c>
      <c r="U307" t="s">
        <v>8274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2929</v>
      </c>
      <c r="E308">
        <v>1000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9">
        <f t="shared" si="21"/>
        <v>41333.837187500001</v>
      </c>
      <c r="L308" s="9">
        <f t="shared" si="22"/>
        <v>41353.79552083333</v>
      </c>
      <c r="M308" s="10" t="s">
        <v>8331</v>
      </c>
      <c r="N308" t="b">
        <v>1</v>
      </c>
      <c r="O308">
        <v>80</v>
      </c>
      <c r="P308" t="b">
        <v>1</v>
      </c>
      <c r="Q308" t="s">
        <v>8269</v>
      </c>
      <c r="R308" s="5">
        <f t="shared" si="20"/>
        <v>2.9289999999999998</v>
      </c>
      <c r="S308">
        <f t="shared" si="24"/>
        <v>36.612499999999997</v>
      </c>
      <c r="T308" t="s">
        <v>8269</v>
      </c>
      <c r="U308" t="s">
        <v>8274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24490</v>
      </c>
      <c r="E309">
        <v>22000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9">
        <f t="shared" si="21"/>
        <v>41282.944456018522</v>
      </c>
      <c r="L309" s="9">
        <f t="shared" si="22"/>
        <v>41312.944456018522</v>
      </c>
      <c r="M309" s="10" t="s">
        <v>8331</v>
      </c>
      <c r="N309" t="b">
        <v>1</v>
      </c>
      <c r="O309">
        <v>576</v>
      </c>
      <c r="P309" t="b">
        <v>1</v>
      </c>
      <c r="Q309" t="s">
        <v>8269</v>
      </c>
      <c r="R309" s="5">
        <f t="shared" si="20"/>
        <v>1.1131818181818183</v>
      </c>
      <c r="S309">
        <f t="shared" si="24"/>
        <v>42.517361111111114</v>
      </c>
      <c r="T309" t="s">
        <v>8269</v>
      </c>
      <c r="U309" t="s">
        <v>8274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12668</v>
      </c>
      <c r="E310">
        <v>12000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9">
        <f t="shared" si="21"/>
        <v>40567.694560185184</v>
      </c>
      <c r="L310" s="9">
        <f t="shared" si="22"/>
        <v>40612.694560185184</v>
      </c>
      <c r="M310" s="10" t="s">
        <v>8334</v>
      </c>
      <c r="N310" t="b">
        <v>1</v>
      </c>
      <c r="O310">
        <v>202</v>
      </c>
      <c r="P310" t="b">
        <v>1</v>
      </c>
      <c r="Q310" t="s">
        <v>8269</v>
      </c>
      <c r="R310" s="5">
        <f t="shared" si="20"/>
        <v>1.0556666666666668</v>
      </c>
      <c r="S310">
        <f t="shared" si="24"/>
        <v>62.712871287128714</v>
      </c>
      <c r="T310" t="s">
        <v>8269</v>
      </c>
      <c r="U310" t="s">
        <v>8274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21410</v>
      </c>
      <c r="E311">
        <v>18000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9">
        <f t="shared" si="21"/>
        <v>41134.751550925925</v>
      </c>
      <c r="L311" s="9">
        <f t="shared" si="22"/>
        <v>41155.751550925925</v>
      </c>
      <c r="M311" s="10" t="s">
        <v>8333</v>
      </c>
      <c r="N311" t="b">
        <v>1</v>
      </c>
      <c r="O311">
        <v>238</v>
      </c>
      <c r="P311" t="b">
        <v>1</v>
      </c>
      <c r="Q311" t="s">
        <v>8269</v>
      </c>
      <c r="R311" s="5">
        <f t="shared" si="20"/>
        <v>1.1894444444444445</v>
      </c>
      <c r="S311">
        <f t="shared" si="24"/>
        <v>89.957983193277315</v>
      </c>
      <c r="T311" t="s">
        <v>8269</v>
      </c>
      <c r="U311" t="s">
        <v>8274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1041.29</v>
      </c>
      <c r="E312">
        <v>1000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9">
        <f t="shared" si="21"/>
        <v>40821.183136574073</v>
      </c>
      <c r="L312" s="9">
        <f t="shared" si="22"/>
        <v>40836.083333333336</v>
      </c>
      <c r="M312" s="10" t="s">
        <v>8334</v>
      </c>
      <c r="N312" t="b">
        <v>1</v>
      </c>
      <c r="O312">
        <v>36</v>
      </c>
      <c r="P312" t="b">
        <v>1</v>
      </c>
      <c r="Q312" t="s">
        <v>8269</v>
      </c>
      <c r="R312" s="5">
        <f t="shared" si="20"/>
        <v>1.04129</v>
      </c>
      <c r="S312">
        <f t="shared" si="24"/>
        <v>28.924722222222222</v>
      </c>
      <c r="T312" t="s">
        <v>8269</v>
      </c>
      <c r="U312" t="s">
        <v>8274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20820.330000000002</v>
      </c>
      <c r="E313">
        <v>20000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9">
        <f t="shared" si="21"/>
        <v>40868.219814814816</v>
      </c>
      <c r="L313" s="9">
        <f t="shared" si="22"/>
        <v>40909.332638888889</v>
      </c>
      <c r="M313" s="10" t="s">
        <v>8333</v>
      </c>
      <c r="N313" t="b">
        <v>1</v>
      </c>
      <c r="O313">
        <v>150</v>
      </c>
      <c r="P313" t="b">
        <v>1</v>
      </c>
      <c r="Q313" t="s">
        <v>8269</v>
      </c>
      <c r="R313" s="5">
        <f t="shared" si="20"/>
        <v>1.0410165</v>
      </c>
      <c r="S313">
        <f t="shared" si="24"/>
        <v>138.8022</v>
      </c>
      <c r="T313" t="s">
        <v>8269</v>
      </c>
      <c r="U313" t="s">
        <v>8274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8950</v>
      </c>
      <c r="E314">
        <v>8000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9">
        <f t="shared" si="21"/>
        <v>41348.877685185187</v>
      </c>
      <c r="L314" s="9">
        <f t="shared" si="22"/>
        <v>41378.877685185187</v>
      </c>
      <c r="M314" s="10" t="s">
        <v>8331</v>
      </c>
      <c r="N314" t="b">
        <v>1</v>
      </c>
      <c r="O314">
        <v>146</v>
      </c>
      <c r="P314" t="b">
        <v>1</v>
      </c>
      <c r="Q314" t="s">
        <v>8269</v>
      </c>
      <c r="R314" s="5">
        <f t="shared" si="20"/>
        <v>1.1187499999999999</v>
      </c>
      <c r="S314">
        <f t="shared" si="24"/>
        <v>61.301369863013697</v>
      </c>
      <c r="T314" t="s">
        <v>8269</v>
      </c>
      <c r="U314" t="s">
        <v>8274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17805</v>
      </c>
      <c r="E315">
        <v>17000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9">
        <f t="shared" si="21"/>
        <v>40357.227939814817</v>
      </c>
      <c r="L315" s="9">
        <f t="shared" si="22"/>
        <v>40401.665972222225</v>
      </c>
      <c r="M315" s="10" t="s">
        <v>8336</v>
      </c>
      <c r="N315" t="b">
        <v>1</v>
      </c>
      <c r="O315">
        <v>222</v>
      </c>
      <c r="P315" t="b">
        <v>1</v>
      </c>
      <c r="Q315" t="s">
        <v>8269</v>
      </c>
      <c r="R315" s="5">
        <f t="shared" si="20"/>
        <v>1.0473529411764706</v>
      </c>
      <c r="S315">
        <f t="shared" si="24"/>
        <v>80.202702702702709</v>
      </c>
      <c r="T315" t="s">
        <v>8269</v>
      </c>
      <c r="U315" t="s">
        <v>8274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3851.5</v>
      </c>
      <c r="E316">
        <v>1000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9">
        <f t="shared" si="21"/>
        <v>41304.833194444444</v>
      </c>
      <c r="L316" s="9">
        <f t="shared" si="22"/>
        <v>41334.833194444444</v>
      </c>
      <c r="M316" s="10" t="s">
        <v>8331</v>
      </c>
      <c r="N316" t="b">
        <v>1</v>
      </c>
      <c r="O316">
        <v>120</v>
      </c>
      <c r="P316" t="b">
        <v>1</v>
      </c>
      <c r="Q316" t="s">
        <v>8269</v>
      </c>
      <c r="R316" s="5">
        <f t="shared" si="20"/>
        <v>3.8515000000000001</v>
      </c>
      <c r="S316">
        <f t="shared" si="24"/>
        <v>32.095833333333331</v>
      </c>
      <c r="T316" t="s">
        <v>8269</v>
      </c>
      <c r="U316" t="s">
        <v>8274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25312</v>
      </c>
      <c r="E317">
        <v>25000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9">
        <f t="shared" si="21"/>
        <v>41113.77238425926</v>
      </c>
      <c r="L317" s="9">
        <f t="shared" si="22"/>
        <v>41143.77238425926</v>
      </c>
      <c r="M317" s="10" t="s">
        <v>8333</v>
      </c>
      <c r="N317" t="b">
        <v>1</v>
      </c>
      <c r="O317">
        <v>126</v>
      </c>
      <c r="P317" t="b">
        <v>1</v>
      </c>
      <c r="Q317" t="s">
        <v>8269</v>
      </c>
      <c r="R317" s="5">
        <f t="shared" si="20"/>
        <v>1.01248</v>
      </c>
      <c r="S317">
        <f t="shared" si="24"/>
        <v>200.88888888888889</v>
      </c>
      <c r="T317" t="s">
        <v>8269</v>
      </c>
      <c r="U317" t="s">
        <v>8274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17066</v>
      </c>
      <c r="E318">
        <v>15000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9">
        <f t="shared" si="21"/>
        <v>41950.923576388886</v>
      </c>
      <c r="L318" s="9">
        <f t="shared" si="22"/>
        <v>41984.207638888889</v>
      </c>
      <c r="M318" s="10" t="s">
        <v>8329</v>
      </c>
      <c r="N318" t="b">
        <v>1</v>
      </c>
      <c r="O318">
        <v>158</v>
      </c>
      <c r="P318" t="b">
        <v>1</v>
      </c>
      <c r="Q318" t="s">
        <v>8269</v>
      </c>
      <c r="R318" s="5">
        <f t="shared" si="20"/>
        <v>1.1377333333333333</v>
      </c>
      <c r="S318">
        <f t="shared" si="24"/>
        <v>108.01265822784811</v>
      </c>
      <c r="T318" t="s">
        <v>8269</v>
      </c>
      <c r="U318" t="s">
        <v>8274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30241</v>
      </c>
      <c r="E319">
        <v>30000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9">
        <f t="shared" si="21"/>
        <v>41589.676886574074</v>
      </c>
      <c r="L319" s="9">
        <f t="shared" si="22"/>
        <v>41619.676886574074</v>
      </c>
      <c r="M319" s="10" t="s">
        <v>8331</v>
      </c>
      <c r="N319" t="b">
        <v>1</v>
      </c>
      <c r="O319">
        <v>316</v>
      </c>
      <c r="P319" t="b">
        <v>1</v>
      </c>
      <c r="Q319" t="s">
        <v>8269</v>
      </c>
      <c r="R319" s="5">
        <f t="shared" si="20"/>
        <v>1.0080333333333333</v>
      </c>
      <c r="S319">
        <f t="shared" si="24"/>
        <v>95.699367088607602</v>
      </c>
      <c r="T319" t="s">
        <v>8269</v>
      </c>
      <c r="U319" t="s">
        <v>8274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14166</v>
      </c>
      <c r="E320">
        <v>5000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9">
        <f t="shared" si="21"/>
        <v>41330.038784722223</v>
      </c>
      <c r="L320" s="9">
        <f t="shared" si="22"/>
        <v>41359.997118055559</v>
      </c>
      <c r="M320" s="10" t="s">
        <v>8331</v>
      </c>
      <c r="N320" t="b">
        <v>1</v>
      </c>
      <c r="O320">
        <v>284</v>
      </c>
      <c r="P320" t="b">
        <v>1</v>
      </c>
      <c r="Q320" t="s">
        <v>8269</v>
      </c>
      <c r="R320" s="5">
        <f t="shared" si="20"/>
        <v>2.8332000000000002</v>
      </c>
      <c r="S320">
        <f t="shared" si="24"/>
        <v>49.880281690140848</v>
      </c>
      <c r="T320" t="s">
        <v>8269</v>
      </c>
      <c r="U320" t="s">
        <v>8274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5634</v>
      </c>
      <c r="E321">
        <v>5000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9">
        <f t="shared" si="21"/>
        <v>40123.83829861111</v>
      </c>
      <c r="L321" s="9">
        <f t="shared" si="22"/>
        <v>40211.332638888889</v>
      </c>
      <c r="M321" s="10" t="s">
        <v>8336</v>
      </c>
      <c r="N321" t="b">
        <v>1</v>
      </c>
      <c r="O321">
        <v>51</v>
      </c>
      <c r="P321" t="b">
        <v>1</v>
      </c>
      <c r="Q321" t="s">
        <v>8269</v>
      </c>
      <c r="R321" s="5">
        <f t="shared" si="20"/>
        <v>1.1268</v>
      </c>
      <c r="S321">
        <f t="shared" si="24"/>
        <v>110.47058823529412</v>
      </c>
      <c r="T321" t="s">
        <v>8269</v>
      </c>
      <c r="U321" t="s">
        <v>8274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21316</v>
      </c>
      <c r="E322">
        <v>20000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9">
        <f t="shared" si="21"/>
        <v>42331.551307870366</v>
      </c>
      <c r="L322" s="9">
        <f t="shared" si="22"/>
        <v>42360.958333333328</v>
      </c>
      <c r="M322" s="10" t="s">
        <v>8326</v>
      </c>
      <c r="N322" t="b">
        <v>1</v>
      </c>
      <c r="O322">
        <v>158</v>
      </c>
      <c r="P322" t="b">
        <v>1</v>
      </c>
      <c r="Q322" t="s">
        <v>8269</v>
      </c>
      <c r="R322" s="5">
        <f t="shared" ref="R322:R385" si="25">D322/E322</f>
        <v>1.0658000000000001</v>
      </c>
      <c r="S322">
        <f t="shared" si="24"/>
        <v>134.91139240506328</v>
      </c>
      <c r="T322" t="s">
        <v>8269</v>
      </c>
      <c r="U322" t="s">
        <v>8274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35932</v>
      </c>
      <c r="E323">
        <v>35000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9">
        <f t="shared" ref="K323:K386" si="26">(J323/86400)+DATE(1970,1,1)</f>
        <v>42647.446597222224</v>
      </c>
      <c r="L323" s="9">
        <f t="shared" ref="L323:L386" si="27">(I323/86400)+DATE(1970,1,1)</f>
        <v>42682.488263888888</v>
      </c>
      <c r="M323" s="10" t="s">
        <v>8328</v>
      </c>
      <c r="N323" t="b">
        <v>1</v>
      </c>
      <c r="O323">
        <v>337</v>
      </c>
      <c r="P323" t="b">
        <v>1</v>
      </c>
      <c r="Q323" t="s">
        <v>8269</v>
      </c>
      <c r="R323" s="5">
        <f t="shared" si="25"/>
        <v>1.0266285714285714</v>
      </c>
      <c r="S323">
        <f t="shared" si="24"/>
        <v>106.62314540059347</v>
      </c>
      <c r="T323" t="s">
        <v>8269</v>
      </c>
      <c r="U323" t="s">
        <v>8274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26978</v>
      </c>
      <c r="E324">
        <v>25000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9">
        <f t="shared" si="26"/>
        <v>42473.57</v>
      </c>
      <c r="L324" s="9">
        <f t="shared" si="27"/>
        <v>42503.57</v>
      </c>
      <c r="M324" s="10" t="s">
        <v>8328</v>
      </c>
      <c r="N324" t="b">
        <v>1</v>
      </c>
      <c r="O324">
        <v>186</v>
      </c>
      <c r="P324" t="b">
        <v>1</v>
      </c>
      <c r="Q324" t="s">
        <v>8269</v>
      </c>
      <c r="R324" s="5">
        <f t="shared" si="25"/>
        <v>1.0791200000000001</v>
      </c>
      <c r="S324">
        <f t="shared" si="24"/>
        <v>145.04301075268816</v>
      </c>
      <c r="T324" t="s">
        <v>8269</v>
      </c>
      <c r="U324" t="s">
        <v>8274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6646</v>
      </c>
      <c r="E325">
        <v>5400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9">
        <f t="shared" si="26"/>
        <v>42697.32136574074</v>
      </c>
      <c r="L325" s="9">
        <f t="shared" si="27"/>
        <v>42725.332638888889</v>
      </c>
      <c r="M325" s="10" t="s">
        <v>8328</v>
      </c>
      <c r="N325" t="b">
        <v>1</v>
      </c>
      <c r="O325">
        <v>58</v>
      </c>
      <c r="P325" t="b">
        <v>1</v>
      </c>
      <c r="Q325" t="s">
        <v>8269</v>
      </c>
      <c r="R325" s="5">
        <f t="shared" si="25"/>
        <v>1.2307407407407407</v>
      </c>
      <c r="S325">
        <f t="shared" si="24"/>
        <v>114.58620689655173</v>
      </c>
      <c r="T325" t="s">
        <v>8269</v>
      </c>
      <c r="U325" t="s">
        <v>8274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8636</v>
      </c>
      <c r="E326">
        <v>8500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9">
        <f t="shared" si="26"/>
        <v>42184.626250000001</v>
      </c>
      <c r="L326" s="9">
        <f t="shared" si="27"/>
        <v>42217.626250000001</v>
      </c>
      <c r="M326" s="10" t="s">
        <v>8326</v>
      </c>
      <c r="N326" t="b">
        <v>1</v>
      </c>
      <c r="O326">
        <v>82</v>
      </c>
      <c r="P326" t="b">
        <v>1</v>
      </c>
      <c r="Q326" t="s">
        <v>8269</v>
      </c>
      <c r="R326" s="5">
        <f t="shared" si="25"/>
        <v>1.016</v>
      </c>
      <c r="S326">
        <f t="shared" si="24"/>
        <v>105.3170731707317</v>
      </c>
      <c r="T326" t="s">
        <v>8269</v>
      </c>
      <c r="U326" t="s">
        <v>8274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52198</v>
      </c>
      <c r="E327">
        <v>50000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9">
        <f t="shared" si="26"/>
        <v>42689.187881944439</v>
      </c>
      <c r="L327" s="9">
        <f t="shared" si="27"/>
        <v>42724.187881944439</v>
      </c>
      <c r="M327" s="10" t="s">
        <v>8328</v>
      </c>
      <c r="N327" t="b">
        <v>1</v>
      </c>
      <c r="O327">
        <v>736</v>
      </c>
      <c r="P327" t="b">
        <v>1</v>
      </c>
      <c r="Q327" t="s">
        <v>8269</v>
      </c>
      <c r="R327" s="5">
        <f t="shared" si="25"/>
        <v>1.04396</v>
      </c>
      <c r="S327">
        <f t="shared" si="24"/>
        <v>70.921195652173907</v>
      </c>
      <c r="T327" t="s">
        <v>8269</v>
      </c>
      <c r="U327" t="s">
        <v>8274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169394.6</v>
      </c>
      <c r="E328">
        <v>150000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9">
        <f t="shared" si="26"/>
        <v>42775.314884259264</v>
      </c>
      <c r="L328" s="9">
        <f t="shared" si="27"/>
        <v>42808.956250000003</v>
      </c>
      <c r="M328" s="10" t="s">
        <v>8327</v>
      </c>
      <c r="N328" t="b">
        <v>1</v>
      </c>
      <c r="O328">
        <v>1151</v>
      </c>
      <c r="P328" t="b">
        <v>1</v>
      </c>
      <c r="Q328" t="s">
        <v>8269</v>
      </c>
      <c r="R328" s="5">
        <f t="shared" si="25"/>
        <v>1.1292973333333334</v>
      </c>
      <c r="S328">
        <f t="shared" si="24"/>
        <v>147.17167680278018</v>
      </c>
      <c r="T328" t="s">
        <v>8269</v>
      </c>
      <c r="U328" t="s">
        <v>8274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5456</v>
      </c>
      <c r="E329">
        <v>4000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9">
        <f t="shared" si="26"/>
        <v>42058.235289351855</v>
      </c>
      <c r="L329" s="9">
        <f t="shared" si="27"/>
        <v>42085.333333333328</v>
      </c>
      <c r="M329" s="10" t="s">
        <v>8326</v>
      </c>
      <c r="N329" t="b">
        <v>1</v>
      </c>
      <c r="O329">
        <v>34</v>
      </c>
      <c r="P329" t="b">
        <v>1</v>
      </c>
      <c r="Q329" t="s">
        <v>8269</v>
      </c>
      <c r="R329" s="5">
        <f t="shared" si="25"/>
        <v>1.3640000000000001</v>
      </c>
      <c r="S329">
        <f t="shared" si="24"/>
        <v>160.47058823529412</v>
      </c>
      <c r="T329" t="s">
        <v>8269</v>
      </c>
      <c r="U329" t="s">
        <v>8274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77710.8</v>
      </c>
      <c r="E330">
        <v>75000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9">
        <f t="shared" si="26"/>
        <v>42278.946620370371</v>
      </c>
      <c r="L330" s="9">
        <f t="shared" si="27"/>
        <v>42309.166666666672</v>
      </c>
      <c r="M330" s="10" t="s">
        <v>8326</v>
      </c>
      <c r="N330" t="b">
        <v>1</v>
      </c>
      <c r="O330">
        <v>498</v>
      </c>
      <c r="P330" t="b">
        <v>1</v>
      </c>
      <c r="Q330" t="s">
        <v>8269</v>
      </c>
      <c r="R330" s="5">
        <f t="shared" si="25"/>
        <v>1.036144</v>
      </c>
      <c r="S330">
        <f t="shared" si="24"/>
        <v>156.04578313253012</v>
      </c>
      <c r="T330" t="s">
        <v>8269</v>
      </c>
      <c r="U330" t="s">
        <v>8274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10550</v>
      </c>
      <c r="E331">
        <v>10000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9">
        <f t="shared" si="26"/>
        <v>42291.46674768519</v>
      </c>
      <c r="L331" s="9">
        <f t="shared" si="27"/>
        <v>42315.166666666672</v>
      </c>
      <c r="M331" s="10" t="s">
        <v>8326</v>
      </c>
      <c r="N331" t="b">
        <v>1</v>
      </c>
      <c r="O331">
        <v>167</v>
      </c>
      <c r="P331" t="b">
        <v>1</v>
      </c>
      <c r="Q331" t="s">
        <v>8269</v>
      </c>
      <c r="R331" s="5">
        <f t="shared" si="25"/>
        <v>1.0549999999999999</v>
      </c>
      <c r="S331">
        <f t="shared" si="24"/>
        <v>63.17365269461078</v>
      </c>
      <c r="T331" t="s">
        <v>8269</v>
      </c>
      <c r="U331" t="s">
        <v>8274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35640</v>
      </c>
      <c r="E332">
        <v>35000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9">
        <f t="shared" si="26"/>
        <v>41379.515775462962</v>
      </c>
      <c r="L332" s="9">
        <f t="shared" si="27"/>
        <v>41411.165972222225</v>
      </c>
      <c r="M332" s="10" t="s">
        <v>8331</v>
      </c>
      <c r="N332" t="b">
        <v>1</v>
      </c>
      <c r="O332">
        <v>340</v>
      </c>
      <c r="P332" t="b">
        <v>1</v>
      </c>
      <c r="Q332" t="s">
        <v>8269</v>
      </c>
      <c r="R332" s="5">
        <f t="shared" si="25"/>
        <v>1.0182857142857142</v>
      </c>
      <c r="S332">
        <f t="shared" si="24"/>
        <v>104.82352941176471</v>
      </c>
      <c r="T332" t="s">
        <v>8269</v>
      </c>
      <c r="U332" t="s">
        <v>8274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42642</v>
      </c>
      <c r="E333">
        <v>40000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9">
        <f t="shared" si="26"/>
        <v>42507.581412037034</v>
      </c>
      <c r="L333" s="9">
        <f t="shared" si="27"/>
        <v>42538.581412037034</v>
      </c>
      <c r="M333" s="10" t="s">
        <v>8328</v>
      </c>
      <c r="N333" t="b">
        <v>1</v>
      </c>
      <c r="O333">
        <v>438</v>
      </c>
      <c r="P333" t="b">
        <v>1</v>
      </c>
      <c r="Q333" t="s">
        <v>8269</v>
      </c>
      <c r="R333" s="5">
        <f t="shared" si="25"/>
        <v>1.0660499999999999</v>
      </c>
      <c r="S333">
        <f t="shared" si="24"/>
        <v>97.356164383561648</v>
      </c>
      <c r="T333" t="s">
        <v>8269</v>
      </c>
      <c r="U333" t="s">
        <v>8274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113015</v>
      </c>
      <c r="E334">
        <v>100000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9">
        <f t="shared" si="26"/>
        <v>42263.680289351847</v>
      </c>
      <c r="L334" s="9">
        <f t="shared" si="27"/>
        <v>42305.333333333328</v>
      </c>
      <c r="M334" s="10" t="s">
        <v>8326</v>
      </c>
      <c r="N334" t="b">
        <v>1</v>
      </c>
      <c r="O334">
        <v>555</v>
      </c>
      <c r="P334" t="b">
        <v>1</v>
      </c>
      <c r="Q334" t="s">
        <v>8269</v>
      </c>
      <c r="R334" s="5">
        <f t="shared" si="25"/>
        <v>1.13015</v>
      </c>
      <c r="S334">
        <f t="shared" si="24"/>
        <v>203.63063063063063</v>
      </c>
      <c r="T334" t="s">
        <v>8269</v>
      </c>
      <c r="U334" t="s">
        <v>8274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50091</v>
      </c>
      <c r="E335">
        <v>40000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9">
        <f t="shared" si="26"/>
        <v>42437.636469907404</v>
      </c>
      <c r="L335" s="9">
        <f t="shared" si="27"/>
        <v>42467.59480324074</v>
      </c>
      <c r="M335" s="10" t="s">
        <v>8328</v>
      </c>
      <c r="N335" t="b">
        <v>1</v>
      </c>
      <c r="O335">
        <v>266</v>
      </c>
      <c r="P335" t="b">
        <v>1</v>
      </c>
      <c r="Q335" t="s">
        <v>8269</v>
      </c>
      <c r="R335" s="5">
        <f t="shared" si="25"/>
        <v>1.252275</v>
      </c>
      <c r="S335">
        <f t="shared" si="24"/>
        <v>188.31203007518798</v>
      </c>
      <c r="T335" t="s">
        <v>8269</v>
      </c>
      <c r="U335" t="s">
        <v>8274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10119</v>
      </c>
      <c r="E336">
        <v>10000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9">
        <f t="shared" si="26"/>
        <v>42101.682372685187</v>
      </c>
      <c r="L336" s="9">
        <f t="shared" si="27"/>
        <v>42139.791666666672</v>
      </c>
      <c r="M336" s="10" t="s">
        <v>8326</v>
      </c>
      <c r="N336" t="b">
        <v>1</v>
      </c>
      <c r="O336">
        <v>69</v>
      </c>
      <c r="P336" t="b">
        <v>1</v>
      </c>
      <c r="Q336" t="s">
        <v>8269</v>
      </c>
      <c r="R336" s="5">
        <f t="shared" si="25"/>
        <v>1.0119</v>
      </c>
      <c r="S336">
        <f t="shared" si="24"/>
        <v>146.65217391304347</v>
      </c>
      <c r="T336" t="s">
        <v>8269</v>
      </c>
      <c r="U336" t="s">
        <v>8274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8735</v>
      </c>
      <c r="E337">
        <v>8500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9">
        <f t="shared" si="26"/>
        <v>42101.737442129626</v>
      </c>
      <c r="L337" s="9">
        <f t="shared" si="27"/>
        <v>42132.916666666672</v>
      </c>
      <c r="M337" s="10" t="s">
        <v>8326</v>
      </c>
      <c r="N337" t="b">
        <v>1</v>
      </c>
      <c r="O337">
        <v>80</v>
      </c>
      <c r="P337" t="b">
        <v>1</v>
      </c>
      <c r="Q337" t="s">
        <v>8269</v>
      </c>
      <c r="R337" s="5">
        <f t="shared" si="25"/>
        <v>1.0276470588235294</v>
      </c>
      <c r="S337">
        <f t="shared" ref="S337:S368" si="28">D337/O337</f>
        <v>109.1875</v>
      </c>
      <c r="T337" t="s">
        <v>8269</v>
      </c>
      <c r="U337" t="s">
        <v>8274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29209.78</v>
      </c>
      <c r="E338">
        <v>25000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9">
        <f t="shared" si="26"/>
        <v>42291.596273148149</v>
      </c>
      <c r="L338" s="9">
        <f t="shared" si="27"/>
        <v>42321.637939814813</v>
      </c>
      <c r="M338" s="10" t="s">
        <v>8326</v>
      </c>
      <c r="N338" t="b">
        <v>1</v>
      </c>
      <c r="O338">
        <v>493</v>
      </c>
      <c r="P338" t="b">
        <v>1</v>
      </c>
      <c r="Q338" t="s">
        <v>8269</v>
      </c>
      <c r="R338" s="5">
        <f t="shared" si="25"/>
        <v>1.1683911999999999</v>
      </c>
      <c r="S338">
        <f t="shared" si="28"/>
        <v>59.249046653144013</v>
      </c>
      <c r="T338" t="s">
        <v>8269</v>
      </c>
      <c r="U338" t="s">
        <v>8274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3035.05</v>
      </c>
      <c r="E339">
        <v>3000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9">
        <f t="shared" si="26"/>
        <v>42047.128564814819</v>
      </c>
      <c r="L339" s="9">
        <f t="shared" si="27"/>
        <v>42077.086898148147</v>
      </c>
      <c r="M339" s="10" t="s">
        <v>8326</v>
      </c>
      <c r="N339" t="b">
        <v>1</v>
      </c>
      <c r="O339">
        <v>31</v>
      </c>
      <c r="P339" t="b">
        <v>1</v>
      </c>
      <c r="Q339" t="s">
        <v>8269</v>
      </c>
      <c r="R339" s="5">
        <f t="shared" si="25"/>
        <v>1.0116833333333335</v>
      </c>
      <c r="S339">
        <f t="shared" si="28"/>
        <v>97.904838709677421</v>
      </c>
      <c r="T339" t="s">
        <v>8269</v>
      </c>
      <c r="U339" t="s">
        <v>8274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16520.04</v>
      </c>
      <c r="E340">
        <v>15000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9">
        <f t="shared" si="26"/>
        <v>42559.755671296298</v>
      </c>
      <c r="L340" s="9">
        <f t="shared" si="27"/>
        <v>42616.041666666672</v>
      </c>
      <c r="M340" s="10" t="s">
        <v>8328</v>
      </c>
      <c r="N340" t="b">
        <v>1</v>
      </c>
      <c r="O340">
        <v>236</v>
      </c>
      <c r="P340" t="b">
        <v>1</v>
      </c>
      <c r="Q340" t="s">
        <v>8269</v>
      </c>
      <c r="R340" s="5">
        <f t="shared" si="25"/>
        <v>1.1013360000000001</v>
      </c>
      <c r="S340">
        <f t="shared" si="28"/>
        <v>70.000169491525426</v>
      </c>
      <c r="T340" t="s">
        <v>8269</v>
      </c>
      <c r="U340" t="s">
        <v>8274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6485</v>
      </c>
      <c r="E341">
        <v>6000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9">
        <f t="shared" si="26"/>
        <v>42093.760046296295</v>
      </c>
      <c r="L341" s="9">
        <f t="shared" si="27"/>
        <v>42123.760046296295</v>
      </c>
      <c r="M341" s="10" t="s">
        <v>8326</v>
      </c>
      <c r="N341" t="b">
        <v>1</v>
      </c>
      <c r="O341">
        <v>89</v>
      </c>
      <c r="P341" t="b">
        <v>1</v>
      </c>
      <c r="Q341" t="s">
        <v>8269</v>
      </c>
      <c r="R341" s="5">
        <f t="shared" si="25"/>
        <v>1.0808333333333333</v>
      </c>
      <c r="S341">
        <f t="shared" si="28"/>
        <v>72.865168539325836</v>
      </c>
      <c r="T341" t="s">
        <v>8269</v>
      </c>
      <c r="U341" t="s">
        <v>8274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43758</v>
      </c>
      <c r="E342">
        <v>35000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9">
        <f t="shared" si="26"/>
        <v>42772.669062500005</v>
      </c>
      <c r="L342" s="9">
        <f t="shared" si="27"/>
        <v>42802.875</v>
      </c>
      <c r="M342" s="10" t="s">
        <v>8327</v>
      </c>
      <c r="N342" t="b">
        <v>1</v>
      </c>
      <c r="O342">
        <v>299</v>
      </c>
      <c r="P342" t="b">
        <v>1</v>
      </c>
      <c r="Q342" t="s">
        <v>8269</v>
      </c>
      <c r="R342" s="5">
        <f t="shared" si="25"/>
        <v>1.2502285714285715</v>
      </c>
      <c r="S342">
        <f t="shared" si="28"/>
        <v>146.34782608695653</v>
      </c>
      <c r="T342" t="s">
        <v>8269</v>
      </c>
      <c r="U342" t="s">
        <v>8274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3735</v>
      </c>
      <c r="E343">
        <v>3500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9">
        <f t="shared" si="26"/>
        <v>41894.879606481481</v>
      </c>
      <c r="L343" s="9">
        <f t="shared" si="27"/>
        <v>41913.165972222225</v>
      </c>
      <c r="M343" s="10" t="s">
        <v>8329</v>
      </c>
      <c r="N343" t="b">
        <v>1</v>
      </c>
      <c r="O343">
        <v>55</v>
      </c>
      <c r="P343" t="b">
        <v>1</v>
      </c>
      <c r="Q343" t="s">
        <v>8269</v>
      </c>
      <c r="R343" s="5">
        <f t="shared" si="25"/>
        <v>1.0671428571428572</v>
      </c>
      <c r="S343">
        <f t="shared" si="28"/>
        <v>67.909090909090907</v>
      </c>
      <c r="T343" t="s">
        <v>8269</v>
      </c>
      <c r="U343" t="s">
        <v>8274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55201.52</v>
      </c>
      <c r="E344">
        <v>55000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9">
        <f t="shared" si="26"/>
        <v>42459.780844907407</v>
      </c>
      <c r="L344" s="9">
        <f t="shared" si="27"/>
        <v>42489.780844907407</v>
      </c>
      <c r="M344" s="10" t="s">
        <v>8328</v>
      </c>
      <c r="N344" t="b">
        <v>1</v>
      </c>
      <c r="O344">
        <v>325</v>
      </c>
      <c r="P344" t="b">
        <v>1</v>
      </c>
      <c r="Q344" t="s">
        <v>8269</v>
      </c>
      <c r="R344" s="5">
        <f t="shared" si="25"/>
        <v>1.0036639999999999</v>
      </c>
      <c r="S344">
        <f t="shared" si="28"/>
        <v>169.85083076923075</v>
      </c>
      <c r="T344" t="s">
        <v>8269</v>
      </c>
      <c r="U344" t="s">
        <v>8274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30608.59</v>
      </c>
      <c r="E345">
        <v>30000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9">
        <f t="shared" si="26"/>
        <v>41926.73778935185</v>
      </c>
      <c r="L345" s="9">
        <f t="shared" si="27"/>
        <v>41957.125</v>
      </c>
      <c r="M345" s="10" t="s">
        <v>8329</v>
      </c>
      <c r="N345" t="b">
        <v>1</v>
      </c>
      <c r="O345">
        <v>524</v>
      </c>
      <c r="P345" t="b">
        <v>1</v>
      </c>
      <c r="Q345" t="s">
        <v>8269</v>
      </c>
      <c r="R345" s="5">
        <f t="shared" si="25"/>
        <v>1.0202863333333334</v>
      </c>
      <c r="S345">
        <f t="shared" si="28"/>
        <v>58.413339694656486</v>
      </c>
      <c r="T345" t="s">
        <v>8269</v>
      </c>
      <c r="U345" t="s">
        <v>8274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34198</v>
      </c>
      <c r="E346">
        <v>33500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9">
        <f t="shared" si="26"/>
        <v>42111.970995370371</v>
      </c>
      <c r="L346" s="9">
        <f t="shared" si="27"/>
        <v>42156.097222222219</v>
      </c>
      <c r="M346" s="10" t="s">
        <v>8326</v>
      </c>
      <c r="N346" t="b">
        <v>1</v>
      </c>
      <c r="O346">
        <v>285</v>
      </c>
      <c r="P346" t="b">
        <v>1</v>
      </c>
      <c r="Q346" t="s">
        <v>8269</v>
      </c>
      <c r="R346" s="5">
        <f t="shared" si="25"/>
        <v>1.0208358208955224</v>
      </c>
      <c r="S346">
        <f t="shared" si="28"/>
        <v>119.99298245614035</v>
      </c>
      <c r="T346" t="s">
        <v>8269</v>
      </c>
      <c r="U346" t="s">
        <v>8274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17875</v>
      </c>
      <c r="E347">
        <v>14500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9">
        <f t="shared" si="26"/>
        <v>42114.944328703699</v>
      </c>
      <c r="L347" s="9">
        <f t="shared" si="27"/>
        <v>42144.944328703699</v>
      </c>
      <c r="M347" s="10" t="s">
        <v>8326</v>
      </c>
      <c r="N347" t="b">
        <v>1</v>
      </c>
      <c r="O347">
        <v>179</v>
      </c>
      <c r="P347" t="b">
        <v>1</v>
      </c>
      <c r="Q347" t="s">
        <v>8269</v>
      </c>
      <c r="R347" s="5">
        <f t="shared" si="25"/>
        <v>1.2327586206896552</v>
      </c>
      <c r="S347">
        <f t="shared" si="28"/>
        <v>99.860335195530723</v>
      </c>
      <c r="T347" t="s">
        <v>8269</v>
      </c>
      <c r="U347" t="s">
        <v>8274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17028.88</v>
      </c>
      <c r="E348">
        <v>10000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9">
        <f t="shared" si="26"/>
        <v>42261.500243055554</v>
      </c>
      <c r="L348" s="9">
        <f t="shared" si="27"/>
        <v>42291.500243055554</v>
      </c>
      <c r="M348" s="10" t="s">
        <v>8326</v>
      </c>
      <c r="N348" t="b">
        <v>1</v>
      </c>
      <c r="O348">
        <v>188</v>
      </c>
      <c r="P348" t="b">
        <v>1</v>
      </c>
      <c r="Q348" t="s">
        <v>8269</v>
      </c>
      <c r="R348" s="5">
        <f t="shared" si="25"/>
        <v>1.7028880000000002</v>
      </c>
      <c r="S348">
        <f t="shared" si="28"/>
        <v>90.579148936170213</v>
      </c>
      <c r="T348" t="s">
        <v>8269</v>
      </c>
      <c r="U348" t="s">
        <v>8274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44636.2</v>
      </c>
      <c r="E349">
        <v>40000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9">
        <f t="shared" si="26"/>
        <v>42292.495474537034</v>
      </c>
      <c r="L349" s="9">
        <f t="shared" si="27"/>
        <v>42322.537141203706</v>
      </c>
      <c r="M349" s="10" t="s">
        <v>8326</v>
      </c>
      <c r="N349" t="b">
        <v>1</v>
      </c>
      <c r="O349">
        <v>379</v>
      </c>
      <c r="P349" t="b">
        <v>1</v>
      </c>
      <c r="Q349" t="s">
        <v>8269</v>
      </c>
      <c r="R349" s="5">
        <f t="shared" si="25"/>
        <v>1.1159049999999999</v>
      </c>
      <c r="S349">
        <f t="shared" si="28"/>
        <v>117.77361477572559</v>
      </c>
      <c r="T349" t="s">
        <v>8269</v>
      </c>
      <c r="U349" t="s">
        <v>8274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10300</v>
      </c>
      <c r="E350">
        <v>10000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9">
        <f t="shared" si="26"/>
        <v>42207.58699074074</v>
      </c>
      <c r="L350" s="9">
        <f t="shared" si="27"/>
        <v>42237.58699074074</v>
      </c>
      <c r="M350" s="10" t="s">
        <v>8326</v>
      </c>
      <c r="N350" t="b">
        <v>1</v>
      </c>
      <c r="O350">
        <v>119</v>
      </c>
      <c r="P350" t="b">
        <v>1</v>
      </c>
      <c r="Q350" t="s">
        <v>8269</v>
      </c>
      <c r="R350" s="5">
        <f t="shared" si="25"/>
        <v>1.03</v>
      </c>
      <c r="S350">
        <f t="shared" si="28"/>
        <v>86.554621848739501</v>
      </c>
      <c r="T350" t="s">
        <v>8269</v>
      </c>
      <c r="U350" t="s">
        <v>8274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12007.18</v>
      </c>
      <c r="E351">
        <v>11260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9">
        <f t="shared" si="26"/>
        <v>42760.498935185184</v>
      </c>
      <c r="L351" s="9">
        <f t="shared" si="27"/>
        <v>42790.498935185184</v>
      </c>
      <c r="M351" s="10" t="s">
        <v>8327</v>
      </c>
      <c r="N351" t="b">
        <v>1</v>
      </c>
      <c r="O351">
        <v>167</v>
      </c>
      <c r="P351" t="b">
        <v>1</v>
      </c>
      <c r="Q351" t="s">
        <v>8269</v>
      </c>
      <c r="R351" s="5">
        <f t="shared" si="25"/>
        <v>1.0663570159857905</v>
      </c>
      <c r="S351">
        <f t="shared" si="28"/>
        <v>71.899281437125751</v>
      </c>
      <c r="T351" t="s">
        <v>8269</v>
      </c>
      <c r="U351" t="s">
        <v>8274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28690</v>
      </c>
      <c r="E352">
        <v>25000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9">
        <f t="shared" si="26"/>
        <v>42586.066076388888</v>
      </c>
      <c r="L352" s="9">
        <f t="shared" si="27"/>
        <v>42624.165972222225</v>
      </c>
      <c r="M352" s="10" t="s">
        <v>8328</v>
      </c>
      <c r="N352" t="b">
        <v>1</v>
      </c>
      <c r="O352">
        <v>221</v>
      </c>
      <c r="P352" t="b">
        <v>1</v>
      </c>
      <c r="Q352" t="s">
        <v>8269</v>
      </c>
      <c r="R352" s="5">
        <f t="shared" si="25"/>
        <v>1.1476</v>
      </c>
      <c r="S352">
        <f t="shared" si="28"/>
        <v>129.81900452488688</v>
      </c>
      <c r="T352" t="s">
        <v>8269</v>
      </c>
      <c r="U352" t="s">
        <v>8274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43296</v>
      </c>
      <c r="E353">
        <v>34000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9">
        <f t="shared" si="26"/>
        <v>42427.964745370366</v>
      </c>
      <c r="L353" s="9">
        <f t="shared" si="27"/>
        <v>42467.923078703709</v>
      </c>
      <c r="M353" s="10" t="s">
        <v>8328</v>
      </c>
      <c r="N353" t="b">
        <v>1</v>
      </c>
      <c r="O353">
        <v>964</v>
      </c>
      <c r="P353" t="b">
        <v>1</v>
      </c>
      <c r="Q353" t="s">
        <v>8269</v>
      </c>
      <c r="R353" s="5">
        <f t="shared" si="25"/>
        <v>1.2734117647058822</v>
      </c>
      <c r="S353">
        <f t="shared" si="28"/>
        <v>44.912863070539416</v>
      </c>
      <c r="T353" t="s">
        <v>8269</v>
      </c>
      <c r="U353" t="s">
        <v>8274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11656</v>
      </c>
      <c r="E354">
        <v>10000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9">
        <f t="shared" si="26"/>
        <v>41890.167453703703</v>
      </c>
      <c r="L354" s="9">
        <f t="shared" si="27"/>
        <v>41920.167453703703</v>
      </c>
      <c r="M354" s="10" t="s">
        <v>8329</v>
      </c>
      <c r="N354" t="b">
        <v>1</v>
      </c>
      <c r="O354">
        <v>286</v>
      </c>
      <c r="P354" t="b">
        <v>1</v>
      </c>
      <c r="Q354" t="s">
        <v>8269</v>
      </c>
      <c r="R354" s="5">
        <f t="shared" si="25"/>
        <v>1.1656</v>
      </c>
      <c r="S354">
        <f t="shared" si="28"/>
        <v>40.755244755244753</v>
      </c>
      <c r="T354" t="s">
        <v>8269</v>
      </c>
      <c r="U354" t="s">
        <v>8274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63460.18</v>
      </c>
      <c r="E355">
        <v>58425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9">
        <f t="shared" si="26"/>
        <v>42297.791886574079</v>
      </c>
      <c r="L355" s="9">
        <f t="shared" si="27"/>
        <v>42327.833553240736</v>
      </c>
      <c r="M355" s="10" t="s">
        <v>8326</v>
      </c>
      <c r="N355" t="b">
        <v>1</v>
      </c>
      <c r="O355">
        <v>613</v>
      </c>
      <c r="P355" t="b">
        <v>1</v>
      </c>
      <c r="Q355" t="s">
        <v>8269</v>
      </c>
      <c r="R355" s="5">
        <f t="shared" si="25"/>
        <v>1.0861819426615318</v>
      </c>
      <c r="S355">
        <f t="shared" si="28"/>
        <v>103.52394779771615</v>
      </c>
      <c r="T355" t="s">
        <v>8269</v>
      </c>
      <c r="U355" t="s">
        <v>8274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3638</v>
      </c>
      <c r="E356">
        <v>3500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9">
        <f t="shared" si="26"/>
        <v>42438.827789351853</v>
      </c>
      <c r="L356" s="9">
        <f t="shared" si="27"/>
        <v>42468.786122685182</v>
      </c>
      <c r="M356" s="10" t="s">
        <v>8328</v>
      </c>
      <c r="N356" t="b">
        <v>1</v>
      </c>
      <c r="O356">
        <v>29</v>
      </c>
      <c r="P356" t="b">
        <v>1</v>
      </c>
      <c r="Q356" t="s">
        <v>8269</v>
      </c>
      <c r="R356" s="5">
        <f t="shared" si="25"/>
        <v>1.0394285714285714</v>
      </c>
      <c r="S356">
        <f t="shared" si="28"/>
        <v>125.44827586206897</v>
      </c>
      <c r="T356" t="s">
        <v>8269</v>
      </c>
      <c r="U356" t="s">
        <v>8274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40690</v>
      </c>
      <c r="E357">
        <v>35000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9">
        <f t="shared" si="26"/>
        <v>41943.293912037036</v>
      </c>
      <c r="L357" s="9">
        <f t="shared" si="27"/>
        <v>41974.3355787037</v>
      </c>
      <c r="M357" s="10" t="s">
        <v>8329</v>
      </c>
      <c r="N357" t="b">
        <v>1</v>
      </c>
      <c r="O357">
        <v>165</v>
      </c>
      <c r="P357" t="b">
        <v>1</v>
      </c>
      <c r="Q357" t="s">
        <v>8269</v>
      </c>
      <c r="R357" s="5">
        <f t="shared" si="25"/>
        <v>1.1625714285714286</v>
      </c>
      <c r="S357">
        <f t="shared" si="28"/>
        <v>246.60606060606059</v>
      </c>
      <c r="T357" t="s">
        <v>8269</v>
      </c>
      <c r="U357" t="s">
        <v>8274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7701.93</v>
      </c>
      <c r="E358">
        <v>7500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9">
        <f t="shared" si="26"/>
        <v>42415.803159722222</v>
      </c>
      <c r="L358" s="9">
        <f t="shared" si="27"/>
        <v>42445.761493055557</v>
      </c>
      <c r="M358" s="10" t="s">
        <v>8328</v>
      </c>
      <c r="N358" t="b">
        <v>1</v>
      </c>
      <c r="O358">
        <v>97</v>
      </c>
      <c r="P358" t="b">
        <v>1</v>
      </c>
      <c r="Q358" t="s">
        <v>8269</v>
      </c>
      <c r="R358" s="5">
        <f t="shared" si="25"/>
        <v>1.0269239999999999</v>
      </c>
      <c r="S358">
        <f t="shared" si="28"/>
        <v>79.401340206185566</v>
      </c>
      <c r="T358" t="s">
        <v>8269</v>
      </c>
      <c r="U358" t="s">
        <v>8274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26100</v>
      </c>
      <c r="E359">
        <v>15000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9">
        <f t="shared" si="26"/>
        <v>42078.222187499996</v>
      </c>
      <c r="L359" s="9">
        <f t="shared" si="27"/>
        <v>42118.222187499996</v>
      </c>
      <c r="M359" s="10" t="s">
        <v>8326</v>
      </c>
      <c r="N359" t="b">
        <v>1</v>
      </c>
      <c r="O359">
        <v>303</v>
      </c>
      <c r="P359" t="b">
        <v>1</v>
      </c>
      <c r="Q359" t="s">
        <v>8269</v>
      </c>
      <c r="R359" s="5">
        <f t="shared" si="25"/>
        <v>1.74</v>
      </c>
      <c r="S359">
        <f t="shared" si="28"/>
        <v>86.138613861386133</v>
      </c>
      <c r="T359" t="s">
        <v>8269</v>
      </c>
      <c r="U359" t="s">
        <v>8274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51544</v>
      </c>
      <c r="E360">
        <v>50000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9">
        <f t="shared" si="26"/>
        <v>42507.860196759255</v>
      </c>
      <c r="L360" s="9">
        <f t="shared" si="27"/>
        <v>42536.625</v>
      </c>
      <c r="M360" s="10" t="s">
        <v>8328</v>
      </c>
      <c r="N360" t="b">
        <v>1</v>
      </c>
      <c r="O360">
        <v>267</v>
      </c>
      <c r="P360" t="b">
        <v>1</v>
      </c>
      <c r="Q360" t="s">
        <v>8269</v>
      </c>
      <c r="R360" s="5">
        <f t="shared" si="25"/>
        <v>1.03088</v>
      </c>
      <c r="S360">
        <f t="shared" si="28"/>
        <v>193.04868913857678</v>
      </c>
      <c r="T360" t="s">
        <v>8269</v>
      </c>
      <c r="U360" t="s">
        <v>8274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25375</v>
      </c>
      <c r="E361">
        <v>24200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9">
        <f t="shared" si="26"/>
        <v>41935.070486111115</v>
      </c>
      <c r="L361" s="9">
        <f t="shared" si="27"/>
        <v>41957.216666666667</v>
      </c>
      <c r="M361" s="10" t="s">
        <v>8329</v>
      </c>
      <c r="N361" t="b">
        <v>1</v>
      </c>
      <c r="O361">
        <v>302</v>
      </c>
      <c r="P361" t="b">
        <v>1</v>
      </c>
      <c r="Q361" t="s">
        <v>8269</v>
      </c>
      <c r="R361" s="5">
        <f t="shared" si="25"/>
        <v>1.0485537190082646</v>
      </c>
      <c r="S361">
        <f t="shared" si="28"/>
        <v>84.023178807947019</v>
      </c>
      <c r="T361" t="s">
        <v>8269</v>
      </c>
      <c r="U361" t="s">
        <v>8274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12165</v>
      </c>
      <c r="E362">
        <v>12000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9">
        <f t="shared" si="26"/>
        <v>42163.897916666669</v>
      </c>
      <c r="L362" s="9">
        <f t="shared" si="27"/>
        <v>42208.132638888885</v>
      </c>
      <c r="M362" s="10" t="s">
        <v>8326</v>
      </c>
      <c r="N362" t="b">
        <v>0</v>
      </c>
      <c r="O362">
        <v>87</v>
      </c>
      <c r="P362" t="b">
        <v>1</v>
      </c>
      <c r="Q362" t="s">
        <v>8269</v>
      </c>
      <c r="R362" s="5">
        <f t="shared" si="25"/>
        <v>1.0137499999999999</v>
      </c>
      <c r="S362">
        <f t="shared" si="28"/>
        <v>139.82758620689654</v>
      </c>
      <c r="T362" t="s">
        <v>8269</v>
      </c>
      <c r="U362" t="s">
        <v>8274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38876.949999999997</v>
      </c>
      <c r="E363">
        <v>35000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9">
        <f t="shared" si="26"/>
        <v>41936.001226851848</v>
      </c>
      <c r="L363" s="9">
        <f t="shared" si="27"/>
        <v>41966.042893518519</v>
      </c>
      <c r="M363" s="10" t="s">
        <v>8329</v>
      </c>
      <c r="N363" t="b">
        <v>0</v>
      </c>
      <c r="O363">
        <v>354</v>
      </c>
      <c r="P363" t="b">
        <v>1</v>
      </c>
      <c r="Q363" t="s">
        <v>8269</v>
      </c>
      <c r="R363" s="5">
        <f t="shared" si="25"/>
        <v>1.1107699999999998</v>
      </c>
      <c r="S363">
        <f t="shared" si="28"/>
        <v>109.82189265536722</v>
      </c>
      <c r="T363" t="s">
        <v>8269</v>
      </c>
      <c r="U363" t="s">
        <v>8274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12000</v>
      </c>
      <c r="E364">
        <v>9665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9">
        <f t="shared" si="26"/>
        <v>41837.210543981484</v>
      </c>
      <c r="L364" s="9">
        <f t="shared" si="27"/>
        <v>41859</v>
      </c>
      <c r="M364" s="10" t="s">
        <v>8332</v>
      </c>
      <c r="N364" t="b">
        <v>0</v>
      </c>
      <c r="O364">
        <v>86</v>
      </c>
      <c r="P364" t="b">
        <v>1</v>
      </c>
      <c r="Q364" t="s">
        <v>8269</v>
      </c>
      <c r="R364" s="5">
        <f t="shared" si="25"/>
        <v>1.2415933781686497</v>
      </c>
      <c r="S364">
        <f t="shared" si="28"/>
        <v>139.53488372093022</v>
      </c>
      <c r="T364" t="s">
        <v>8269</v>
      </c>
      <c r="U364" t="s">
        <v>8274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9044</v>
      </c>
      <c r="E365">
        <v>8925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9">
        <f t="shared" si="26"/>
        <v>40255.744629629626</v>
      </c>
      <c r="L365" s="9">
        <f t="shared" si="27"/>
        <v>40300.806944444441</v>
      </c>
      <c r="M365" s="10" t="s">
        <v>8336</v>
      </c>
      <c r="N365" t="b">
        <v>0</v>
      </c>
      <c r="O365">
        <v>26</v>
      </c>
      <c r="P365" t="b">
        <v>1</v>
      </c>
      <c r="Q365" t="s">
        <v>8269</v>
      </c>
      <c r="R365" s="5">
        <f t="shared" si="25"/>
        <v>1.0133333333333334</v>
      </c>
      <c r="S365">
        <f t="shared" si="28"/>
        <v>347.84615384615387</v>
      </c>
      <c r="T365" t="s">
        <v>8269</v>
      </c>
      <c r="U365" t="s">
        <v>8274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7711.3</v>
      </c>
      <c r="E366">
        <v>7000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9">
        <f t="shared" si="26"/>
        <v>41780.859629629631</v>
      </c>
      <c r="L366" s="9">
        <f t="shared" si="27"/>
        <v>41811.165972222225</v>
      </c>
      <c r="M366" s="10" t="s">
        <v>8329</v>
      </c>
      <c r="N366" t="b">
        <v>0</v>
      </c>
      <c r="O366">
        <v>113</v>
      </c>
      <c r="P366" t="b">
        <v>1</v>
      </c>
      <c r="Q366" t="s">
        <v>8269</v>
      </c>
      <c r="R366" s="5">
        <f t="shared" si="25"/>
        <v>1.1016142857142857</v>
      </c>
      <c r="S366">
        <f t="shared" si="28"/>
        <v>68.24159292035398</v>
      </c>
      <c r="T366" t="s">
        <v>8269</v>
      </c>
      <c r="U366" t="s">
        <v>8274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15596</v>
      </c>
      <c r="E367">
        <v>15000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9">
        <f t="shared" si="26"/>
        <v>41668.606469907405</v>
      </c>
      <c r="L367" s="9">
        <f t="shared" si="27"/>
        <v>41698.606469907405</v>
      </c>
      <c r="M367" s="10" t="s">
        <v>8329</v>
      </c>
      <c r="N367" t="b">
        <v>0</v>
      </c>
      <c r="O367">
        <v>65</v>
      </c>
      <c r="P367" t="b">
        <v>1</v>
      </c>
      <c r="Q367" t="s">
        <v>8269</v>
      </c>
      <c r="R367" s="5">
        <f t="shared" si="25"/>
        <v>1.0397333333333334</v>
      </c>
      <c r="S367">
        <f t="shared" si="28"/>
        <v>239.93846153846152</v>
      </c>
      <c r="T367" t="s">
        <v>8269</v>
      </c>
      <c r="U367" t="s">
        <v>8274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38500</v>
      </c>
      <c r="E368">
        <v>38000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9">
        <f t="shared" si="26"/>
        <v>41019.793032407411</v>
      </c>
      <c r="L368" s="9">
        <f t="shared" si="27"/>
        <v>41049.793032407411</v>
      </c>
      <c r="M368" s="10" t="s">
        <v>8333</v>
      </c>
      <c r="N368" t="b">
        <v>0</v>
      </c>
      <c r="O368">
        <v>134</v>
      </c>
      <c r="P368" t="b">
        <v>1</v>
      </c>
      <c r="Q368" t="s">
        <v>8269</v>
      </c>
      <c r="R368" s="5">
        <f t="shared" si="25"/>
        <v>1.013157894736842</v>
      </c>
      <c r="S368">
        <f t="shared" si="28"/>
        <v>287.31343283582089</v>
      </c>
      <c r="T368" t="s">
        <v>8269</v>
      </c>
      <c r="U368" t="s">
        <v>8274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10335.01</v>
      </c>
      <c r="E369">
        <v>10000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9">
        <f t="shared" si="26"/>
        <v>41355.577291666668</v>
      </c>
      <c r="L369" s="9">
        <f t="shared" si="27"/>
        <v>41395.207638888889</v>
      </c>
      <c r="M369" s="10" t="s">
        <v>8331</v>
      </c>
      <c r="N369" t="b">
        <v>0</v>
      </c>
      <c r="O369">
        <v>119</v>
      </c>
      <c r="P369" t="b">
        <v>1</v>
      </c>
      <c r="Q369" t="s">
        <v>8269</v>
      </c>
      <c r="R369" s="5">
        <f t="shared" si="25"/>
        <v>1.033501</v>
      </c>
      <c r="S369">
        <f t="shared" ref="S369:S400" si="29">D369/O369</f>
        <v>86.84882352941176</v>
      </c>
      <c r="T369" t="s">
        <v>8269</v>
      </c>
      <c r="U369" t="s">
        <v>8274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13014</v>
      </c>
      <c r="E370">
        <v>12500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9">
        <f t="shared" si="26"/>
        <v>42043.605578703704</v>
      </c>
      <c r="L370" s="9">
        <f t="shared" si="27"/>
        <v>42078.563912037032</v>
      </c>
      <c r="M370" s="10" t="s">
        <v>8326</v>
      </c>
      <c r="N370" t="b">
        <v>0</v>
      </c>
      <c r="O370">
        <v>159</v>
      </c>
      <c r="P370" t="b">
        <v>1</v>
      </c>
      <c r="Q370" t="s">
        <v>8269</v>
      </c>
      <c r="R370" s="5">
        <f t="shared" si="25"/>
        <v>1.04112</v>
      </c>
      <c r="S370">
        <f t="shared" si="29"/>
        <v>81.84905660377359</v>
      </c>
      <c r="T370" t="s">
        <v>8269</v>
      </c>
      <c r="U370" t="s">
        <v>8274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7160.12</v>
      </c>
      <c r="E371">
        <v>6500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9">
        <f t="shared" si="26"/>
        <v>40893.551724537036</v>
      </c>
      <c r="L371" s="9">
        <f t="shared" si="27"/>
        <v>40923.551724537036</v>
      </c>
      <c r="M371" s="10" t="s">
        <v>8333</v>
      </c>
      <c r="N371" t="b">
        <v>0</v>
      </c>
      <c r="O371">
        <v>167</v>
      </c>
      <c r="P371" t="b">
        <v>1</v>
      </c>
      <c r="Q371" t="s">
        <v>8269</v>
      </c>
      <c r="R371" s="5">
        <f t="shared" si="25"/>
        <v>1.1015569230769231</v>
      </c>
      <c r="S371">
        <f t="shared" si="29"/>
        <v>42.874970059880241</v>
      </c>
      <c r="T371" t="s">
        <v>8269</v>
      </c>
      <c r="U371" t="s">
        <v>8274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30505</v>
      </c>
      <c r="E372">
        <v>25000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9">
        <f t="shared" si="26"/>
        <v>42711.795138888891</v>
      </c>
      <c r="L372" s="9">
        <f t="shared" si="27"/>
        <v>42741.795138888891</v>
      </c>
      <c r="M372" s="10" t="s">
        <v>8327</v>
      </c>
      <c r="N372" t="b">
        <v>0</v>
      </c>
      <c r="O372">
        <v>43</v>
      </c>
      <c r="P372" t="b">
        <v>1</v>
      </c>
      <c r="Q372" t="s">
        <v>8269</v>
      </c>
      <c r="R372" s="5">
        <f t="shared" si="25"/>
        <v>1.2202</v>
      </c>
      <c r="S372">
        <f t="shared" si="29"/>
        <v>709.41860465116281</v>
      </c>
      <c r="T372" t="s">
        <v>8269</v>
      </c>
      <c r="U372" t="s">
        <v>8274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171253</v>
      </c>
      <c r="E373">
        <v>150000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9">
        <f t="shared" si="26"/>
        <v>41261.767812500002</v>
      </c>
      <c r="L373" s="9">
        <f t="shared" si="27"/>
        <v>41306.767812500002</v>
      </c>
      <c r="M373" s="10" t="s">
        <v>8331</v>
      </c>
      <c r="N373" t="b">
        <v>0</v>
      </c>
      <c r="O373">
        <v>1062</v>
      </c>
      <c r="P373" t="b">
        <v>1</v>
      </c>
      <c r="Q373" t="s">
        <v>8269</v>
      </c>
      <c r="R373" s="5">
        <f t="shared" si="25"/>
        <v>1.1416866666666667</v>
      </c>
      <c r="S373">
        <f t="shared" si="29"/>
        <v>161.25517890772127</v>
      </c>
      <c r="T373" t="s">
        <v>8269</v>
      </c>
      <c r="U373" t="s">
        <v>8274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376</v>
      </c>
      <c r="E374">
        <v>300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9">
        <f t="shared" si="26"/>
        <v>42425.576898148152</v>
      </c>
      <c r="L374" s="9">
        <f t="shared" si="27"/>
        <v>42465.666666666672</v>
      </c>
      <c r="M374" s="10" t="s">
        <v>8328</v>
      </c>
      <c r="N374" t="b">
        <v>0</v>
      </c>
      <c r="O374">
        <v>9</v>
      </c>
      <c r="P374" t="b">
        <v>1</v>
      </c>
      <c r="Q374" t="s">
        <v>8269</v>
      </c>
      <c r="R374" s="5">
        <f t="shared" si="25"/>
        <v>1.2533333333333334</v>
      </c>
      <c r="S374">
        <f t="shared" si="29"/>
        <v>41.777777777777779</v>
      </c>
      <c r="T374" t="s">
        <v>8269</v>
      </c>
      <c r="U374" t="s">
        <v>8274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8000</v>
      </c>
      <c r="E375">
        <v>7500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9">
        <f t="shared" si="26"/>
        <v>41078.91201388889</v>
      </c>
      <c r="L375" s="9">
        <f t="shared" si="27"/>
        <v>41108.91201388889</v>
      </c>
      <c r="M375" s="10" t="s">
        <v>8333</v>
      </c>
      <c r="N375" t="b">
        <v>0</v>
      </c>
      <c r="O375">
        <v>89</v>
      </c>
      <c r="P375" t="b">
        <v>1</v>
      </c>
      <c r="Q375" t="s">
        <v>8269</v>
      </c>
      <c r="R375" s="5">
        <f t="shared" si="25"/>
        <v>1.0666666666666667</v>
      </c>
      <c r="S375">
        <f t="shared" si="29"/>
        <v>89.887640449438209</v>
      </c>
      <c r="T375" t="s">
        <v>8269</v>
      </c>
      <c r="U375" t="s">
        <v>8274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7839</v>
      </c>
      <c r="E376">
        <v>6000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9">
        <f t="shared" si="26"/>
        <v>40757.889247685183</v>
      </c>
      <c r="L376" s="9">
        <f t="shared" si="27"/>
        <v>40802.889247685183</v>
      </c>
      <c r="M376" s="10" t="s">
        <v>8334</v>
      </c>
      <c r="N376" t="b">
        <v>0</v>
      </c>
      <c r="O376">
        <v>174</v>
      </c>
      <c r="P376" t="b">
        <v>1</v>
      </c>
      <c r="Q376" t="s">
        <v>8269</v>
      </c>
      <c r="R376" s="5">
        <f t="shared" si="25"/>
        <v>1.3065</v>
      </c>
      <c r="S376">
        <f t="shared" si="29"/>
        <v>45.051724137931032</v>
      </c>
      <c r="T376" t="s">
        <v>8269</v>
      </c>
      <c r="U376" t="s">
        <v>8274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600</v>
      </c>
      <c r="E377">
        <v>500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9">
        <f t="shared" si="26"/>
        <v>41657.985081018516</v>
      </c>
      <c r="L377" s="9">
        <f t="shared" si="27"/>
        <v>41699.720833333333</v>
      </c>
      <c r="M377" s="10" t="s">
        <v>8329</v>
      </c>
      <c r="N377" t="b">
        <v>0</v>
      </c>
      <c r="O377">
        <v>14</v>
      </c>
      <c r="P377" t="b">
        <v>1</v>
      </c>
      <c r="Q377" t="s">
        <v>8269</v>
      </c>
      <c r="R377" s="5">
        <f t="shared" si="25"/>
        <v>1.2</v>
      </c>
      <c r="S377">
        <f t="shared" si="29"/>
        <v>42.857142857142854</v>
      </c>
      <c r="T377" t="s">
        <v>8269</v>
      </c>
      <c r="U377" t="s">
        <v>8274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2596</v>
      </c>
      <c r="E378">
        <v>2450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9">
        <f t="shared" si="26"/>
        <v>42576.452731481477</v>
      </c>
      <c r="L378" s="9">
        <f t="shared" si="27"/>
        <v>42607.452731481477</v>
      </c>
      <c r="M378" s="10" t="s">
        <v>8328</v>
      </c>
      <c r="N378" t="b">
        <v>0</v>
      </c>
      <c r="O378">
        <v>48</v>
      </c>
      <c r="P378" t="b">
        <v>1</v>
      </c>
      <c r="Q378" t="s">
        <v>8269</v>
      </c>
      <c r="R378" s="5">
        <f t="shared" si="25"/>
        <v>1.0595918367346939</v>
      </c>
      <c r="S378">
        <f t="shared" si="29"/>
        <v>54.083333333333336</v>
      </c>
      <c r="T378" t="s">
        <v>8269</v>
      </c>
      <c r="U378" t="s">
        <v>8274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13728</v>
      </c>
      <c r="E379">
        <v>12000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9">
        <f t="shared" si="26"/>
        <v>42292.250787037032</v>
      </c>
      <c r="L379" s="9">
        <f t="shared" si="27"/>
        <v>42322.292361111111</v>
      </c>
      <c r="M379" s="10" t="s">
        <v>8326</v>
      </c>
      <c r="N379" t="b">
        <v>0</v>
      </c>
      <c r="O379">
        <v>133</v>
      </c>
      <c r="P379" t="b">
        <v>1</v>
      </c>
      <c r="Q379" t="s">
        <v>8269</v>
      </c>
      <c r="R379" s="5">
        <f t="shared" si="25"/>
        <v>1.1439999999999999</v>
      </c>
      <c r="S379">
        <f t="shared" si="29"/>
        <v>103.21804511278195</v>
      </c>
      <c r="T379" t="s">
        <v>8269</v>
      </c>
      <c r="U379" t="s">
        <v>8274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3353</v>
      </c>
      <c r="E380">
        <v>3000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9">
        <f t="shared" si="26"/>
        <v>42370.571851851855</v>
      </c>
      <c r="L380" s="9">
        <f t="shared" si="27"/>
        <v>42394.994444444441</v>
      </c>
      <c r="M380" s="10" t="s">
        <v>8328</v>
      </c>
      <c r="N380" t="b">
        <v>0</v>
      </c>
      <c r="O380">
        <v>83</v>
      </c>
      <c r="P380" t="b">
        <v>1</v>
      </c>
      <c r="Q380" t="s">
        <v>8269</v>
      </c>
      <c r="R380" s="5">
        <f t="shared" si="25"/>
        <v>1.1176666666666666</v>
      </c>
      <c r="S380">
        <f t="shared" si="29"/>
        <v>40.397590361445786</v>
      </c>
      <c r="T380" t="s">
        <v>8269</v>
      </c>
      <c r="U380" t="s">
        <v>8274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17412</v>
      </c>
      <c r="E381">
        <v>15000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9">
        <f t="shared" si="26"/>
        <v>40987.688333333332</v>
      </c>
      <c r="L381" s="9">
        <f t="shared" si="27"/>
        <v>41032.688333333332</v>
      </c>
      <c r="M381" s="10" t="s">
        <v>8333</v>
      </c>
      <c r="N381" t="b">
        <v>0</v>
      </c>
      <c r="O381">
        <v>149</v>
      </c>
      <c r="P381" t="b">
        <v>1</v>
      </c>
      <c r="Q381" t="s">
        <v>8269</v>
      </c>
      <c r="R381" s="5">
        <f t="shared" si="25"/>
        <v>1.1608000000000001</v>
      </c>
      <c r="S381">
        <f t="shared" si="29"/>
        <v>116.85906040268456</v>
      </c>
      <c r="T381" t="s">
        <v>8269</v>
      </c>
      <c r="U381" t="s">
        <v>8274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5660</v>
      </c>
      <c r="E382">
        <v>4000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9">
        <f t="shared" si="26"/>
        <v>42367.719814814816</v>
      </c>
      <c r="L382" s="9">
        <f t="shared" si="27"/>
        <v>42392.719814814816</v>
      </c>
      <c r="M382" s="10" t="s">
        <v>8328</v>
      </c>
      <c r="N382" t="b">
        <v>0</v>
      </c>
      <c r="O382">
        <v>49</v>
      </c>
      <c r="P382" t="b">
        <v>1</v>
      </c>
      <c r="Q382" t="s">
        <v>8269</v>
      </c>
      <c r="R382" s="5">
        <f t="shared" si="25"/>
        <v>1.415</v>
      </c>
      <c r="S382">
        <f t="shared" si="29"/>
        <v>115.51020408163265</v>
      </c>
      <c r="T382" t="s">
        <v>8269</v>
      </c>
      <c r="U382" t="s">
        <v>8274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26182.5</v>
      </c>
      <c r="E383">
        <v>25000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9">
        <f t="shared" si="26"/>
        <v>41085.698113425926</v>
      </c>
      <c r="L383" s="9">
        <f t="shared" si="27"/>
        <v>41120.208333333336</v>
      </c>
      <c r="M383" s="10" t="s">
        <v>8333</v>
      </c>
      <c r="N383" t="b">
        <v>0</v>
      </c>
      <c r="O383">
        <v>251</v>
      </c>
      <c r="P383" t="b">
        <v>1</v>
      </c>
      <c r="Q383" t="s">
        <v>8269</v>
      </c>
      <c r="R383" s="5">
        <f t="shared" si="25"/>
        <v>1.0472999999999999</v>
      </c>
      <c r="S383">
        <f t="shared" si="29"/>
        <v>104.31274900398407</v>
      </c>
      <c r="T383" t="s">
        <v>8269</v>
      </c>
      <c r="U383" t="s">
        <v>8274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1535</v>
      </c>
      <c r="E384">
        <v>600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9">
        <f t="shared" si="26"/>
        <v>41144.709490740745</v>
      </c>
      <c r="L384" s="9">
        <f t="shared" si="27"/>
        <v>41158.709490740745</v>
      </c>
      <c r="M384" s="10" t="s">
        <v>8333</v>
      </c>
      <c r="N384" t="b">
        <v>0</v>
      </c>
      <c r="O384">
        <v>22</v>
      </c>
      <c r="P384" t="b">
        <v>1</v>
      </c>
      <c r="Q384" t="s">
        <v>8269</v>
      </c>
      <c r="R384" s="5">
        <f t="shared" si="25"/>
        <v>2.5583333333333331</v>
      </c>
      <c r="S384">
        <f t="shared" si="29"/>
        <v>69.772727272727266</v>
      </c>
      <c r="T384" t="s">
        <v>8269</v>
      </c>
      <c r="U384" t="s">
        <v>8274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2065</v>
      </c>
      <c r="E385">
        <v>999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9">
        <f t="shared" si="26"/>
        <v>41755.117581018516</v>
      </c>
      <c r="L385" s="9">
        <f t="shared" si="27"/>
        <v>41778.117581018516</v>
      </c>
      <c r="M385" s="10" t="s">
        <v>8329</v>
      </c>
      <c r="N385" t="b">
        <v>0</v>
      </c>
      <c r="O385">
        <v>48</v>
      </c>
      <c r="P385" t="b">
        <v>1</v>
      </c>
      <c r="Q385" t="s">
        <v>8269</v>
      </c>
      <c r="R385" s="5">
        <f t="shared" si="25"/>
        <v>2.0670670670670672</v>
      </c>
      <c r="S385">
        <f t="shared" si="29"/>
        <v>43.020833333333336</v>
      </c>
      <c r="T385" t="s">
        <v>8269</v>
      </c>
      <c r="U385" t="s">
        <v>8274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22421</v>
      </c>
      <c r="E386">
        <v>20000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9">
        <f t="shared" si="26"/>
        <v>41980.781793981485</v>
      </c>
      <c r="L386" s="9">
        <f t="shared" si="27"/>
        <v>42010.781793981485</v>
      </c>
      <c r="M386" s="10" t="s">
        <v>8326</v>
      </c>
      <c r="N386" t="b">
        <v>0</v>
      </c>
      <c r="O386">
        <v>383</v>
      </c>
      <c r="P386" t="b">
        <v>1</v>
      </c>
      <c r="Q386" t="s">
        <v>8269</v>
      </c>
      <c r="R386" s="5">
        <f t="shared" ref="R386:R449" si="30">D386/E386</f>
        <v>1.1210500000000001</v>
      </c>
      <c r="S386">
        <f t="shared" si="29"/>
        <v>58.540469973890339</v>
      </c>
      <c r="T386" t="s">
        <v>8269</v>
      </c>
      <c r="U386" t="s">
        <v>8274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26495.5</v>
      </c>
      <c r="E387">
        <v>25000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9">
        <f t="shared" ref="K387:K450" si="31">(J387/86400)+DATE(1970,1,1)</f>
        <v>41934.584502314814</v>
      </c>
      <c r="L387" s="9">
        <f t="shared" ref="L387:L450" si="32">(I387/86400)+DATE(1970,1,1)</f>
        <v>41964.626168981486</v>
      </c>
      <c r="M387" s="10" t="s">
        <v>8329</v>
      </c>
      <c r="N387" t="b">
        <v>0</v>
      </c>
      <c r="O387">
        <v>237</v>
      </c>
      <c r="P387" t="b">
        <v>1</v>
      </c>
      <c r="Q387" t="s">
        <v>8269</v>
      </c>
      <c r="R387" s="5">
        <f t="shared" si="30"/>
        <v>1.05982</v>
      </c>
      <c r="S387">
        <f t="shared" si="29"/>
        <v>111.79535864978902</v>
      </c>
      <c r="T387" t="s">
        <v>8269</v>
      </c>
      <c r="U387" t="s">
        <v>8274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601</v>
      </c>
      <c r="E388">
        <v>600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9">
        <f t="shared" si="31"/>
        <v>42211.951284722221</v>
      </c>
      <c r="L388" s="9">
        <f t="shared" si="32"/>
        <v>42226.951284722221</v>
      </c>
      <c r="M388" s="10" t="s">
        <v>8326</v>
      </c>
      <c r="N388" t="b">
        <v>0</v>
      </c>
      <c r="O388">
        <v>13</v>
      </c>
      <c r="P388" t="b">
        <v>1</v>
      </c>
      <c r="Q388" t="s">
        <v>8269</v>
      </c>
      <c r="R388" s="5">
        <f t="shared" si="30"/>
        <v>1.0016666666666667</v>
      </c>
      <c r="S388">
        <f t="shared" si="29"/>
        <v>46.230769230769234</v>
      </c>
      <c r="T388" t="s">
        <v>8269</v>
      </c>
      <c r="U388" t="s">
        <v>8274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81316</v>
      </c>
      <c r="E389">
        <v>38000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9">
        <f t="shared" si="31"/>
        <v>42200.67659722222</v>
      </c>
      <c r="L389" s="9">
        <f t="shared" si="32"/>
        <v>42231.25</v>
      </c>
      <c r="M389" s="10" t="s">
        <v>8326</v>
      </c>
      <c r="N389" t="b">
        <v>0</v>
      </c>
      <c r="O389">
        <v>562</v>
      </c>
      <c r="P389" t="b">
        <v>1</v>
      </c>
      <c r="Q389" t="s">
        <v>8269</v>
      </c>
      <c r="R389" s="5">
        <f t="shared" si="30"/>
        <v>2.1398947368421051</v>
      </c>
      <c r="S389">
        <f t="shared" si="29"/>
        <v>144.69039145907473</v>
      </c>
      <c r="T389" t="s">
        <v>8269</v>
      </c>
      <c r="U389" t="s">
        <v>8274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6308</v>
      </c>
      <c r="E390">
        <v>5000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9">
        <f t="shared" si="31"/>
        <v>42549.076157407406</v>
      </c>
      <c r="L390" s="9">
        <f t="shared" si="32"/>
        <v>42579.076157407406</v>
      </c>
      <c r="M390" s="10" t="s">
        <v>8328</v>
      </c>
      <c r="N390" t="b">
        <v>0</v>
      </c>
      <c r="O390">
        <v>71</v>
      </c>
      <c r="P390" t="b">
        <v>1</v>
      </c>
      <c r="Q390" t="s">
        <v>8269</v>
      </c>
      <c r="R390" s="5">
        <f t="shared" si="30"/>
        <v>1.2616000000000001</v>
      </c>
      <c r="S390">
        <f t="shared" si="29"/>
        <v>88.845070422535215</v>
      </c>
      <c r="T390" t="s">
        <v>8269</v>
      </c>
      <c r="U390" t="s">
        <v>8274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123444.12</v>
      </c>
      <c r="E391">
        <v>68000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9">
        <f t="shared" si="31"/>
        <v>41674.063078703708</v>
      </c>
      <c r="L391" s="9">
        <f t="shared" si="32"/>
        <v>41705.957638888889</v>
      </c>
      <c r="M391" s="10" t="s">
        <v>8329</v>
      </c>
      <c r="N391" t="b">
        <v>0</v>
      </c>
      <c r="O391">
        <v>1510</v>
      </c>
      <c r="P391" t="b">
        <v>1</v>
      </c>
      <c r="Q391" t="s">
        <v>8269</v>
      </c>
      <c r="R391" s="5">
        <f t="shared" si="30"/>
        <v>1.8153547058823529</v>
      </c>
      <c r="S391">
        <f t="shared" si="29"/>
        <v>81.75107284768211</v>
      </c>
      <c r="T391" t="s">
        <v>8269</v>
      </c>
      <c r="U391" t="s">
        <v>8274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9">
        <f t="shared" si="31"/>
        <v>42112.036712962959</v>
      </c>
      <c r="L392" s="9">
        <f t="shared" si="32"/>
        <v>42132.036712962959</v>
      </c>
      <c r="M392" s="10" t="s">
        <v>8326</v>
      </c>
      <c r="N392" t="b">
        <v>0</v>
      </c>
      <c r="O392">
        <v>14</v>
      </c>
      <c r="P392" t="b">
        <v>1</v>
      </c>
      <c r="Q392" t="s">
        <v>8269</v>
      </c>
      <c r="R392" s="5">
        <f t="shared" si="30"/>
        <v>1</v>
      </c>
      <c r="S392">
        <f t="shared" si="29"/>
        <v>71.428571428571431</v>
      </c>
      <c r="T392" t="s">
        <v>8269</v>
      </c>
      <c r="U392" t="s">
        <v>8274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20122</v>
      </c>
      <c r="E393">
        <v>20000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9">
        <f t="shared" si="31"/>
        <v>40865.042256944442</v>
      </c>
      <c r="L393" s="9">
        <f t="shared" si="32"/>
        <v>40895.040972222225</v>
      </c>
      <c r="M393" s="10" t="s">
        <v>8334</v>
      </c>
      <c r="N393" t="b">
        <v>0</v>
      </c>
      <c r="O393">
        <v>193</v>
      </c>
      <c r="P393" t="b">
        <v>1</v>
      </c>
      <c r="Q393" t="s">
        <v>8269</v>
      </c>
      <c r="R393" s="5">
        <f t="shared" si="30"/>
        <v>1.0061</v>
      </c>
      <c r="S393">
        <f t="shared" si="29"/>
        <v>104.25906735751295</v>
      </c>
      <c r="T393" t="s">
        <v>8269</v>
      </c>
      <c r="U393" t="s">
        <v>8274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18667</v>
      </c>
      <c r="E394">
        <v>18500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9">
        <f t="shared" si="31"/>
        <v>40763.717256944445</v>
      </c>
      <c r="L394" s="9">
        <f t="shared" si="32"/>
        <v>40794.125</v>
      </c>
      <c r="M394" s="10" t="s">
        <v>8334</v>
      </c>
      <c r="N394" t="b">
        <v>0</v>
      </c>
      <c r="O394">
        <v>206</v>
      </c>
      <c r="P394" t="b">
        <v>1</v>
      </c>
      <c r="Q394" t="s">
        <v>8269</v>
      </c>
      <c r="R394" s="5">
        <f t="shared" si="30"/>
        <v>1.009027027027027</v>
      </c>
      <c r="S394">
        <f t="shared" si="29"/>
        <v>90.616504854368927</v>
      </c>
      <c r="T394" t="s">
        <v>8269</v>
      </c>
      <c r="U394" t="s">
        <v>8274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55223</v>
      </c>
      <c r="E395">
        <v>50000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9">
        <f t="shared" si="31"/>
        <v>41526.708935185183</v>
      </c>
      <c r="L395" s="9">
        <f t="shared" si="32"/>
        <v>41557.708935185183</v>
      </c>
      <c r="M395" s="10" t="s">
        <v>8331</v>
      </c>
      <c r="N395" t="b">
        <v>0</v>
      </c>
      <c r="O395">
        <v>351</v>
      </c>
      <c r="P395" t="b">
        <v>1</v>
      </c>
      <c r="Q395" t="s">
        <v>8269</v>
      </c>
      <c r="R395" s="5">
        <f t="shared" si="30"/>
        <v>1.10446</v>
      </c>
      <c r="S395">
        <f t="shared" si="29"/>
        <v>157.33048433048432</v>
      </c>
      <c r="T395" t="s">
        <v>8269</v>
      </c>
      <c r="U395" t="s">
        <v>8274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5259</v>
      </c>
      <c r="E396">
        <v>4700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9">
        <f t="shared" si="31"/>
        <v>42417.818078703705</v>
      </c>
      <c r="L396" s="9">
        <f t="shared" si="32"/>
        <v>42477.776412037041</v>
      </c>
      <c r="M396" s="10" t="s">
        <v>8328</v>
      </c>
      <c r="N396" t="b">
        <v>0</v>
      </c>
      <c r="O396">
        <v>50</v>
      </c>
      <c r="P396" t="b">
        <v>1</v>
      </c>
      <c r="Q396" t="s">
        <v>8269</v>
      </c>
      <c r="R396" s="5">
        <f t="shared" si="30"/>
        <v>1.118936170212766</v>
      </c>
      <c r="S396">
        <f t="shared" si="29"/>
        <v>105.18</v>
      </c>
      <c r="T396" t="s">
        <v>8269</v>
      </c>
      <c r="U396" t="s">
        <v>8274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10804.45</v>
      </c>
      <c r="E397">
        <v>10000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9">
        <f t="shared" si="31"/>
        <v>40990.909259259257</v>
      </c>
      <c r="L397" s="9">
        <f t="shared" si="32"/>
        <v>41026.897222222222</v>
      </c>
      <c r="M397" s="10" t="s">
        <v>8333</v>
      </c>
      <c r="N397" t="b">
        <v>0</v>
      </c>
      <c r="O397">
        <v>184</v>
      </c>
      <c r="P397" t="b">
        <v>1</v>
      </c>
      <c r="Q397" t="s">
        <v>8269</v>
      </c>
      <c r="R397" s="5">
        <f t="shared" si="30"/>
        <v>1.0804450000000001</v>
      </c>
      <c r="S397">
        <f t="shared" si="29"/>
        <v>58.719836956521746</v>
      </c>
      <c r="T397" t="s">
        <v>8269</v>
      </c>
      <c r="U397" t="s">
        <v>8274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16000</v>
      </c>
      <c r="E398">
        <v>15000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9">
        <f t="shared" si="31"/>
        <v>41082.564884259264</v>
      </c>
      <c r="L398" s="9">
        <f t="shared" si="32"/>
        <v>41097.564884259264</v>
      </c>
      <c r="M398" s="10" t="s">
        <v>8333</v>
      </c>
      <c r="N398" t="b">
        <v>0</v>
      </c>
      <c r="O398">
        <v>196</v>
      </c>
      <c r="P398" t="b">
        <v>1</v>
      </c>
      <c r="Q398" t="s">
        <v>8269</v>
      </c>
      <c r="R398" s="5">
        <f t="shared" si="30"/>
        <v>1.0666666666666667</v>
      </c>
      <c r="S398">
        <f t="shared" si="29"/>
        <v>81.632653061224488</v>
      </c>
      <c r="T398" t="s">
        <v>8269</v>
      </c>
      <c r="U398" t="s">
        <v>8274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12929.35</v>
      </c>
      <c r="E399">
        <v>12444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9">
        <f t="shared" si="31"/>
        <v>40379.776435185187</v>
      </c>
      <c r="L399" s="9">
        <f t="shared" si="32"/>
        <v>40422.155555555553</v>
      </c>
      <c r="M399" s="10" t="s">
        <v>8336</v>
      </c>
      <c r="N399" t="b">
        <v>0</v>
      </c>
      <c r="O399">
        <v>229</v>
      </c>
      <c r="P399" t="b">
        <v>1</v>
      </c>
      <c r="Q399" t="s">
        <v>8269</v>
      </c>
      <c r="R399" s="5">
        <f t="shared" si="30"/>
        <v>1.0390027322404372</v>
      </c>
      <c r="S399">
        <f t="shared" si="29"/>
        <v>56.460043668122275</v>
      </c>
      <c r="T399" t="s">
        <v>8269</v>
      </c>
      <c r="U399" t="s">
        <v>8274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9387</v>
      </c>
      <c r="E400">
        <v>7500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9">
        <f t="shared" si="31"/>
        <v>42078.793124999997</v>
      </c>
      <c r="L400" s="9">
        <f t="shared" si="32"/>
        <v>42123.793124999997</v>
      </c>
      <c r="M400" s="10" t="s">
        <v>8326</v>
      </c>
      <c r="N400" t="b">
        <v>0</v>
      </c>
      <c r="O400">
        <v>67</v>
      </c>
      <c r="P400" t="b">
        <v>1</v>
      </c>
      <c r="Q400" t="s">
        <v>8269</v>
      </c>
      <c r="R400" s="5">
        <f t="shared" si="30"/>
        <v>1.2516</v>
      </c>
      <c r="S400">
        <f t="shared" si="29"/>
        <v>140.1044776119403</v>
      </c>
      <c r="T400" t="s">
        <v>8269</v>
      </c>
      <c r="U400" t="s">
        <v>8274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21361</v>
      </c>
      <c r="E401">
        <v>20000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9">
        <f t="shared" si="31"/>
        <v>42687.875775462962</v>
      </c>
      <c r="L401" s="9">
        <f t="shared" si="32"/>
        <v>42718.5</v>
      </c>
      <c r="M401" s="10" t="s">
        <v>8328</v>
      </c>
      <c r="N401" t="b">
        <v>0</v>
      </c>
      <c r="O401">
        <v>95</v>
      </c>
      <c r="P401" t="b">
        <v>1</v>
      </c>
      <c r="Q401" t="s">
        <v>8269</v>
      </c>
      <c r="R401" s="5">
        <f t="shared" si="30"/>
        <v>1.0680499999999999</v>
      </c>
      <c r="S401">
        <f t="shared" ref="S401:S428" si="33">D401/O401</f>
        <v>224.85263157894738</v>
      </c>
      <c r="T401" t="s">
        <v>8269</v>
      </c>
      <c r="U401" t="s">
        <v>8274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11230.25</v>
      </c>
      <c r="E402">
        <v>10000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9">
        <f t="shared" si="31"/>
        <v>41745.635960648149</v>
      </c>
      <c r="L402" s="9">
        <f t="shared" si="32"/>
        <v>41776.145833333336</v>
      </c>
      <c r="M402" s="10" t="s">
        <v>8329</v>
      </c>
      <c r="N402" t="b">
        <v>0</v>
      </c>
      <c r="O402">
        <v>62</v>
      </c>
      <c r="P402" t="b">
        <v>1</v>
      </c>
      <c r="Q402" t="s">
        <v>8269</v>
      </c>
      <c r="R402" s="5">
        <f t="shared" si="30"/>
        <v>1.1230249999999999</v>
      </c>
      <c r="S402">
        <f t="shared" si="33"/>
        <v>181.13306451612902</v>
      </c>
      <c r="T402" t="s">
        <v>8269</v>
      </c>
      <c r="U402" t="s">
        <v>8274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51906</v>
      </c>
      <c r="E403">
        <v>50000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9">
        <f t="shared" si="31"/>
        <v>40732.842245370368</v>
      </c>
      <c r="L403" s="9">
        <f t="shared" si="32"/>
        <v>40762.842245370368</v>
      </c>
      <c r="M403" s="10" t="s">
        <v>8334</v>
      </c>
      <c r="N403" t="b">
        <v>0</v>
      </c>
      <c r="O403">
        <v>73</v>
      </c>
      <c r="P403" t="b">
        <v>1</v>
      </c>
      <c r="Q403" t="s">
        <v>8269</v>
      </c>
      <c r="R403" s="5">
        <f t="shared" si="30"/>
        <v>1.0381199999999999</v>
      </c>
      <c r="S403">
        <f t="shared" si="33"/>
        <v>711.04109589041093</v>
      </c>
      <c r="T403" t="s">
        <v>8269</v>
      </c>
      <c r="U403" t="s">
        <v>8274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2833</v>
      </c>
      <c r="E404">
        <v>2000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9">
        <f t="shared" si="31"/>
        <v>42292.539548611108</v>
      </c>
      <c r="L404" s="9">
        <f t="shared" si="32"/>
        <v>42313.58121527778</v>
      </c>
      <c r="M404" s="10" t="s">
        <v>8326</v>
      </c>
      <c r="N404" t="b">
        <v>0</v>
      </c>
      <c r="O404">
        <v>43</v>
      </c>
      <c r="P404" t="b">
        <v>1</v>
      </c>
      <c r="Q404" t="s">
        <v>8269</v>
      </c>
      <c r="R404" s="5">
        <f t="shared" si="30"/>
        <v>1.4165000000000001</v>
      </c>
      <c r="S404">
        <f t="shared" si="33"/>
        <v>65.883720930232556</v>
      </c>
      <c r="T404" t="s">
        <v>8269</v>
      </c>
      <c r="U404" t="s">
        <v>8274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5263</v>
      </c>
      <c r="E405">
        <v>5000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9">
        <f t="shared" si="31"/>
        <v>40718.310659722221</v>
      </c>
      <c r="L405" s="9">
        <f t="shared" si="32"/>
        <v>40765.297222222223</v>
      </c>
      <c r="M405" s="10" t="s">
        <v>8334</v>
      </c>
      <c r="N405" t="b">
        <v>0</v>
      </c>
      <c r="O405">
        <v>70</v>
      </c>
      <c r="P405" t="b">
        <v>1</v>
      </c>
      <c r="Q405" t="s">
        <v>8269</v>
      </c>
      <c r="R405" s="5">
        <f t="shared" si="30"/>
        <v>1.0526</v>
      </c>
      <c r="S405">
        <f t="shared" si="33"/>
        <v>75.185714285714283</v>
      </c>
      <c r="T405" t="s">
        <v>8269</v>
      </c>
      <c r="U405" t="s">
        <v>8274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36082</v>
      </c>
      <c r="E406">
        <v>35000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9">
        <f t="shared" si="31"/>
        <v>41646.628032407403</v>
      </c>
      <c r="L406" s="9">
        <f t="shared" si="32"/>
        <v>41675.961111111115</v>
      </c>
      <c r="M406" s="10" t="s">
        <v>8329</v>
      </c>
      <c r="N406" t="b">
        <v>0</v>
      </c>
      <c r="O406">
        <v>271</v>
      </c>
      <c r="P406" t="b">
        <v>1</v>
      </c>
      <c r="Q406" t="s">
        <v>8269</v>
      </c>
      <c r="R406" s="5">
        <f t="shared" si="30"/>
        <v>1.0309142857142857</v>
      </c>
      <c r="S406">
        <f t="shared" si="33"/>
        <v>133.14391143911439</v>
      </c>
      <c r="T406" t="s">
        <v>8269</v>
      </c>
      <c r="U406" t="s">
        <v>8274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3036</v>
      </c>
      <c r="E407">
        <v>2820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9">
        <f t="shared" si="31"/>
        <v>41674.08494212963</v>
      </c>
      <c r="L407" s="9">
        <f t="shared" si="32"/>
        <v>41704.08494212963</v>
      </c>
      <c r="M407" s="10" t="s">
        <v>8329</v>
      </c>
      <c r="N407" t="b">
        <v>0</v>
      </c>
      <c r="O407">
        <v>55</v>
      </c>
      <c r="P407" t="b">
        <v>1</v>
      </c>
      <c r="Q407" t="s">
        <v>8269</v>
      </c>
      <c r="R407" s="5">
        <f t="shared" si="30"/>
        <v>1.0765957446808512</v>
      </c>
      <c r="S407">
        <f t="shared" si="33"/>
        <v>55.2</v>
      </c>
      <c r="T407" t="s">
        <v>8269</v>
      </c>
      <c r="U407" t="s">
        <v>8274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3015.73</v>
      </c>
      <c r="E408">
        <v>2800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9">
        <f t="shared" si="31"/>
        <v>40638.162465277775</v>
      </c>
      <c r="L408" s="9">
        <f t="shared" si="32"/>
        <v>40672.249305555553</v>
      </c>
      <c r="M408" s="10" t="s">
        <v>8334</v>
      </c>
      <c r="N408" t="b">
        <v>0</v>
      </c>
      <c r="O408">
        <v>35</v>
      </c>
      <c r="P408" t="b">
        <v>1</v>
      </c>
      <c r="Q408" t="s">
        <v>8269</v>
      </c>
      <c r="R408" s="5">
        <f t="shared" si="30"/>
        <v>1.0770464285714285</v>
      </c>
      <c r="S408">
        <f t="shared" si="33"/>
        <v>86.163714285714292</v>
      </c>
      <c r="T408" t="s">
        <v>8269</v>
      </c>
      <c r="U408" t="s">
        <v>8274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2031</v>
      </c>
      <c r="E409">
        <v>2000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9">
        <f t="shared" si="31"/>
        <v>40806.870949074073</v>
      </c>
      <c r="L409" s="9">
        <f t="shared" si="32"/>
        <v>40866.912615740745</v>
      </c>
      <c r="M409" s="10" t="s">
        <v>8334</v>
      </c>
      <c r="N409" t="b">
        <v>0</v>
      </c>
      <c r="O409">
        <v>22</v>
      </c>
      <c r="P409" t="b">
        <v>1</v>
      </c>
      <c r="Q409" t="s">
        <v>8269</v>
      </c>
      <c r="R409" s="5">
        <f t="shared" si="30"/>
        <v>1.0155000000000001</v>
      </c>
      <c r="S409">
        <f t="shared" si="33"/>
        <v>92.318181818181813</v>
      </c>
      <c r="T409" t="s">
        <v>8269</v>
      </c>
      <c r="U409" t="s">
        <v>8274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6086.26</v>
      </c>
      <c r="E410">
        <v>6000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9">
        <f t="shared" si="31"/>
        <v>41543.735995370371</v>
      </c>
      <c r="L410" s="9">
        <f t="shared" si="32"/>
        <v>41583.777662037035</v>
      </c>
      <c r="M410" s="10" t="s">
        <v>8331</v>
      </c>
      <c r="N410" t="b">
        <v>0</v>
      </c>
      <c r="O410">
        <v>38</v>
      </c>
      <c r="P410" t="b">
        <v>1</v>
      </c>
      <c r="Q410" t="s">
        <v>8269</v>
      </c>
      <c r="R410" s="5">
        <f t="shared" si="30"/>
        <v>1.0143766666666667</v>
      </c>
      <c r="S410">
        <f t="shared" si="33"/>
        <v>160.16473684210527</v>
      </c>
      <c r="T410" t="s">
        <v>8269</v>
      </c>
      <c r="U410" t="s">
        <v>8274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684</v>
      </c>
      <c r="E411">
        <v>500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9">
        <f t="shared" si="31"/>
        <v>42543.862777777773</v>
      </c>
      <c r="L411" s="9">
        <f t="shared" si="32"/>
        <v>42573.862777777773</v>
      </c>
      <c r="M411" s="10" t="s">
        <v>8328</v>
      </c>
      <c r="N411" t="b">
        <v>0</v>
      </c>
      <c r="O411">
        <v>15</v>
      </c>
      <c r="P411" t="b">
        <v>1</v>
      </c>
      <c r="Q411" t="s">
        <v>8269</v>
      </c>
      <c r="R411" s="5">
        <f t="shared" si="30"/>
        <v>1.3680000000000001</v>
      </c>
      <c r="S411">
        <f t="shared" si="33"/>
        <v>45.6</v>
      </c>
      <c r="T411" t="s">
        <v>8269</v>
      </c>
      <c r="U411" t="s">
        <v>8274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1283</v>
      </c>
      <c r="E412">
        <v>1000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9">
        <f t="shared" si="31"/>
        <v>42113.981446759259</v>
      </c>
      <c r="L412" s="9">
        <f t="shared" si="32"/>
        <v>42173.981446759259</v>
      </c>
      <c r="M412" s="10" t="s">
        <v>8326</v>
      </c>
      <c r="N412" t="b">
        <v>0</v>
      </c>
      <c r="O412">
        <v>7</v>
      </c>
      <c r="P412" t="b">
        <v>1</v>
      </c>
      <c r="Q412" t="s">
        <v>8269</v>
      </c>
      <c r="R412" s="5">
        <f t="shared" si="30"/>
        <v>1.2829999999999999</v>
      </c>
      <c r="S412">
        <f t="shared" si="33"/>
        <v>183.28571428571428</v>
      </c>
      <c r="T412" t="s">
        <v>8269</v>
      </c>
      <c r="U412" t="s">
        <v>8274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30315</v>
      </c>
      <c r="E413">
        <v>30000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9">
        <f t="shared" si="31"/>
        <v>41598.17597222222</v>
      </c>
      <c r="L413" s="9">
        <f t="shared" si="32"/>
        <v>41630.208333333336</v>
      </c>
      <c r="M413" s="10" t="s">
        <v>8331</v>
      </c>
      <c r="N413" t="b">
        <v>0</v>
      </c>
      <c r="O413">
        <v>241</v>
      </c>
      <c r="P413" t="b">
        <v>1</v>
      </c>
      <c r="Q413" t="s">
        <v>8269</v>
      </c>
      <c r="R413" s="5">
        <f t="shared" si="30"/>
        <v>1.0105</v>
      </c>
      <c r="S413">
        <f t="shared" si="33"/>
        <v>125.78838174273859</v>
      </c>
      <c r="T413" t="s">
        <v>8269</v>
      </c>
      <c r="U413" t="s">
        <v>8274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3171</v>
      </c>
      <c r="E414">
        <v>2500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9">
        <f t="shared" si="31"/>
        <v>41099.742800925924</v>
      </c>
      <c r="L414" s="9">
        <f t="shared" si="32"/>
        <v>41115.742800925924</v>
      </c>
      <c r="M414" s="10" t="s">
        <v>8333</v>
      </c>
      <c r="N414" t="b">
        <v>0</v>
      </c>
      <c r="O414">
        <v>55</v>
      </c>
      <c r="P414" t="b">
        <v>1</v>
      </c>
      <c r="Q414" t="s">
        <v>8269</v>
      </c>
      <c r="R414" s="5">
        <f t="shared" si="30"/>
        <v>1.2684</v>
      </c>
      <c r="S414">
        <f t="shared" si="33"/>
        <v>57.654545454545456</v>
      </c>
      <c r="T414" t="s">
        <v>8269</v>
      </c>
      <c r="U414" t="s">
        <v>8274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13451</v>
      </c>
      <c r="E415">
        <v>12800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9">
        <f t="shared" si="31"/>
        <v>41079.877442129626</v>
      </c>
      <c r="L415" s="9">
        <f t="shared" si="32"/>
        <v>41109.877442129626</v>
      </c>
      <c r="M415" s="10" t="s">
        <v>8333</v>
      </c>
      <c r="N415" t="b">
        <v>0</v>
      </c>
      <c r="O415">
        <v>171</v>
      </c>
      <c r="P415" t="b">
        <v>1</v>
      </c>
      <c r="Q415" t="s">
        <v>8269</v>
      </c>
      <c r="R415" s="5">
        <f t="shared" si="30"/>
        <v>1.0508593749999999</v>
      </c>
      <c r="S415">
        <f t="shared" si="33"/>
        <v>78.660818713450297</v>
      </c>
      <c r="T415" t="s">
        <v>8269</v>
      </c>
      <c r="U415" t="s">
        <v>8274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19028</v>
      </c>
      <c r="E416">
        <v>18500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9">
        <f t="shared" si="31"/>
        <v>41529.063252314816</v>
      </c>
      <c r="L416" s="9">
        <f t="shared" si="32"/>
        <v>41559.063252314816</v>
      </c>
      <c r="M416" s="10" t="s">
        <v>8331</v>
      </c>
      <c r="N416" t="b">
        <v>0</v>
      </c>
      <c r="O416">
        <v>208</v>
      </c>
      <c r="P416" t="b">
        <v>1</v>
      </c>
      <c r="Q416" t="s">
        <v>8269</v>
      </c>
      <c r="R416" s="5">
        <f t="shared" si="30"/>
        <v>1.0285405405405406</v>
      </c>
      <c r="S416">
        <f t="shared" si="33"/>
        <v>91.480769230769226</v>
      </c>
      <c r="T416" t="s">
        <v>8269</v>
      </c>
      <c r="U416" t="s">
        <v>8274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1430.06</v>
      </c>
      <c r="E417">
        <v>1400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9">
        <f t="shared" si="31"/>
        <v>41904.851875</v>
      </c>
      <c r="L417" s="9">
        <f t="shared" si="32"/>
        <v>41929.5</v>
      </c>
      <c r="M417" s="10" t="s">
        <v>8329</v>
      </c>
      <c r="N417" t="b">
        <v>0</v>
      </c>
      <c r="O417">
        <v>21</v>
      </c>
      <c r="P417" t="b">
        <v>1</v>
      </c>
      <c r="Q417" t="s">
        <v>8269</v>
      </c>
      <c r="R417" s="5">
        <f t="shared" si="30"/>
        <v>1.0214714285714286</v>
      </c>
      <c r="S417">
        <f t="shared" si="33"/>
        <v>68.09809523809524</v>
      </c>
      <c r="T417" t="s">
        <v>8269</v>
      </c>
      <c r="U417" t="s">
        <v>8274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1202.17</v>
      </c>
      <c r="E418">
        <v>1000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9">
        <f t="shared" si="31"/>
        <v>41648.396192129629</v>
      </c>
      <c r="L418" s="9">
        <f t="shared" si="32"/>
        <v>41678.396192129629</v>
      </c>
      <c r="M418" s="10" t="s">
        <v>8329</v>
      </c>
      <c r="N418" t="b">
        <v>0</v>
      </c>
      <c r="O418">
        <v>25</v>
      </c>
      <c r="P418" t="b">
        <v>1</v>
      </c>
      <c r="Q418" t="s">
        <v>8269</v>
      </c>
      <c r="R418" s="5">
        <f t="shared" si="30"/>
        <v>1.2021700000000002</v>
      </c>
      <c r="S418">
        <f t="shared" si="33"/>
        <v>48.086800000000004</v>
      </c>
      <c r="T418" t="s">
        <v>8269</v>
      </c>
      <c r="U418" t="s">
        <v>8274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10526</v>
      </c>
      <c r="E419">
        <v>10500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9">
        <f t="shared" si="31"/>
        <v>41360.970601851848</v>
      </c>
      <c r="L419" s="9">
        <f t="shared" si="32"/>
        <v>41372.189583333333</v>
      </c>
      <c r="M419" s="10" t="s">
        <v>8331</v>
      </c>
      <c r="N419" t="b">
        <v>0</v>
      </c>
      <c r="O419">
        <v>52</v>
      </c>
      <c r="P419" t="b">
        <v>1</v>
      </c>
      <c r="Q419" t="s">
        <v>8269</v>
      </c>
      <c r="R419" s="5">
        <f t="shared" si="30"/>
        <v>1.0024761904761905</v>
      </c>
      <c r="S419">
        <f t="shared" si="33"/>
        <v>202.42307692307693</v>
      </c>
      <c r="T419" t="s">
        <v>8269</v>
      </c>
      <c r="U419" t="s">
        <v>8274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22542</v>
      </c>
      <c r="E420">
        <v>22400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9">
        <f t="shared" si="31"/>
        <v>42178.282372685186</v>
      </c>
      <c r="L420" s="9">
        <f t="shared" si="32"/>
        <v>42208.282372685186</v>
      </c>
      <c r="M420" s="10" t="s">
        <v>8326</v>
      </c>
      <c r="N420" t="b">
        <v>0</v>
      </c>
      <c r="O420">
        <v>104</v>
      </c>
      <c r="P420" t="b">
        <v>1</v>
      </c>
      <c r="Q420" t="s">
        <v>8269</v>
      </c>
      <c r="R420" s="5">
        <f t="shared" si="30"/>
        <v>1.0063392857142857</v>
      </c>
      <c r="S420">
        <f t="shared" si="33"/>
        <v>216.75</v>
      </c>
      <c r="T420" t="s">
        <v>8269</v>
      </c>
      <c r="U420" t="s">
        <v>8274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8035</v>
      </c>
      <c r="E421">
        <v>8000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9">
        <f t="shared" si="31"/>
        <v>41394.842442129629</v>
      </c>
      <c r="L421" s="9">
        <f t="shared" si="32"/>
        <v>41454.842442129629</v>
      </c>
      <c r="M421" s="10" t="s">
        <v>8331</v>
      </c>
      <c r="N421" t="b">
        <v>0</v>
      </c>
      <c r="O421">
        <v>73</v>
      </c>
      <c r="P421" t="b">
        <v>1</v>
      </c>
      <c r="Q421" t="s">
        <v>8269</v>
      </c>
      <c r="R421" s="5">
        <f t="shared" si="30"/>
        <v>1.004375</v>
      </c>
      <c r="S421">
        <f t="shared" si="33"/>
        <v>110.06849315068493</v>
      </c>
      <c r="T421" t="s">
        <v>8269</v>
      </c>
      <c r="U421" t="s">
        <v>8274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14.5</v>
      </c>
      <c r="E422">
        <v>3300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9">
        <f t="shared" si="31"/>
        <v>41682.23646990741</v>
      </c>
      <c r="L422" s="9">
        <f t="shared" si="32"/>
        <v>41712.194803240738</v>
      </c>
      <c r="M422" s="10" t="s">
        <v>8329</v>
      </c>
      <c r="N422" t="b">
        <v>0</v>
      </c>
      <c r="O422">
        <v>3</v>
      </c>
      <c r="P422" t="b">
        <v>0</v>
      </c>
      <c r="Q422" t="s">
        <v>8269</v>
      </c>
      <c r="R422" s="5">
        <f t="shared" si="30"/>
        <v>4.3939393939393936E-3</v>
      </c>
      <c r="S422">
        <f t="shared" si="33"/>
        <v>4.833333333333333</v>
      </c>
      <c r="T422" t="s">
        <v>8269</v>
      </c>
      <c r="U422" t="s">
        <v>8275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301</v>
      </c>
      <c r="E423">
        <v>15000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9">
        <f t="shared" si="31"/>
        <v>42177.491388888884</v>
      </c>
      <c r="L423" s="9">
        <f t="shared" si="32"/>
        <v>42237.491388888884</v>
      </c>
      <c r="M423" s="10" t="s">
        <v>8326</v>
      </c>
      <c r="N423" t="b">
        <v>0</v>
      </c>
      <c r="O423">
        <v>6</v>
      </c>
      <c r="P423" t="b">
        <v>0</v>
      </c>
      <c r="Q423" t="s">
        <v>8269</v>
      </c>
      <c r="R423" s="5">
        <f t="shared" si="30"/>
        <v>2.0066666666666667E-2</v>
      </c>
      <c r="S423">
        <f t="shared" si="33"/>
        <v>50.166666666666664</v>
      </c>
      <c r="T423" t="s">
        <v>8269</v>
      </c>
      <c r="U423" t="s">
        <v>8275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430</v>
      </c>
      <c r="E424">
        <v>40000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9">
        <f t="shared" si="31"/>
        <v>41863.260381944448</v>
      </c>
      <c r="L424" s="9">
        <f t="shared" si="32"/>
        <v>41893.260381944448</v>
      </c>
      <c r="M424" s="10" t="s">
        <v>8329</v>
      </c>
      <c r="N424" t="b">
        <v>0</v>
      </c>
      <c r="O424">
        <v>12</v>
      </c>
      <c r="P424" t="b">
        <v>0</v>
      </c>
      <c r="Q424" t="s">
        <v>8269</v>
      </c>
      <c r="R424" s="5">
        <f t="shared" si="30"/>
        <v>1.0749999999999999E-2</v>
      </c>
      <c r="S424">
        <f t="shared" si="33"/>
        <v>35.833333333333336</v>
      </c>
      <c r="T424" t="s">
        <v>8269</v>
      </c>
      <c r="U424" t="s">
        <v>8275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153</v>
      </c>
      <c r="E425">
        <v>20000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9">
        <f t="shared" si="31"/>
        <v>41400.92627314815</v>
      </c>
      <c r="L425" s="9">
        <f t="shared" si="32"/>
        <v>41430.92627314815</v>
      </c>
      <c r="M425" s="10" t="s">
        <v>8331</v>
      </c>
      <c r="N425" t="b">
        <v>0</v>
      </c>
      <c r="O425">
        <v>13</v>
      </c>
      <c r="P425" t="b">
        <v>0</v>
      </c>
      <c r="Q425" t="s">
        <v>8269</v>
      </c>
      <c r="R425" s="5">
        <f t="shared" si="30"/>
        <v>7.6499999999999997E-3</v>
      </c>
      <c r="S425">
        <f t="shared" si="33"/>
        <v>11.76923076923077</v>
      </c>
      <c r="T425" t="s">
        <v>8269</v>
      </c>
      <c r="U425" t="s">
        <v>8275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203.9</v>
      </c>
      <c r="E426">
        <v>3000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9">
        <f t="shared" si="31"/>
        <v>40934.376145833332</v>
      </c>
      <c r="L426" s="9">
        <f t="shared" si="32"/>
        <v>40994.334479166668</v>
      </c>
      <c r="M426" s="10" t="s">
        <v>8333</v>
      </c>
      <c r="N426" t="b">
        <v>0</v>
      </c>
      <c r="O426">
        <v>5</v>
      </c>
      <c r="P426" t="b">
        <v>0</v>
      </c>
      <c r="Q426" t="s">
        <v>8269</v>
      </c>
      <c r="R426" s="5">
        <f t="shared" si="30"/>
        <v>6.7966666666666675E-2</v>
      </c>
      <c r="S426">
        <f t="shared" si="33"/>
        <v>40.78</v>
      </c>
      <c r="T426" t="s">
        <v>8269</v>
      </c>
      <c r="U426" t="s">
        <v>8275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6</v>
      </c>
      <c r="E427">
        <v>50000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9">
        <f t="shared" si="31"/>
        <v>42275.861157407402</v>
      </c>
      <c r="L427" s="9">
        <f t="shared" si="32"/>
        <v>42335.902824074074</v>
      </c>
      <c r="M427" s="10" t="s">
        <v>8326</v>
      </c>
      <c r="N427" t="b">
        <v>0</v>
      </c>
      <c r="O427">
        <v>2</v>
      </c>
      <c r="P427" t="b">
        <v>0</v>
      </c>
      <c r="Q427" t="s">
        <v>8269</v>
      </c>
      <c r="R427" s="5">
        <f t="shared" si="30"/>
        <v>1.2E-4</v>
      </c>
      <c r="S427">
        <f t="shared" si="33"/>
        <v>3</v>
      </c>
      <c r="T427" t="s">
        <v>8269</v>
      </c>
      <c r="U427" t="s">
        <v>8275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133</v>
      </c>
      <c r="E428">
        <v>10000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9">
        <f t="shared" si="31"/>
        <v>42400.711967592593</v>
      </c>
      <c r="L428" s="9">
        <f t="shared" si="32"/>
        <v>42430.711967592593</v>
      </c>
      <c r="M428" s="10" t="s">
        <v>8328</v>
      </c>
      <c r="N428" t="b">
        <v>0</v>
      </c>
      <c r="O428">
        <v>8</v>
      </c>
      <c r="P428" t="b">
        <v>0</v>
      </c>
      <c r="Q428" t="s">
        <v>8269</v>
      </c>
      <c r="R428" s="5">
        <f t="shared" si="30"/>
        <v>1.3299999999999999E-2</v>
      </c>
      <c r="S428">
        <f t="shared" si="33"/>
        <v>16.625</v>
      </c>
      <c r="T428" t="s">
        <v>8269</v>
      </c>
      <c r="U428" t="s">
        <v>8275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0</v>
      </c>
      <c r="E429">
        <v>6500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9">
        <f t="shared" si="31"/>
        <v>42285.90902777778</v>
      </c>
      <c r="L429" s="9">
        <f t="shared" si="32"/>
        <v>42299.790972222225</v>
      </c>
      <c r="M429" s="10" t="s">
        <v>8326</v>
      </c>
      <c r="N429" t="b">
        <v>0</v>
      </c>
      <c r="O429">
        <v>0</v>
      </c>
      <c r="P429" t="b">
        <v>0</v>
      </c>
      <c r="Q429" t="s">
        <v>8269</v>
      </c>
      <c r="R429" s="5">
        <f t="shared" si="30"/>
        <v>0</v>
      </c>
      <c r="S429">
        <v>0</v>
      </c>
      <c r="T429" t="s">
        <v>8269</v>
      </c>
      <c r="U429" t="s">
        <v>8275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676</v>
      </c>
      <c r="E430">
        <v>12000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9">
        <f t="shared" si="31"/>
        <v>41778.766724537039</v>
      </c>
      <c r="L430" s="9">
        <f t="shared" si="32"/>
        <v>41806.916666666664</v>
      </c>
      <c r="M430" s="10" t="s">
        <v>8329</v>
      </c>
      <c r="N430" t="b">
        <v>0</v>
      </c>
      <c r="O430">
        <v>13</v>
      </c>
      <c r="P430" t="b">
        <v>0</v>
      </c>
      <c r="Q430" t="s">
        <v>8269</v>
      </c>
      <c r="R430" s="5">
        <f t="shared" si="30"/>
        <v>5.6333333333333332E-2</v>
      </c>
      <c r="S430">
        <f>D430/O430</f>
        <v>52</v>
      </c>
      <c r="T430" t="s">
        <v>8269</v>
      </c>
      <c r="U430" t="s">
        <v>8275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0</v>
      </c>
      <c r="E431">
        <v>5000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9">
        <f t="shared" si="31"/>
        <v>40070.901412037041</v>
      </c>
      <c r="L431" s="9">
        <f t="shared" si="32"/>
        <v>40144.207638888889</v>
      </c>
      <c r="M431" s="10" t="s">
        <v>8338</v>
      </c>
      <c r="N431" t="b">
        <v>0</v>
      </c>
      <c r="O431">
        <v>0</v>
      </c>
      <c r="P431" t="b">
        <v>0</v>
      </c>
      <c r="Q431" t="s">
        <v>8269</v>
      </c>
      <c r="R431" s="5">
        <f t="shared" si="30"/>
        <v>0</v>
      </c>
      <c r="S431">
        <v>0</v>
      </c>
      <c r="T431" t="s">
        <v>8269</v>
      </c>
      <c r="U431" t="s">
        <v>8275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24</v>
      </c>
      <c r="E432">
        <v>1000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9">
        <f t="shared" si="31"/>
        <v>41513.107256944444</v>
      </c>
      <c r="L432" s="9">
        <f t="shared" si="32"/>
        <v>41528.107256944444</v>
      </c>
      <c r="M432" s="10" t="s">
        <v>8331</v>
      </c>
      <c r="N432" t="b">
        <v>0</v>
      </c>
      <c r="O432">
        <v>5</v>
      </c>
      <c r="P432" t="b">
        <v>0</v>
      </c>
      <c r="Q432" t="s">
        <v>8269</v>
      </c>
      <c r="R432" s="5">
        <f t="shared" si="30"/>
        <v>2.4E-2</v>
      </c>
      <c r="S432">
        <f>D432/O432</f>
        <v>4.8</v>
      </c>
      <c r="T432" t="s">
        <v>8269</v>
      </c>
      <c r="U432" t="s">
        <v>8275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415</v>
      </c>
      <c r="E433">
        <v>3000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9">
        <f t="shared" si="31"/>
        <v>42526.871331018519</v>
      </c>
      <c r="L433" s="9">
        <f t="shared" si="32"/>
        <v>42556.871331018519</v>
      </c>
      <c r="M433" s="10" t="s">
        <v>8328</v>
      </c>
      <c r="N433" t="b">
        <v>0</v>
      </c>
      <c r="O433">
        <v>8</v>
      </c>
      <c r="P433" t="b">
        <v>0</v>
      </c>
      <c r="Q433" t="s">
        <v>8269</v>
      </c>
      <c r="R433" s="5">
        <f t="shared" si="30"/>
        <v>0.13833333333333334</v>
      </c>
      <c r="S433">
        <f>D433/O433</f>
        <v>51.875</v>
      </c>
      <c r="T433" t="s">
        <v>8269</v>
      </c>
      <c r="U433" t="s">
        <v>8275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570</v>
      </c>
      <c r="E434">
        <v>6000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9">
        <f t="shared" si="31"/>
        <v>42238.726631944446</v>
      </c>
      <c r="L434" s="9">
        <f t="shared" si="32"/>
        <v>42298.726631944446</v>
      </c>
      <c r="M434" s="10" t="s">
        <v>8326</v>
      </c>
      <c r="N434" t="b">
        <v>0</v>
      </c>
      <c r="O434">
        <v>8</v>
      </c>
      <c r="P434" t="b">
        <v>0</v>
      </c>
      <c r="Q434" t="s">
        <v>8269</v>
      </c>
      <c r="R434" s="5">
        <f t="shared" si="30"/>
        <v>9.5000000000000001E-2</v>
      </c>
      <c r="S434">
        <f>D434/O434</f>
        <v>71.25</v>
      </c>
      <c r="T434" t="s">
        <v>8269</v>
      </c>
      <c r="U434" t="s">
        <v>8275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0</v>
      </c>
      <c r="E435">
        <v>3000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9">
        <f t="shared" si="31"/>
        <v>42228.629884259259</v>
      </c>
      <c r="L435" s="9">
        <f t="shared" si="32"/>
        <v>42288.629884259259</v>
      </c>
      <c r="M435" s="10" t="s">
        <v>8326</v>
      </c>
      <c r="N435" t="b">
        <v>0</v>
      </c>
      <c r="O435">
        <v>0</v>
      </c>
      <c r="P435" t="b">
        <v>0</v>
      </c>
      <c r="Q435" t="s">
        <v>8269</v>
      </c>
      <c r="R435" s="5">
        <f t="shared" si="30"/>
        <v>0</v>
      </c>
      <c r="S435">
        <v>0</v>
      </c>
      <c r="T435" t="s">
        <v>8269</v>
      </c>
      <c r="U435" t="s">
        <v>8275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125</v>
      </c>
      <c r="E436">
        <v>2500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9">
        <f t="shared" si="31"/>
        <v>41576.834513888891</v>
      </c>
      <c r="L436" s="9">
        <f t="shared" si="32"/>
        <v>41609.876180555555</v>
      </c>
      <c r="M436" s="10" t="s">
        <v>8331</v>
      </c>
      <c r="N436" t="b">
        <v>0</v>
      </c>
      <c r="O436">
        <v>2</v>
      </c>
      <c r="P436" t="b">
        <v>0</v>
      </c>
      <c r="Q436" t="s">
        <v>8269</v>
      </c>
      <c r="R436" s="5">
        <f t="shared" si="30"/>
        <v>0.05</v>
      </c>
      <c r="S436">
        <f>D436/O436</f>
        <v>62.5</v>
      </c>
      <c r="T436" t="s">
        <v>8269</v>
      </c>
      <c r="U436" t="s">
        <v>8275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3</v>
      </c>
      <c r="E437">
        <v>110000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9">
        <f t="shared" si="31"/>
        <v>41500.747453703705</v>
      </c>
      <c r="L437" s="9">
        <f t="shared" si="32"/>
        <v>41530.747453703705</v>
      </c>
      <c r="M437" s="10" t="s">
        <v>8331</v>
      </c>
      <c r="N437" t="b">
        <v>0</v>
      </c>
      <c r="O437">
        <v>3</v>
      </c>
      <c r="P437" t="b">
        <v>0</v>
      </c>
      <c r="Q437" t="s">
        <v>8269</v>
      </c>
      <c r="R437" s="5">
        <f t="shared" si="30"/>
        <v>2.7272727272727273E-5</v>
      </c>
      <c r="S437">
        <f>D437/O437</f>
        <v>1</v>
      </c>
      <c r="T437" t="s">
        <v>8269</v>
      </c>
      <c r="U437" t="s">
        <v>8275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0</v>
      </c>
      <c r="E438">
        <v>1000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9">
        <f t="shared" si="31"/>
        <v>41456.36241898148</v>
      </c>
      <c r="L438" s="9">
        <f t="shared" si="32"/>
        <v>41486.36241898148</v>
      </c>
      <c r="M438" s="10" t="s">
        <v>8331</v>
      </c>
      <c r="N438" t="b">
        <v>0</v>
      </c>
      <c r="O438">
        <v>0</v>
      </c>
      <c r="P438" t="b">
        <v>0</v>
      </c>
      <c r="Q438" t="s">
        <v>8269</v>
      </c>
      <c r="R438" s="5">
        <f t="shared" si="30"/>
        <v>0</v>
      </c>
      <c r="S438">
        <v>0</v>
      </c>
      <c r="T438" t="s">
        <v>8269</v>
      </c>
      <c r="U438" t="s">
        <v>8275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0</v>
      </c>
      <c r="E439">
        <v>7000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9">
        <f t="shared" si="31"/>
        <v>42591.31858796296</v>
      </c>
      <c r="L439" s="9">
        <f t="shared" si="32"/>
        <v>42651.31858796296</v>
      </c>
      <c r="M439" s="10" t="s">
        <v>8328</v>
      </c>
      <c r="N439" t="b">
        <v>0</v>
      </c>
      <c r="O439">
        <v>0</v>
      </c>
      <c r="P439" t="b">
        <v>0</v>
      </c>
      <c r="Q439" t="s">
        <v>8269</v>
      </c>
      <c r="R439" s="5">
        <f t="shared" si="30"/>
        <v>0</v>
      </c>
      <c r="S439">
        <v>0</v>
      </c>
      <c r="T439" t="s">
        <v>8269</v>
      </c>
      <c r="U439" t="s">
        <v>8275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1876</v>
      </c>
      <c r="E440">
        <v>20000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9">
        <f t="shared" si="31"/>
        <v>42296.261087962965</v>
      </c>
      <c r="L440" s="9">
        <f t="shared" si="32"/>
        <v>42326.302754629629</v>
      </c>
      <c r="M440" s="10" t="s">
        <v>8326</v>
      </c>
      <c r="N440" t="b">
        <v>0</v>
      </c>
      <c r="O440">
        <v>11</v>
      </c>
      <c r="P440" t="b">
        <v>0</v>
      </c>
      <c r="Q440" t="s">
        <v>8269</v>
      </c>
      <c r="R440" s="5">
        <f t="shared" si="30"/>
        <v>9.3799999999999994E-2</v>
      </c>
      <c r="S440">
        <f>D440/O440</f>
        <v>170.54545454545453</v>
      </c>
      <c r="T440" t="s">
        <v>8269</v>
      </c>
      <c r="U440" t="s">
        <v>8275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0</v>
      </c>
      <c r="E441">
        <v>450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9">
        <f t="shared" si="31"/>
        <v>41919.761782407411</v>
      </c>
      <c r="L441" s="9">
        <f t="shared" si="32"/>
        <v>41929.761782407411</v>
      </c>
      <c r="M441" s="10" t="s">
        <v>8329</v>
      </c>
      <c r="N441" t="b">
        <v>0</v>
      </c>
      <c r="O441">
        <v>0</v>
      </c>
      <c r="P441" t="b">
        <v>0</v>
      </c>
      <c r="Q441" t="s">
        <v>8269</v>
      </c>
      <c r="R441" s="5">
        <f t="shared" si="30"/>
        <v>0</v>
      </c>
      <c r="S441">
        <v>0</v>
      </c>
      <c r="T441" t="s">
        <v>8269</v>
      </c>
      <c r="U441" t="s">
        <v>8275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</v>
      </c>
      <c r="E442">
        <v>5000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9">
        <f t="shared" si="31"/>
        <v>42423.985567129625</v>
      </c>
      <c r="L442" s="9">
        <f t="shared" si="32"/>
        <v>42453.943900462968</v>
      </c>
      <c r="M442" s="10" t="s">
        <v>8328</v>
      </c>
      <c r="N442" t="b">
        <v>0</v>
      </c>
      <c r="O442">
        <v>1</v>
      </c>
      <c r="P442" t="b">
        <v>0</v>
      </c>
      <c r="Q442" t="s">
        <v>8269</v>
      </c>
      <c r="R442" s="5">
        <f t="shared" si="30"/>
        <v>1E-3</v>
      </c>
      <c r="S442">
        <f>D442/O442</f>
        <v>5</v>
      </c>
      <c r="T442" t="s">
        <v>8269</v>
      </c>
      <c r="U442" t="s">
        <v>8275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0</v>
      </c>
      <c r="E443">
        <v>400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9">
        <f t="shared" si="31"/>
        <v>41550.793935185182</v>
      </c>
      <c r="L443" s="9">
        <f t="shared" si="32"/>
        <v>41580.793935185182</v>
      </c>
      <c r="M443" s="10" t="s">
        <v>8331</v>
      </c>
      <c r="N443" t="b">
        <v>0</v>
      </c>
      <c r="O443">
        <v>0</v>
      </c>
      <c r="P443" t="b">
        <v>0</v>
      </c>
      <c r="Q443" t="s">
        <v>8269</v>
      </c>
      <c r="R443" s="5">
        <f t="shared" si="30"/>
        <v>0</v>
      </c>
      <c r="S443">
        <v>0</v>
      </c>
      <c r="T443" t="s">
        <v>8269</v>
      </c>
      <c r="U443" t="s">
        <v>8275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6691</v>
      </c>
      <c r="E444">
        <v>17000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9">
        <f t="shared" si="31"/>
        <v>42024.888692129629</v>
      </c>
      <c r="L444" s="9">
        <f t="shared" si="32"/>
        <v>42054.888692129629</v>
      </c>
      <c r="M444" s="10" t="s">
        <v>8326</v>
      </c>
      <c r="N444" t="b">
        <v>0</v>
      </c>
      <c r="O444">
        <v>17</v>
      </c>
      <c r="P444" t="b">
        <v>0</v>
      </c>
      <c r="Q444" t="s">
        <v>8269</v>
      </c>
      <c r="R444" s="5">
        <f t="shared" si="30"/>
        <v>0.39358823529411763</v>
      </c>
      <c r="S444">
        <f t="shared" ref="S444:S452" si="34">D444/O444</f>
        <v>393.58823529411762</v>
      </c>
      <c r="T444" t="s">
        <v>8269</v>
      </c>
      <c r="U444" t="s">
        <v>8275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</v>
      </c>
      <c r="E445">
        <v>10000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9">
        <f t="shared" si="31"/>
        <v>41650.015057870369</v>
      </c>
      <c r="L445" s="9">
        <f t="shared" si="32"/>
        <v>41680.015057870369</v>
      </c>
      <c r="M445" s="10" t="s">
        <v>8329</v>
      </c>
      <c r="N445" t="b">
        <v>0</v>
      </c>
      <c r="O445">
        <v>2</v>
      </c>
      <c r="P445" t="b">
        <v>0</v>
      </c>
      <c r="Q445" t="s">
        <v>8269</v>
      </c>
      <c r="R445" s="5">
        <f t="shared" si="30"/>
        <v>1E-3</v>
      </c>
      <c r="S445">
        <f t="shared" si="34"/>
        <v>5</v>
      </c>
      <c r="T445" t="s">
        <v>8269</v>
      </c>
      <c r="U445" t="s">
        <v>8275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50</v>
      </c>
      <c r="E446">
        <v>1000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9">
        <f t="shared" si="31"/>
        <v>40894.906956018516</v>
      </c>
      <c r="L446" s="9">
        <f t="shared" si="32"/>
        <v>40954.906956018516</v>
      </c>
      <c r="M446" s="10" t="s">
        <v>8333</v>
      </c>
      <c r="N446" t="b">
        <v>0</v>
      </c>
      <c r="O446">
        <v>1</v>
      </c>
      <c r="P446" t="b">
        <v>0</v>
      </c>
      <c r="Q446" t="s">
        <v>8269</v>
      </c>
      <c r="R446" s="5">
        <f t="shared" si="30"/>
        <v>0.05</v>
      </c>
      <c r="S446">
        <f t="shared" si="34"/>
        <v>50</v>
      </c>
      <c r="T446" t="s">
        <v>8269</v>
      </c>
      <c r="U446" t="s">
        <v>8275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2</v>
      </c>
      <c r="E447">
        <v>60000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9">
        <f t="shared" si="31"/>
        <v>42130.335358796292</v>
      </c>
      <c r="L447" s="9">
        <f t="shared" si="32"/>
        <v>42145.335358796292</v>
      </c>
      <c r="M447" s="10" t="s">
        <v>8326</v>
      </c>
      <c r="N447" t="b">
        <v>0</v>
      </c>
      <c r="O447">
        <v>2</v>
      </c>
      <c r="P447" t="b">
        <v>0</v>
      </c>
      <c r="Q447" t="s">
        <v>8269</v>
      </c>
      <c r="R447" s="5">
        <f t="shared" si="30"/>
        <v>3.3333333333333335E-5</v>
      </c>
      <c r="S447">
        <f t="shared" si="34"/>
        <v>1</v>
      </c>
      <c r="T447" t="s">
        <v>8269</v>
      </c>
      <c r="U447" t="s">
        <v>8275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766</v>
      </c>
      <c r="E448">
        <v>10500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9">
        <f t="shared" si="31"/>
        <v>42037.083564814813</v>
      </c>
      <c r="L448" s="9">
        <f t="shared" si="32"/>
        <v>42067.083564814813</v>
      </c>
      <c r="M448" s="10" t="s">
        <v>8326</v>
      </c>
      <c r="N448" t="b">
        <v>0</v>
      </c>
      <c r="O448">
        <v>16</v>
      </c>
      <c r="P448" t="b">
        <v>0</v>
      </c>
      <c r="Q448" t="s">
        <v>8269</v>
      </c>
      <c r="R448" s="5">
        <f t="shared" si="30"/>
        <v>7.2952380952380949E-2</v>
      </c>
      <c r="S448">
        <f t="shared" si="34"/>
        <v>47.875</v>
      </c>
      <c r="T448" t="s">
        <v>8269</v>
      </c>
      <c r="U448" t="s">
        <v>8275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5</v>
      </c>
      <c r="E449">
        <v>30000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9">
        <f t="shared" si="31"/>
        <v>41331.555127314816</v>
      </c>
      <c r="L449" s="9">
        <f t="shared" si="32"/>
        <v>41356.513460648144</v>
      </c>
      <c r="M449" s="10" t="s">
        <v>8331</v>
      </c>
      <c r="N449" t="b">
        <v>0</v>
      </c>
      <c r="O449">
        <v>1</v>
      </c>
      <c r="P449" t="b">
        <v>0</v>
      </c>
      <c r="Q449" t="s">
        <v>8269</v>
      </c>
      <c r="R449" s="5">
        <f t="shared" si="30"/>
        <v>1.6666666666666666E-4</v>
      </c>
      <c r="S449">
        <f t="shared" si="34"/>
        <v>5</v>
      </c>
      <c r="T449" t="s">
        <v>8269</v>
      </c>
      <c r="U449" t="s">
        <v>8275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82.01</v>
      </c>
      <c r="E450">
        <v>2500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9">
        <f t="shared" si="31"/>
        <v>41753.758043981477</v>
      </c>
      <c r="L450" s="9">
        <f t="shared" si="32"/>
        <v>41773.758043981477</v>
      </c>
      <c r="M450" s="10" t="s">
        <v>8329</v>
      </c>
      <c r="N450" t="b">
        <v>0</v>
      </c>
      <c r="O450">
        <v>4</v>
      </c>
      <c r="P450" t="b">
        <v>0</v>
      </c>
      <c r="Q450" t="s">
        <v>8269</v>
      </c>
      <c r="R450" s="5">
        <f t="shared" ref="R450:R513" si="35">D450/E450</f>
        <v>3.2804E-2</v>
      </c>
      <c r="S450">
        <f t="shared" si="34"/>
        <v>20.502500000000001</v>
      </c>
      <c r="T450" t="s">
        <v>8269</v>
      </c>
      <c r="U450" t="s">
        <v>8275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45</v>
      </c>
      <c r="E451">
        <v>2000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9">
        <f t="shared" ref="K451:K514" si="36">(J451/86400)+DATE(1970,1,1)</f>
        <v>41534.568113425928</v>
      </c>
      <c r="L451" s="9">
        <f t="shared" ref="L451:L514" si="37">(I451/86400)+DATE(1970,1,1)</f>
        <v>41564.568113425928</v>
      </c>
      <c r="M451" s="10" t="s">
        <v>8331</v>
      </c>
      <c r="N451" t="b">
        <v>0</v>
      </c>
      <c r="O451">
        <v>5</v>
      </c>
      <c r="P451" t="b">
        <v>0</v>
      </c>
      <c r="Q451" t="s">
        <v>8269</v>
      </c>
      <c r="R451" s="5">
        <f t="shared" si="35"/>
        <v>2.2499999999999999E-2</v>
      </c>
      <c r="S451">
        <f t="shared" si="34"/>
        <v>9</v>
      </c>
      <c r="T451" t="s">
        <v>8269</v>
      </c>
      <c r="U451" t="s">
        <v>8275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396</v>
      </c>
      <c r="E452">
        <v>50000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9">
        <f t="shared" si="36"/>
        <v>41654.946759259255</v>
      </c>
      <c r="L452" s="9">
        <f t="shared" si="37"/>
        <v>41684.946759259255</v>
      </c>
      <c r="M452" s="10" t="s">
        <v>8329</v>
      </c>
      <c r="N452" t="b">
        <v>0</v>
      </c>
      <c r="O452">
        <v>7</v>
      </c>
      <c r="P452" t="b">
        <v>0</v>
      </c>
      <c r="Q452" t="s">
        <v>8269</v>
      </c>
      <c r="R452" s="5">
        <f t="shared" si="35"/>
        <v>7.92E-3</v>
      </c>
      <c r="S452">
        <f t="shared" si="34"/>
        <v>56.571428571428569</v>
      </c>
      <c r="T452" t="s">
        <v>8269</v>
      </c>
      <c r="U452" t="s">
        <v>8275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0</v>
      </c>
      <c r="E453">
        <v>20000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9">
        <f t="shared" si="36"/>
        <v>41634.715173611112</v>
      </c>
      <c r="L453" s="9">
        <f t="shared" si="37"/>
        <v>41664.715173611112</v>
      </c>
      <c r="M453" s="10" t="s">
        <v>8329</v>
      </c>
      <c r="N453" t="b">
        <v>0</v>
      </c>
      <c r="O453">
        <v>0</v>
      </c>
      <c r="P453" t="b">
        <v>0</v>
      </c>
      <c r="Q453" t="s">
        <v>8269</v>
      </c>
      <c r="R453" s="5">
        <f t="shared" si="35"/>
        <v>0</v>
      </c>
      <c r="S453">
        <v>0</v>
      </c>
      <c r="T453" t="s">
        <v>8269</v>
      </c>
      <c r="U453" t="s">
        <v>8275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480</v>
      </c>
      <c r="E454">
        <v>750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9">
        <f t="shared" si="36"/>
        <v>42107.703877314816</v>
      </c>
      <c r="L454" s="9">
        <f t="shared" si="37"/>
        <v>42137.703877314816</v>
      </c>
      <c r="M454" s="10" t="s">
        <v>8326</v>
      </c>
      <c r="N454" t="b">
        <v>0</v>
      </c>
      <c r="O454">
        <v>12</v>
      </c>
      <c r="P454" t="b">
        <v>0</v>
      </c>
      <c r="Q454" t="s">
        <v>8269</v>
      </c>
      <c r="R454" s="5">
        <f t="shared" si="35"/>
        <v>0.64</v>
      </c>
      <c r="S454">
        <f>D454/O454</f>
        <v>40</v>
      </c>
      <c r="T454" t="s">
        <v>8269</v>
      </c>
      <c r="U454" t="s">
        <v>8275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26</v>
      </c>
      <c r="E455">
        <v>94875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9">
        <f t="shared" si="36"/>
        <v>42038.824988425928</v>
      </c>
      <c r="L455" s="9">
        <f t="shared" si="37"/>
        <v>42054.824988425928</v>
      </c>
      <c r="M455" s="10" t="s">
        <v>8326</v>
      </c>
      <c r="N455" t="b">
        <v>0</v>
      </c>
      <c r="O455">
        <v>2</v>
      </c>
      <c r="P455" t="b">
        <v>0</v>
      </c>
      <c r="Q455" t="s">
        <v>8269</v>
      </c>
      <c r="R455" s="5">
        <f t="shared" si="35"/>
        <v>2.740447957839262E-4</v>
      </c>
      <c r="S455">
        <f>D455/O455</f>
        <v>13</v>
      </c>
      <c r="T455" t="s">
        <v>8269</v>
      </c>
      <c r="U455" t="s">
        <v>8275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82</v>
      </c>
      <c r="E456">
        <v>10000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9">
        <f t="shared" si="36"/>
        <v>41938.717256944445</v>
      </c>
      <c r="L456" s="9">
        <f t="shared" si="37"/>
        <v>41969.551388888889</v>
      </c>
      <c r="M456" s="10" t="s">
        <v>8329</v>
      </c>
      <c r="N456" t="b">
        <v>0</v>
      </c>
      <c r="O456">
        <v>5</v>
      </c>
      <c r="P456" t="b">
        <v>0</v>
      </c>
      <c r="Q456" t="s">
        <v>8269</v>
      </c>
      <c r="R456" s="5">
        <f t="shared" si="35"/>
        <v>8.2000000000000007E-3</v>
      </c>
      <c r="S456">
        <f>D456/O456</f>
        <v>16.399999999999999</v>
      </c>
      <c r="T456" t="s">
        <v>8269</v>
      </c>
      <c r="U456" t="s">
        <v>8275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45</v>
      </c>
      <c r="E457">
        <v>65000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9">
        <f t="shared" si="36"/>
        <v>40971.002569444448</v>
      </c>
      <c r="L457" s="9">
        <f t="shared" si="37"/>
        <v>41016.021527777775</v>
      </c>
      <c r="M457" s="10" t="s">
        <v>8333</v>
      </c>
      <c r="N457" t="b">
        <v>0</v>
      </c>
      <c r="O457">
        <v>2</v>
      </c>
      <c r="P457" t="b">
        <v>0</v>
      </c>
      <c r="Q457" t="s">
        <v>8269</v>
      </c>
      <c r="R457" s="5">
        <f t="shared" si="35"/>
        <v>6.9230769230769226E-4</v>
      </c>
      <c r="S457">
        <f>D457/O457</f>
        <v>22.5</v>
      </c>
      <c r="T457" t="s">
        <v>8269</v>
      </c>
      <c r="U457" t="s">
        <v>8275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61</v>
      </c>
      <c r="E458">
        <v>8888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9">
        <f t="shared" si="36"/>
        <v>41547.694456018522</v>
      </c>
      <c r="L458" s="9">
        <f t="shared" si="37"/>
        <v>41569.165972222225</v>
      </c>
      <c r="M458" s="10" t="s">
        <v>8331</v>
      </c>
      <c r="N458" t="b">
        <v>0</v>
      </c>
      <c r="O458">
        <v>3</v>
      </c>
      <c r="P458" t="b">
        <v>0</v>
      </c>
      <c r="Q458" t="s">
        <v>8269</v>
      </c>
      <c r="R458" s="5">
        <f t="shared" si="35"/>
        <v>6.8631863186318634E-3</v>
      </c>
      <c r="S458">
        <f>D458/O458</f>
        <v>20.333333333333332</v>
      </c>
      <c r="T458" t="s">
        <v>8269</v>
      </c>
      <c r="U458" t="s">
        <v>8275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0</v>
      </c>
      <c r="E459">
        <v>20000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9">
        <f t="shared" si="36"/>
        <v>41837.767500000002</v>
      </c>
      <c r="L459" s="9">
        <f t="shared" si="37"/>
        <v>41867.767500000002</v>
      </c>
      <c r="M459" s="10" t="s">
        <v>8329</v>
      </c>
      <c r="N459" t="b">
        <v>0</v>
      </c>
      <c r="O459">
        <v>0</v>
      </c>
      <c r="P459" t="b">
        <v>0</v>
      </c>
      <c r="Q459" t="s">
        <v>8269</v>
      </c>
      <c r="R459" s="5">
        <f t="shared" si="35"/>
        <v>0</v>
      </c>
      <c r="S459">
        <v>0</v>
      </c>
      <c r="T459" t="s">
        <v>8269</v>
      </c>
      <c r="U459" t="s">
        <v>8275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821</v>
      </c>
      <c r="E460">
        <v>10000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9">
        <f t="shared" si="36"/>
        <v>41378.69976851852</v>
      </c>
      <c r="L460" s="9">
        <f t="shared" si="37"/>
        <v>41408.69976851852</v>
      </c>
      <c r="M460" s="10" t="s">
        <v>8331</v>
      </c>
      <c r="N460" t="b">
        <v>0</v>
      </c>
      <c r="O460">
        <v>49</v>
      </c>
      <c r="P460" t="b">
        <v>0</v>
      </c>
      <c r="Q460" t="s">
        <v>8269</v>
      </c>
      <c r="R460" s="5">
        <f t="shared" si="35"/>
        <v>8.2100000000000006E-2</v>
      </c>
      <c r="S460">
        <f>D460/O460</f>
        <v>16.755102040816325</v>
      </c>
      <c r="T460" t="s">
        <v>8269</v>
      </c>
      <c r="U460" t="s">
        <v>8275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25</v>
      </c>
      <c r="E461">
        <v>39000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9">
        <f t="shared" si="36"/>
        <v>40800.6403587963</v>
      </c>
      <c r="L461" s="9">
        <f t="shared" si="37"/>
        <v>40860.682025462964</v>
      </c>
      <c r="M461" s="10" t="s">
        <v>8334</v>
      </c>
      <c r="N461" t="b">
        <v>0</v>
      </c>
      <c r="O461">
        <v>1</v>
      </c>
      <c r="P461" t="b">
        <v>0</v>
      </c>
      <c r="Q461" t="s">
        <v>8269</v>
      </c>
      <c r="R461" s="5">
        <f t="shared" si="35"/>
        <v>6.4102564102564103E-4</v>
      </c>
      <c r="S461">
        <f>D461/O461</f>
        <v>25</v>
      </c>
      <c r="T461" t="s">
        <v>8269</v>
      </c>
      <c r="U461" t="s">
        <v>8275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25</v>
      </c>
      <c r="E462">
        <v>8500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9">
        <f t="shared" si="36"/>
        <v>41759.542534722219</v>
      </c>
      <c r="L462" s="9">
        <f t="shared" si="37"/>
        <v>41791.166666666664</v>
      </c>
      <c r="M462" s="10" t="s">
        <v>8329</v>
      </c>
      <c r="N462" t="b">
        <v>0</v>
      </c>
      <c r="O462">
        <v>2</v>
      </c>
      <c r="P462" t="b">
        <v>0</v>
      </c>
      <c r="Q462" t="s">
        <v>8269</v>
      </c>
      <c r="R462" s="5">
        <f t="shared" si="35"/>
        <v>2.9411764705882353E-3</v>
      </c>
      <c r="S462">
        <f>D462/O462</f>
        <v>12.5</v>
      </c>
      <c r="T462" t="s">
        <v>8269</v>
      </c>
      <c r="U462" t="s">
        <v>8275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0</v>
      </c>
      <c r="E463">
        <v>550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9">
        <f t="shared" si="36"/>
        <v>41407.84684027778</v>
      </c>
      <c r="L463" s="9">
        <f t="shared" si="37"/>
        <v>41427.84684027778</v>
      </c>
      <c r="M463" s="10" t="s">
        <v>8331</v>
      </c>
      <c r="N463" t="b">
        <v>0</v>
      </c>
      <c r="O463">
        <v>0</v>
      </c>
      <c r="P463" t="b">
        <v>0</v>
      </c>
      <c r="Q463" t="s">
        <v>8269</v>
      </c>
      <c r="R463" s="5">
        <f t="shared" si="35"/>
        <v>0</v>
      </c>
      <c r="S463">
        <v>0</v>
      </c>
      <c r="T463" t="s">
        <v>8269</v>
      </c>
      <c r="U463" t="s">
        <v>8275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0</v>
      </c>
      <c r="E464">
        <v>100000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9">
        <f t="shared" si="36"/>
        <v>40705.12663194444</v>
      </c>
      <c r="L464" s="9">
        <f t="shared" si="37"/>
        <v>40765.12663194444</v>
      </c>
      <c r="M464" s="10" t="s">
        <v>8334</v>
      </c>
      <c r="N464" t="b">
        <v>0</v>
      </c>
      <c r="O464">
        <v>0</v>
      </c>
      <c r="P464" t="b">
        <v>0</v>
      </c>
      <c r="Q464" t="s">
        <v>8269</v>
      </c>
      <c r="R464" s="5">
        <f t="shared" si="35"/>
        <v>0</v>
      </c>
      <c r="S464">
        <v>0</v>
      </c>
      <c r="T464" t="s">
        <v>8269</v>
      </c>
      <c r="U464" t="s">
        <v>8275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1250</v>
      </c>
      <c r="E465">
        <v>55000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9">
        <f t="shared" si="36"/>
        <v>40750.710104166668</v>
      </c>
      <c r="L465" s="9">
        <f t="shared" si="37"/>
        <v>40810.710104166668</v>
      </c>
      <c r="M465" s="10" t="s">
        <v>8334</v>
      </c>
      <c r="N465" t="b">
        <v>0</v>
      </c>
      <c r="O465">
        <v>11</v>
      </c>
      <c r="P465" t="b">
        <v>0</v>
      </c>
      <c r="Q465" t="s">
        <v>8269</v>
      </c>
      <c r="R465" s="5">
        <f t="shared" si="35"/>
        <v>2.2727272727272728E-2</v>
      </c>
      <c r="S465">
        <f>D465/O465</f>
        <v>113.63636363636364</v>
      </c>
      <c r="T465" t="s">
        <v>8269</v>
      </c>
      <c r="U465" t="s">
        <v>8275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</v>
      </c>
      <c r="E466">
        <v>1010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9">
        <f t="shared" si="36"/>
        <v>42488.84878472222</v>
      </c>
      <c r="L466" s="9">
        <f t="shared" si="37"/>
        <v>42508.84878472222</v>
      </c>
      <c r="M466" s="10" t="s">
        <v>8328</v>
      </c>
      <c r="N466" t="b">
        <v>0</v>
      </c>
      <c r="O466">
        <v>1</v>
      </c>
      <c r="P466" t="b">
        <v>0</v>
      </c>
      <c r="Q466" t="s">
        <v>8269</v>
      </c>
      <c r="R466" s="5">
        <f t="shared" si="35"/>
        <v>9.9009900990099011E-4</v>
      </c>
      <c r="S466">
        <f>D466/O466</f>
        <v>1</v>
      </c>
      <c r="T466" t="s">
        <v>8269</v>
      </c>
      <c r="U466" t="s">
        <v>8275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138</v>
      </c>
      <c r="E467">
        <v>512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9">
        <f t="shared" si="36"/>
        <v>41801.120069444441</v>
      </c>
      <c r="L467" s="9">
        <f t="shared" si="37"/>
        <v>41817.120069444441</v>
      </c>
      <c r="M467" s="10" t="s">
        <v>8329</v>
      </c>
      <c r="N467" t="b">
        <v>0</v>
      </c>
      <c r="O467">
        <v>8</v>
      </c>
      <c r="P467" t="b">
        <v>0</v>
      </c>
      <c r="Q467" t="s">
        <v>8269</v>
      </c>
      <c r="R467" s="5">
        <f t="shared" si="35"/>
        <v>0.26953125</v>
      </c>
      <c r="S467">
        <f>D467/O467</f>
        <v>17.25</v>
      </c>
      <c r="T467" t="s">
        <v>8269</v>
      </c>
      <c r="U467" t="s">
        <v>8275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76</v>
      </c>
      <c r="E468">
        <v>10000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9">
        <f t="shared" si="36"/>
        <v>41129.942870370374</v>
      </c>
      <c r="L468" s="9">
        <f t="shared" si="37"/>
        <v>41159.942870370374</v>
      </c>
      <c r="M468" s="10" t="s">
        <v>8333</v>
      </c>
      <c r="N468" t="b">
        <v>0</v>
      </c>
      <c r="O468">
        <v>5</v>
      </c>
      <c r="P468" t="b">
        <v>0</v>
      </c>
      <c r="Q468" t="s">
        <v>8269</v>
      </c>
      <c r="R468" s="5">
        <f t="shared" si="35"/>
        <v>7.6E-3</v>
      </c>
      <c r="S468">
        <f>D468/O468</f>
        <v>15.2</v>
      </c>
      <c r="T468" t="s">
        <v>8269</v>
      </c>
      <c r="U468" t="s">
        <v>8275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4315</v>
      </c>
      <c r="E469">
        <v>20000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9">
        <f t="shared" si="36"/>
        <v>41135.679791666669</v>
      </c>
      <c r="L469" s="9">
        <f t="shared" si="37"/>
        <v>41180.679791666669</v>
      </c>
      <c r="M469" s="10" t="s">
        <v>8333</v>
      </c>
      <c r="N469" t="b">
        <v>0</v>
      </c>
      <c r="O469">
        <v>39</v>
      </c>
      <c r="P469" t="b">
        <v>0</v>
      </c>
      <c r="Q469" t="s">
        <v>8269</v>
      </c>
      <c r="R469" s="5">
        <f t="shared" si="35"/>
        <v>0.21575</v>
      </c>
      <c r="S469">
        <f>D469/O469</f>
        <v>110.64102564102564</v>
      </c>
      <c r="T469" t="s">
        <v>8269</v>
      </c>
      <c r="U469" t="s">
        <v>8275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0</v>
      </c>
      <c r="E470">
        <v>7500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9">
        <f t="shared" si="36"/>
        <v>41041.167627314819</v>
      </c>
      <c r="L470" s="9">
        <f t="shared" si="37"/>
        <v>41101.160474537035</v>
      </c>
      <c r="M470" s="10" t="s">
        <v>8333</v>
      </c>
      <c r="N470" t="b">
        <v>0</v>
      </c>
      <c r="O470">
        <v>0</v>
      </c>
      <c r="P470" t="b">
        <v>0</v>
      </c>
      <c r="Q470" t="s">
        <v>8269</v>
      </c>
      <c r="R470" s="5">
        <f t="shared" si="35"/>
        <v>0</v>
      </c>
      <c r="S470">
        <v>0</v>
      </c>
      <c r="T470" t="s">
        <v>8269</v>
      </c>
      <c r="U470" t="s">
        <v>8275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0</v>
      </c>
      <c r="E471">
        <v>6000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9">
        <f t="shared" si="36"/>
        <v>41827.989861111113</v>
      </c>
      <c r="L471" s="9">
        <f t="shared" si="37"/>
        <v>41887.989861111113</v>
      </c>
      <c r="M471" s="10" t="s">
        <v>8329</v>
      </c>
      <c r="N471" t="b">
        <v>0</v>
      </c>
      <c r="O471">
        <v>0</v>
      </c>
      <c r="P471" t="b">
        <v>0</v>
      </c>
      <c r="Q471" t="s">
        <v>8269</v>
      </c>
      <c r="R471" s="5">
        <f t="shared" si="35"/>
        <v>0</v>
      </c>
      <c r="S471">
        <v>0</v>
      </c>
      <c r="T471" t="s">
        <v>8269</v>
      </c>
      <c r="U471" t="s">
        <v>8275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51</v>
      </c>
      <c r="E472">
        <v>5000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9">
        <f t="shared" si="36"/>
        <v>41605.167696759258</v>
      </c>
      <c r="L472" s="9">
        <f t="shared" si="37"/>
        <v>41655.166666666664</v>
      </c>
      <c r="M472" s="10" t="s">
        <v>8329</v>
      </c>
      <c r="N472" t="b">
        <v>0</v>
      </c>
      <c r="O472">
        <v>2</v>
      </c>
      <c r="P472" t="b">
        <v>0</v>
      </c>
      <c r="Q472" t="s">
        <v>8269</v>
      </c>
      <c r="R472" s="5">
        <f t="shared" si="35"/>
        <v>1.0200000000000001E-2</v>
      </c>
      <c r="S472">
        <f>D472/O472</f>
        <v>25.5</v>
      </c>
      <c r="T472" t="s">
        <v>8269</v>
      </c>
      <c r="U472" t="s">
        <v>8275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6541</v>
      </c>
      <c r="E473">
        <v>55000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9">
        <f t="shared" si="36"/>
        <v>41703.721979166665</v>
      </c>
      <c r="L473" s="9">
        <f t="shared" si="37"/>
        <v>41748.680312500001</v>
      </c>
      <c r="M473" s="10" t="s">
        <v>8329</v>
      </c>
      <c r="N473" t="b">
        <v>0</v>
      </c>
      <c r="O473">
        <v>170</v>
      </c>
      <c r="P473" t="b">
        <v>0</v>
      </c>
      <c r="Q473" t="s">
        <v>8269</v>
      </c>
      <c r="R473" s="5">
        <f t="shared" si="35"/>
        <v>0.11892727272727273</v>
      </c>
      <c r="S473">
        <f>D473/O473</f>
        <v>38.476470588235294</v>
      </c>
      <c r="T473" t="s">
        <v>8269</v>
      </c>
      <c r="U473" t="s">
        <v>8275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141</v>
      </c>
      <c r="E474">
        <v>800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9">
        <f t="shared" si="36"/>
        <v>41844.922662037039</v>
      </c>
      <c r="L474" s="9">
        <f t="shared" si="37"/>
        <v>41874.922662037039</v>
      </c>
      <c r="M474" s="10" t="s">
        <v>8329</v>
      </c>
      <c r="N474" t="b">
        <v>0</v>
      </c>
      <c r="O474">
        <v>5</v>
      </c>
      <c r="P474" t="b">
        <v>0</v>
      </c>
      <c r="Q474" t="s">
        <v>8269</v>
      </c>
      <c r="R474" s="5">
        <f t="shared" si="35"/>
        <v>0.17624999999999999</v>
      </c>
      <c r="S474">
        <f>D474/O474</f>
        <v>28.2</v>
      </c>
      <c r="T474" t="s">
        <v>8269</v>
      </c>
      <c r="U474" t="s">
        <v>8275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861</v>
      </c>
      <c r="E475">
        <v>30000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9">
        <f t="shared" si="36"/>
        <v>41869.698136574072</v>
      </c>
      <c r="L475" s="9">
        <f t="shared" si="37"/>
        <v>41899.698136574072</v>
      </c>
      <c r="M475" s="10" t="s">
        <v>8329</v>
      </c>
      <c r="N475" t="b">
        <v>0</v>
      </c>
      <c r="O475">
        <v>14</v>
      </c>
      <c r="P475" t="b">
        <v>0</v>
      </c>
      <c r="Q475" t="s">
        <v>8269</v>
      </c>
      <c r="R475" s="5">
        <f t="shared" si="35"/>
        <v>2.87E-2</v>
      </c>
      <c r="S475">
        <f>D475/O475</f>
        <v>61.5</v>
      </c>
      <c r="T475" t="s">
        <v>8269</v>
      </c>
      <c r="U475" t="s">
        <v>8275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1</v>
      </c>
      <c r="E476">
        <v>3300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9">
        <f t="shared" si="36"/>
        <v>42753.329039351855</v>
      </c>
      <c r="L476" s="9">
        <f t="shared" si="37"/>
        <v>42783.329039351855</v>
      </c>
      <c r="M476" s="10" t="s">
        <v>8327</v>
      </c>
      <c r="N476" t="b">
        <v>0</v>
      </c>
      <c r="O476">
        <v>1</v>
      </c>
      <c r="P476" t="b">
        <v>0</v>
      </c>
      <c r="Q476" t="s">
        <v>8269</v>
      </c>
      <c r="R476" s="5">
        <f t="shared" si="35"/>
        <v>3.0303030303030303E-4</v>
      </c>
      <c r="S476">
        <f>D476/O476</f>
        <v>1</v>
      </c>
      <c r="T476" t="s">
        <v>8269</v>
      </c>
      <c r="U476" t="s">
        <v>8275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0</v>
      </c>
      <c r="E477">
        <v>2000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9">
        <f t="shared" si="36"/>
        <v>42100.086145833338</v>
      </c>
      <c r="L477" s="9">
        <f t="shared" si="37"/>
        <v>42130.086145833338</v>
      </c>
      <c r="M477" s="10" t="s">
        <v>8326</v>
      </c>
      <c r="N477" t="b">
        <v>0</v>
      </c>
      <c r="O477">
        <v>0</v>
      </c>
      <c r="P477" t="b">
        <v>0</v>
      </c>
      <c r="Q477" t="s">
        <v>8269</v>
      </c>
      <c r="R477" s="5">
        <f t="shared" si="35"/>
        <v>0</v>
      </c>
      <c r="S477">
        <v>0</v>
      </c>
      <c r="T477" t="s">
        <v>8269</v>
      </c>
      <c r="U477" t="s">
        <v>8275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4906.59</v>
      </c>
      <c r="E478">
        <v>220000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9">
        <f t="shared" si="36"/>
        <v>41757.975011574075</v>
      </c>
      <c r="L478" s="9">
        <f t="shared" si="37"/>
        <v>41793.165972222225</v>
      </c>
      <c r="M478" s="10" t="s">
        <v>8329</v>
      </c>
      <c r="N478" t="b">
        <v>0</v>
      </c>
      <c r="O478">
        <v>124</v>
      </c>
      <c r="P478" t="b">
        <v>0</v>
      </c>
      <c r="Q478" t="s">
        <v>8269</v>
      </c>
      <c r="R478" s="5">
        <f t="shared" si="35"/>
        <v>2.2302681818181819E-2</v>
      </c>
      <c r="S478">
        <f>D478/O478</f>
        <v>39.569274193548388</v>
      </c>
      <c r="T478" t="s">
        <v>8269</v>
      </c>
      <c r="U478" t="s">
        <v>8275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0</v>
      </c>
      <c r="E479">
        <v>1500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9">
        <f t="shared" si="36"/>
        <v>40987.83488425926</v>
      </c>
      <c r="L479" s="9">
        <f t="shared" si="37"/>
        <v>41047.83488425926</v>
      </c>
      <c r="M479" s="10" t="s">
        <v>8333</v>
      </c>
      <c r="N479" t="b">
        <v>0</v>
      </c>
      <c r="O479">
        <v>0</v>
      </c>
      <c r="P479" t="b">
        <v>0</v>
      </c>
      <c r="Q479" t="s">
        <v>8269</v>
      </c>
      <c r="R479" s="5">
        <f t="shared" si="35"/>
        <v>0</v>
      </c>
      <c r="S479">
        <v>0</v>
      </c>
      <c r="T479" t="s">
        <v>8269</v>
      </c>
      <c r="U479" t="s">
        <v>8275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0</v>
      </c>
      <c r="E480">
        <v>10000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9">
        <f t="shared" si="36"/>
        <v>42065.910983796297</v>
      </c>
      <c r="L480" s="9">
        <f t="shared" si="37"/>
        <v>42095.869317129633</v>
      </c>
      <c r="M480" s="10" t="s">
        <v>8326</v>
      </c>
      <c r="N480" t="b">
        <v>0</v>
      </c>
      <c r="O480">
        <v>0</v>
      </c>
      <c r="P480" t="b">
        <v>0</v>
      </c>
      <c r="Q480" t="s">
        <v>8269</v>
      </c>
      <c r="R480" s="5">
        <f t="shared" si="35"/>
        <v>0</v>
      </c>
      <c r="S480">
        <v>0</v>
      </c>
      <c r="T480" t="s">
        <v>8269</v>
      </c>
      <c r="U480" t="s">
        <v>8275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4884</v>
      </c>
      <c r="E481">
        <v>15000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9">
        <f t="shared" si="36"/>
        <v>41904.407812500001</v>
      </c>
      <c r="L481" s="9">
        <f t="shared" si="37"/>
        <v>41964.449479166666</v>
      </c>
      <c r="M481" s="10" t="s">
        <v>8329</v>
      </c>
      <c r="N481" t="b">
        <v>0</v>
      </c>
      <c r="O481">
        <v>55</v>
      </c>
      <c r="P481" t="b">
        <v>0</v>
      </c>
      <c r="Q481" t="s">
        <v>8269</v>
      </c>
      <c r="R481" s="5">
        <f t="shared" si="35"/>
        <v>0.3256</v>
      </c>
      <c r="S481">
        <f t="shared" ref="S481:S488" si="38">D481/O481</f>
        <v>88.8</v>
      </c>
      <c r="T481" t="s">
        <v>8269</v>
      </c>
      <c r="U481" t="s">
        <v>8275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7764</v>
      </c>
      <c r="E482">
        <v>40000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9">
        <f t="shared" si="36"/>
        <v>41465.500173611115</v>
      </c>
      <c r="L482" s="9">
        <f t="shared" si="37"/>
        <v>41495.500173611115</v>
      </c>
      <c r="M482" s="10" t="s">
        <v>8331</v>
      </c>
      <c r="N482" t="b">
        <v>0</v>
      </c>
      <c r="O482">
        <v>140</v>
      </c>
      <c r="P482" t="b">
        <v>0</v>
      </c>
      <c r="Q482" t="s">
        <v>8269</v>
      </c>
      <c r="R482" s="5">
        <f t="shared" si="35"/>
        <v>0.19409999999999999</v>
      </c>
      <c r="S482">
        <f t="shared" si="38"/>
        <v>55.457142857142856</v>
      </c>
      <c r="T482" t="s">
        <v>8269</v>
      </c>
      <c r="U482" t="s">
        <v>8275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1830</v>
      </c>
      <c r="E483">
        <v>30000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9">
        <f t="shared" si="36"/>
        <v>41162.672326388885</v>
      </c>
      <c r="L483" s="9">
        <f t="shared" si="37"/>
        <v>41192.672326388885</v>
      </c>
      <c r="M483" s="10" t="s">
        <v>8333</v>
      </c>
      <c r="N483" t="b">
        <v>0</v>
      </c>
      <c r="O483">
        <v>21</v>
      </c>
      <c r="P483" t="b">
        <v>0</v>
      </c>
      <c r="Q483" t="s">
        <v>8269</v>
      </c>
      <c r="R483" s="5">
        <f t="shared" si="35"/>
        <v>6.0999999999999999E-2</v>
      </c>
      <c r="S483">
        <f t="shared" si="38"/>
        <v>87.142857142857139</v>
      </c>
      <c r="T483" t="s">
        <v>8269</v>
      </c>
      <c r="U483" t="s">
        <v>8275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</v>
      </c>
      <c r="E484">
        <v>10000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9">
        <f t="shared" si="36"/>
        <v>42447.896874999999</v>
      </c>
      <c r="L484" s="9">
        <f t="shared" si="37"/>
        <v>42474.606944444444</v>
      </c>
      <c r="M484" s="10" t="s">
        <v>8328</v>
      </c>
      <c r="N484" t="b">
        <v>0</v>
      </c>
      <c r="O484">
        <v>1</v>
      </c>
      <c r="P484" t="b">
        <v>0</v>
      </c>
      <c r="Q484" t="s">
        <v>8269</v>
      </c>
      <c r="R484" s="5">
        <f t="shared" si="35"/>
        <v>1E-3</v>
      </c>
      <c r="S484">
        <f t="shared" si="38"/>
        <v>10</v>
      </c>
      <c r="T484" t="s">
        <v>8269</v>
      </c>
      <c r="U484" t="s">
        <v>8275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7530</v>
      </c>
      <c r="E485">
        <v>15000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9">
        <f t="shared" si="36"/>
        <v>41243.197592592594</v>
      </c>
      <c r="L485" s="9">
        <f t="shared" si="37"/>
        <v>41303.197592592594</v>
      </c>
      <c r="M485" s="10" t="s">
        <v>8331</v>
      </c>
      <c r="N485" t="b">
        <v>0</v>
      </c>
      <c r="O485">
        <v>147</v>
      </c>
      <c r="P485" t="b">
        <v>0</v>
      </c>
      <c r="Q485" t="s">
        <v>8269</v>
      </c>
      <c r="R485" s="5">
        <f t="shared" si="35"/>
        <v>0.502</v>
      </c>
      <c r="S485">
        <f t="shared" si="38"/>
        <v>51.224489795918366</v>
      </c>
      <c r="T485" t="s">
        <v>8269</v>
      </c>
      <c r="U485" t="s">
        <v>8275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149</v>
      </c>
      <c r="E486">
        <v>80000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9">
        <f t="shared" si="36"/>
        <v>42272.93949074074</v>
      </c>
      <c r="L486" s="9">
        <f t="shared" si="37"/>
        <v>42313.981157407412</v>
      </c>
      <c r="M486" s="10" t="s">
        <v>8326</v>
      </c>
      <c r="N486" t="b">
        <v>0</v>
      </c>
      <c r="O486">
        <v>11</v>
      </c>
      <c r="P486" t="b">
        <v>0</v>
      </c>
      <c r="Q486" t="s">
        <v>8269</v>
      </c>
      <c r="R486" s="5">
        <f t="shared" si="35"/>
        <v>1.8625E-3</v>
      </c>
      <c r="S486">
        <f t="shared" si="38"/>
        <v>13.545454545454545</v>
      </c>
      <c r="T486" t="s">
        <v>8269</v>
      </c>
      <c r="U486" t="s">
        <v>8275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8315.01</v>
      </c>
      <c r="E487">
        <v>37956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9">
        <f t="shared" si="36"/>
        <v>41381.505775462967</v>
      </c>
      <c r="L487" s="9">
        <f t="shared" si="37"/>
        <v>41411.505775462967</v>
      </c>
      <c r="M487" s="10" t="s">
        <v>8331</v>
      </c>
      <c r="N487" t="b">
        <v>0</v>
      </c>
      <c r="O487">
        <v>125</v>
      </c>
      <c r="P487" t="b">
        <v>0</v>
      </c>
      <c r="Q487" t="s">
        <v>8269</v>
      </c>
      <c r="R487" s="5">
        <f t="shared" si="35"/>
        <v>0.21906971229845085</v>
      </c>
      <c r="S487">
        <f t="shared" si="38"/>
        <v>66.520080000000007</v>
      </c>
      <c r="T487" t="s">
        <v>8269</v>
      </c>
      <c r="U487" t="s">
        <v>8275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50</v>
      </c>
      <c r="E488">
        <v>550000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9">
        <f t="shared" si="36"/>
        <v>41761.94258101852</v>
      </c>
      <c r="L488" s="9">
        <f t="shared" si="37"/>
        <v>41791.94258101852</v>
      </c>
      <c r="M488" s="10" t="s">
        <v>8329</v>
      </c>
      <c r="N488" t="b">
        <v>0</v>
      </c>
      <c r="O488">
        <v>1</v>
      </c>
      <c r="P488" t="b">
        <v>0</v>
      </c>
      <c r="Q488" t="s">
        <v>8269</v>
      </c>
      <c r="R488" s="5">
        <f t="shared" si="35"/>
        <v>9.0909090909090904E-5</v>
      </c>
      <c r="S488">
        <f t="shared" si="38"/>
        <v>50</v>
      </c>
      <c r="T488" t="s">
        <v>8269</v>
      </c>
      <c r="U488" t="s">
        <v>8275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0</v>
      </c>
      <c r="E489">
        <v>50000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9">
        <f t="shared" si="36"/>
        <v>42669.594837962963</v>
      </c>
      <c r="L489" s="9">
        <f t="shared" si="37"/>
        <v>42729.636504629627</v>
      </c>
      <c r="M489" s="10" t="s">
        <v>8328</v>
      </c>
      <c r="N489" t="b">
        <v>0</v>
      </c>
      <c r="O489">
        <v>0</v>
      </c>
      <c r="P489" t="b">
        <v>0</v>
      </c>
      <c r="Q489" t="s">
        <v>8269</v>
      </c>
      <c r="R489" s="5">
        <f t="shared" si="35"/>
        <v>0</v>
      </c>
      <c r="S489">
        <v>0</v>
      </c>
      <c r="T489" t="s">
        <v>8269</v>
      </c>
      <c r="U489" t="s">
        <v>8275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0</v>
      </c>
      <c r="E490">
        <v>12000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9">
        <f t="shared" si="36"/>
        <v>42714.054398148146</v>
      </c>
      <c r="L490" s="9">
        <f t="shared" si="37"/>
        <v>42744.054398148146</v>
      </c>
      <c r="M490" s="10" t="s">
        <v>8327</v>
      </c>
      <c r="N490" t="b">
        <v>0</v>
      </c>
      <c r="O490">
        <v>0</v>
      </c>
      <c r="P490" t="b">
        <v>0</v>
      </c>
      <c r="Q490" t="s">
        <v>8269</v>
      </c>
      <c r="R490" s="5">
        <f t="shared" si="35"/>
        <v>0</v>
      </c>
      <c r="S490">
        <v>0</v>
      </c>
      <c r="T490" t="s">
        <v>8269</v>
      </c>
      <c r="U490" t="s">
        <v>8275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215</v>
      </c>
      <c r="E491">
        <v>74997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9">
        <f t="shared" si="36"/>
        <v>40882.481666666667</v>
      </c>
      <c r="L491" s="9">
        <f t="shared" si="37"/>
        <v>40913.481249999997</v>
      </c>
      <c r="M491" s="10" t="s">
        <v>8333</v>
      </c>
      <c r="N491" t="b">
        <v>0</v>
      </c>
      <c r="O491">
        <v>3</v>
      </c>
      <c r="P491" t="b">
        <v>0</v>
      </c>
      <c r="Q491" t="s">
        <v>8269</v>
      </c>
      <c r="R491" s="5">
        <f t="shared" si="35"/>
        <v>2.8667813379201833E-3</v>
      </c>
      <c r="S491">
        <f>D491/O491</f>
        <v>71.666666666666671</v>
      </c>
      <c r="T491" t="s">
        <v>8269</v>
      </c>
      <c r="U491" t="s">
        <v>8275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0</v>
      </c>
      <c r="E492">
        <v>1000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9">
        <f t="shared" si="36"/>
        <v>41113.968576388885</v>
      </c>
      <c r="L492" s="9">
        <f t="shared" si="37"/>
        <v>41143.968576388885</v>
      </c>
      <c r="M492" s="10" t="s">
        <v>8333</v>
      </c>
      <c r="N492" t="b">
        <v>0</v>
      </c>
      <c r="O492">
        <v>0</v>
      </c>
      <c r="P492" t="b">
        <v>0</v>
      </c>
      <c r="Q492" t="s">
        <v>8269</v>
      </c>
      <c r="R492" s="5">
        <f t="shared" si="35"/>
        <v>0</v>
      </c>
      <c r="S492">
        <v>0</v>
      </c>
      <c r="T492" t="s">
        <v>8269</v>
      </c>
      <c r="U492" t="s">
        <v>8275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0</v>
      </c>
      <c r="E493">
        <v>10000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9">
        <f t="shared" si="36"/>
        <v>42366.982627314814</v>
      </c>
      <c r="L493" s="9">
        <f t="shared" si="37"/>
        <v>42396.982627314814</v>
      </c>
      <c r="M493" s="10" t="s">
        <v>8328</v>
      </c>
      <c r="N493" t="b">
        <v>0</v>
      </c>
      <c r="O493">
        <v>0</v>
      </c>
      <c r="P493" t="b">
        <v>0</v>
      </c>
      <c r="Q493" t="s">
        <v>8269</v>
      </c>
      <c r="R493" s="5">
        <f t="shared" si="35"/>
        <v>0</v>
      </c>
      <c r="S493">
        <v>0</v>
      </c>
      <c r="T493" t="s">
        <v>8269</v>
      </c>
      <c r="U493" t="s">
        <v>8275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0</v>
      </c>
      <c r="E494">
        <v>10000000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9">
        <f t="shared" si="36"/>
        <v>42596.03506944445</v>
      </c>
      <c r="L494" s="9">
        <f t="shared" si="37"/>
        <v>42656.03506944445</v>
      </c>
      <c r="M494" s="10" t="s">
        <v>8328</v>
      </c>
      <c r="N494" t="b">
        <v>0</v>
      </c>
      <c r="O494">
        <v>0</v>
      </c>
      <c r="P494" t="b">
        <v>0</v>
      </c>
      <c r="Q494" t="s">
        <v>8269</v>
      </c>
      <c r="R494" s="5">
        <f t="shared" si="35"/>
        <v>0</v>
      </c>
      <c r="S494">
        <v>0</v>
      </c>
      <c r="T494" t="s">
        <v>8269</v>
      </c>
      <c r="U494" t="s">
        <v>8275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0</v>
      </c>
      <c r="E495">
        <v>30000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9">
        <f t="shared" si="36"/>
        <v>42114.726134259261</v>
      </c>
      <c r="L495" s="9">
        <f t="shared" si="37"/>
        <v>42144.726134259261</v>
      </c>
      <c r="M495" s="10" t="s">
        <v>8326</v>
      </c>
      <c r="N495" t="b">
        <v>0</v>
      </c>
      <c r="O495">
        <v>0</v>
      </c>
      <c r="P495" t="b">
        <v>0</v>
      </c>
      <c r="Q495" t="s">
        <v>8269</v>
      </c>
      <c r="R495" s="5">
        <f t="shared" si="35"/>
        <v>0</v>
      </c>
      <c r="S495">
        <v>0</v>
      </c>
      <c r="T495" t="s">
        <v>8269</v>
      </c>
      <c r="U495" t="s">
        <v>8275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31</v>
      </c>
      <c r="E496">
        <v>20000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9">
        <f t="shared" si="36"/>
        <v>41799.830613425926</v>
      </c>
      <c r="L496" s="9">
        <f t="shared" si="37"/>
        <v>41823.125</v>
      </c>
      <c r="M496" s="10" t="s">
        <v>8329</v>
      </c>
      <c r="N496" t="b">
        <v>0</v>
      </c>
      <c r="O496">
        <v>3</v>
      </c>
      <c r="P496" t="b">
        <v>0</v>
      </c>
      <c r="Q496" t="s">
        <v>8269</v>
      </c>
      <c r="R496" s="5">
        <f t="shared" si="35"/>
        <v>1.5499999999999999E-3</v>
      </c>
      <c r="S496">
        <f>D496/O496</f>
        <v>10.333333333333334</v>
      </c>
      <c r="T496" t="s">
        <v>8269</v>
      </c>
      <c r="U496" t="s">
        <v>8275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0</v>
      </c>
      <c r="E497">
        <v>7000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9">
        <f t="shared" si="36"/>
        <v>42171.827604166669</v>
      </c>
      <c r="L497" s="9">
        <f t="shared" si="37"/>
        <v>42201.827604166669</v>
      </c>
      <c r="M497" s="10" t="s">
        <v>8326</v>
      </c>
      <c r="N497" t="b">
        <v>0</v>
      </c>
      <c r="O497">
        <v>0</v>
      </c>
      <c r="P497" t="b">
        <v>0</v>
      </c>
      <c r="Q497" t="s">
        <v>8269</v>
      </c>
      <c r="R497" s="5">
        <f t="shared" si="35"/>
        <v>0</v>
      </c>
      <c r="S497">
        <v>0</v>
      </c>
      <c r="T497" t="s">
        <v>8269</v>
      </c>
      <c r="U497" t="s">
        <v>8275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1</v>
      </c>
      <c r="E498">
        <v>60000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9">
        <f t="shared" si="36"/>
        <v>41620.93141203704</v>
      </c>
      <c r="L498" s="9">
        <f t="shared" si="37"/>
        <v>41680.93141203704</v>
      </c>
      <c r="M498" s="10" t="s">
        <v>8329</v>
      </c>
      <c r="N498" t="b">
        <v>0</v>
      </c>
      <c r="O498">
        <v>1</v>
      </c>
      <c r="P498" t="b">
        <v>0</v>
      </c>
      <c r="Q498" t="s">
        <v>8269</v>
      </c>
      <c r="R498" s="5">
        <f t="shared" si="35"/>
        <v>1.6666666666666667E-5</v>
      </c>
      <c r="S498">
        <f>D498/O498</f>
        <v>1</v>
      </c>
      <c r="T498" t="s">
        <v>8269</v>
      </c>
      <c r="U498" t="s">
        <v>8275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30</v>
      </c>
      <c r="E499">
        <v>4480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9">
        <f t="shared" si="36"/>
        <v>41945.037789351853</v>
      </c>
      <c r="L499" s="9">
        <f t="shared" si="37"/>
        <v>41998.208333333328</v>
      </c>
      <c r="M499" s="10" t="s">
        <v>8329</v>
      </c>
      <c r="N499" t="b">
        <v>0</v>
      </c>
      <c r="O499">
        <v>3</v>
      </c>
      <c r="P499" t="b">
        <v>0</v>
      </c>
      <c r="Q499" t="s">
        <v>8269</v>
      </c>
      <c r="R499" s="5">
        <f t="shared" si="35"/>
        <v>6.6964285714285711E-3</v>
      </c>
      <c r="S499">
        <f>D499/O499</f>
        <v>10</v>
      </c>
      <c r="T499" t="s">
        <v>8269</v>
      </c>
      <c r="U499" t="s">
        <v>8275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2994</v>
      </c>
      <c r="E500">
        <v>65108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9">
        <f t="shared" si="36"/>
        <v>40858.762141203704</v>
      </c>
      <c r="L500" s="9">
        <f t="shared" si="37"/>
        <v>40900.762141203704</v>
      </c>
      <c r="M500" s="10" t="s">
        <v>8334</v>
      </c>
      <c r="N500" t="b">
        <v>0</v>
      </c>
      <c r="O500">
        <v>22</v>
      </c>
      <c r="P500" t="b">
        <v>0</v>
      </c>
      <c r="Q500" t="s">
        <v>8269</v>
      </c>
      <c r="R500" s="5">
        <f t="shared" si="35"/>
        <v>4.5985132395404561E-2</v>
      </c>
      <c r="S500">
        <f>D500/O500</f>
        <v>136.09090909090909</v>
      </c>
      <c r="T500" t="s">
        <v>8269</v>
      </c>
      <c r="U500" t="s">
        <v>8275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1910</v>
      </c>
      <c r="E501">
        <v>20000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9">
        <f t="shared" si="36"/>
        <v>40043.895462962959</v>
      </c>
      <c r="L501" s="9">
        <f t="shared" si="37"/>
        <v>40098.874305555553</v>
      </c>
      <c r="M501" s="10" t="s">
        <v>8338</v>
      </c>
      <c r="N501" t="b">
        <v>0</v>
      </c>
      <c r="O501">
        <v>26</v>
      </c>
      <c r="P501" t="b">
        <v>0</v>
      </c>
      <c r="Q501" t="s">
        <v>8269</v>
      </c>
      <c r="R501" s="5">
        <f t="shared" si="35"/>
        <v>9.5500000000000002E-2</v>
      </c>
      <c r="S501">
        <f>D501/O501</f>
        <v>73.461538461538467</v>
      </c>
      <c r="T501" t="s">
        <v>8269</v>
      </c>
      <c r="U501" t="s">
        <v>8275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215</v>
      </c>
      <c r="E502">
        <v>6500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9">
        <f t="shared" si="36"/>
        <v>40247.886006944442</v>
      </c>
      <c r="L502" s="9">
        <f t="shared" si="37"/>
        <v>40306.927777777775</v>
      </c>
      <c r="M502" s="10" t="s">
        <v>8336</v>
      </c>
      <c r="N502" t="b">
        <v>0</v>
      </c>
      <c r="O502">
        <v>4</v>
      </c>
      <c r="P502" t="b">
        <v>0</v>
      </c>
      <c r="Q502" t="s">
        <v>8269</v>
      </c>
      <c r="R502" s="5">
        <f t="shared" si="35"/>
        <v>3.307692307692308E-2</v>
      </c>
      <c r="S502">
        <f>D502/O502</f>
        <v>53.75</v>
      </c>
      <c r="T502" t="s">
        <v>8269</v>
      </c>
      <c r="U502" t="s">
        <v>8275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0</v>
      </c>
      <c r="E503">
        <v>10000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9">
        <f t="shared" si="36"/>
        <v>40703.234386574077</v>
      </c>
      <c r="L503" s="9">
        <f t="shared" si="37"/>
        <v>40733.234386574077</v>
      </c>
      <c r="M503" s="10" t="s">
        <v>8334</v>
      </c>
      <c r="N503" t="b">
        <v>0</v>
      </c>
      <c r="O503">
        <v>0</v>
      </c>
      <c r="P503" t="b">
        <v>0</v>
      </c>
      <c r="Q503" t="s">
        <v>8269</v>
      </c>
      <c r="R503" s="5">
        <f t="shared" si="35"/>
        <v>0</v>
      </c>
      <c r="S503">
        <v>0</v>
      </c>
      <c r="T503" t="s">
        <v>8269</v>
      </c>
      <c r="U503" t="s">
        <v>8275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230</v>
      </c>
      <c r="E504">
        <v>20000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9">
        <f t="shared" si="36"/>
        <v>40956.553530092591</v>
      </c>
      <c r="L504" s="9">
        <f t="shared" si="37"/>
        <v>40986.511863425927</v>
      </c>
      <c r="M504" s="10" t="s">
        <v>8333</v>
      </c>
      <c r="N504" t="b">
        <v>0</v>
      </c>
      <c r="O504">
        <v>4</v>
      </c>
      <c r="P504" t="b">
        <v>0</v>
      </c>
      <c r="Q504" t="s">
        <v>8269</v>
      </c>
      <c r="R504" s="5">
        <f t="shared" si="35"/>
        <v>1.15E-2</v>
      </c>
      <c r="S504">
        <f t="shared" ref="S504:S511" si="39">D504/O504</f>
        <v>57.5</v>
      </c>
      <c r="T504" t="s">
        <v>8269</v>
      </c>
      <c r="U504" t="s">
        <v>8275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114</v>
      </c>
      <c r="E505">
        <v>6500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9">
        <f t="shared" si="36"/>
        <v>41991.526655092588</v>
      </c>
      <c r="L505" s="9">
        <f t="shared" si="37"/>
        <v>42021.526655092588</v>
      </c>
      <c r="M505" s="10" t="s">
        <v>8326</v>
      </c>
      <c r="N505" t="b">
        <v>0</v>
      </c>
      <c r="O505">
        <v>9</v>
      </c>
      <c r="P505" t="b">
        <v>0</v>
      </c>
      <c r="Q505" t="s">
        <v>8269</v>
      </c>
      <c r="R505" s="5">
        <f t="shared" si="35"/>
        <v>1.7538461538461537E-2</v>
      </c>
      <c r="S505">
        <f t="shared" si="39"/>
        <v>12.666666666666666</v>
      </c>
      <c r="T505" t="s">
        <v>8269</v>
      </c>
      <c r="U505" t="s">
        <v>8275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335</v>
      </c>
      <c r="E506">
        <v>24500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9">
        <f t="shared" si="36"/>
        <v>40949.98364583333</v>
      </c>
      <c r="L506" s="9">
        <f t="shared" si="37"/>
        <v>41009.941979166666</v>
      </c>
      <c r="M506" s="10" t="s">
        <v>8333</v>
      </c>
      <c r="N506" t="b">
        <v>0</v>
      </c>
      <c r="O506">
        <v>5</v>
      </c>
      <c r="P506" t="b">
        <v>0</v>
      </c>
      <c r="Q506" t="s">
        <v>8269</v>
      </c>
      <c r="R506" s="5">
        <f t="shared" si="35"/>
        <v>1.3673469387755101E-2</v>
      </c>
      <c r="S506">
        <f t="shared" si="39"/>
        <v>67</v>
      </c>
      <c r="T506" t="s">
        <v>8269</v>
      </c>
      <c r="U506" t="s">
        <v>8275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52</v>
      </c>
      <c r="E507">
        <v>12000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9">
        <f t="shared" si="36"/>
        <v>42318.098217592589</v>
      </c>
      <c r="L507" s="9">
        <f t="shared" si="37"/>
        <v>42363.098217592589</v>
      </c>
      <c r="M507" s="10" t="s">
        <v>8326</v>
      </c>
      <c r="N507" t="b">
        <v>0</v>
      </c>
      <c r="O507">
        <v>14</v>
      </c>
      <c r="P507" t="b">
        <v>0</v>
      </c>
      <c r="Q507" t="s">
        <v>8269</v>
      </c>
      <c r="R507" s="5">
        <f t="shared" si="35"/>
        <v>4.3333333333333331E-3</v>
      </c>
      <c r="S507">
        <f t="shared" si="39"/>
        <v>3.7142857142857144</v>
      </c>
      <c r="T507" t="s">
        <v>8269</v>
      </c>
      <c r="U507" t="s">
        <v>8275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250</v>
      </c>
      <c r="E508">
        <v>200000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9">
        <f t="shared" si="36"/>
        <v>41466.552314814813</v>
      </c>
      <c r="L508" s="9">
        <f t="shared" si="37"/>
        <v>41496.552314814813</v>
      </c>
      <c r="M508" s="10" t="s">
        <v>8331</v>
      </c>
      <c r="N508" t="b">
        <v>0</v>
      </c>
      <c r="O508">
        <v>1</v>
      </c>
      <c r="P508" t="b">
        <v>0</v>
      </c>
      <c r="Q508" t="s">
        <v>8269</v>
      </c>
      <c r="R508" s="5">
        <f t="shared" si="35"/>
        <v>1.25E-3</v>
      </c>
      <c r="S508">
        <f t="shared" si="39"/>
        <v>250</v>
      </c>
      <c r="T508" t="s">
        <v>8269</v>
      </c>
      <c r="U508" t="s">
        <v>8275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640</v>
      </c>
      <c r="E509">
        <v>20000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9">
        <f t="shared" si="36"/>
        <v>41156.958993055552</v>
      </c>
      <c r="L509" s="9">
        <f t="shared" si="37"/>
        <v>41201.958993055552</v>
      </c>
      <c r="M509" s="10" t="s">
        <v>8333</v>
      </c>
      <c r="N509" t="b">
        <v>0</v>
      </c>
      <c r="O509">
        <v>10</v>
      </c>
      <c r="P509" t="b">
        <v>0</v>
      </c>
      <c r="Q509" t="s">
        <v>8269</v>
      </c>
      <c r="R509" s="5">
        <f t="shared" si="35"/>
        <v>3.2000000000000001E-2</v>
      </c>
      <c r="S509">
        <f t="shared" si="39"/>
        <v>64</v>
      </c>
      <c r="T509" t="s">
        <v>8269</v>
      </c>
      <c r="U509" t="s">
        <v>8275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400</v>
      </c>
      <c r="E510">
        <v>50000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9">
        <f t="shared" si="36"/>
        <v>40995.024317129632</v>
      </c>
      <c r="L510" s="9">
        <f t="shared" si="37"/>
        <v>41054.593055555553</v>
      </c>
      <c r="M510" s="10" t="s">
        <v>8333</v>
      </c>
      <c r="N510" t="b">
        <v>0</v>
      </c>
      <c r="O510">
        <v>3</v>
      </c>
      <c r="P510" t="b">
        <v>0</v>
      </c>
      <c r="Q510" t="s">
        <v>8269</v>
      </c>
      <c r="R510" s="5">
        <f t="shared" si="35"/>
        <v>8.0000000000000002E-3</v>
      </c>
      <c r="S510">
        <f t="shared" si="39"/>
        <v>133.33333333333334</v>
      </c>
      <c r="T510" t="s">
        <v>8269</v>
      </c>
      <c r="U510" t="s">
        <v>8275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10</v>
      </c>
      <c r="E511">
        <v>5000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9">
        <f t="shared" si="36"/>
        <v>42153.631597222222</v>
      </c>
      <c r="L511" s="9">
        <f t="shared" si="37"/>
        <v>42183.631597222222</v>
      </c>
      <c r="M511" s="10" t="s">
        <v>8326</v>
      </c>
      <c r="N511" t="b">
        <v>0</v>
      </c>
      <c r="O511">
        <v>1</v>
      </c>
      <c r="P511" t="b">
        <v>0</v>
      </c>
      <c r="Q511" t="s">
        <v>8269</v>
      </c>
      <c r="R511" s="5">
        <f t="shared" si="35"/>
        <v>2E-3</v>
      </c>
      <c r="S511">
        <f t="shared" si="39"/>
        <v>10</v>
      </c>
      <c r="T511" t="s">
        <v>8269</v>
      </c>
      <c r="U511" t="s">
        <v>8275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0</v>
      </c>
      <c r="E512">
        <v>14000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9">
        <f t="shared" si="36"/>
        <v>42400.176377314812</v>
      </c>
      <c r="L512" s="9">
        <f t="shared" si="37"/>
        <v>42430.176377314812</v>
      </c>
      <c r="M512" s="10" t="s">
        <v>8328</v>
      </c>
      <c r="N512" t="b">
        <v>0</v>
      </c>
      <c r="O512">
        <v>0</v>
      </c>
      <c r="P512" t="b">
        <v>0</v>
      </c>
      <c r="Q512" t="s">
        <v>8269</v>
      </c>
      <c r="R512" s="5">
        <f t="shared" si="35"/>
        <v>0</v>
      </c>
      <c r="S512">
        <v>0</v>
      </c>
      <c r="T512" t="s">
        <v>8269</v>
      </c>
      <c r="U512" t="s">
        <v>8275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150</v>
      </c>
      <c r="E513">
        <v>5000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9">
        <f t="shared" si="36"/>
        <v>41340.303032407406</v>
      </c>
      <c r="L513" s="9">
        <f t="shared" si="37"/>
        <v>41370.261365740742</v>
      </c>
      <c r="M513" s="10" t="s">
        <v>8331</v>
      </c>
      <c r="N513" t="b">
        <v>0</v>
      </c>
      <c r="O513">
        <v>5</v>
      </c>
      <c r="P513" t="b">
        <v>0</v>
      </c>
      <c r="Q513" t="s">
        <v>8269</v>
      </c>
      <c r="R513" s="5">
        <f t="shared" si="35"/>
        <v>0.03</v>
      </c>
      <c r="S513">
        <f>D513/O513</f>
        <v>30</v>
      </c>
      <c r="T513" t="s">
        <v>8269</v>
      </c>
      <c r="U513" t="s">
        <v>8275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11</v>
      </c>
      <c r="E514">
        <v>8000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9">
        <f t="shared" si="36"/>
        <v>42649.742210648154</v>
      </c>
      <c r="L514" s="9">
        <f t="shared" si="37"/>
        <v>42694.783877314811</v>
      </c>
      <c r="M514" s="10" t="s">
        <v>8328</v>
      </c>
      <c r="N514" t="b">
        <v>0</v>
      </c>
      <c r="O514">
        <v>2</v>
      </c>
      <c r="P514" t="b">
        <v>0</v>
      </c>
      <c r="Q514" t="s">
        <v>8269</v>
      </c>
      <c r="R514" s="5">
        <f t="shared" ref="R514:R577" si="40">D514/E514</f>
        <v>1.3749999999999999E-3</v>
      </c>
      <c r="S514">
        <f>D514/O514</f>
        <v>5.5</v>
      </c>
      <c r="T514" t="s">
        <v>8269</v>
      </c>
      <c r="U514" t="s">
        <v>8275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6962</v>
      </c>
      <c r="E515">
        <v>50000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9">
        <f t="shared" ref="K515:K578" si="41">(J515/86400)+DATE(1970,1,1)</f>
        <v>42552.653993055559</v>
      </c>
      <c r="L515" s="9">
        <f t="shared" ref="L515:L578" si="42">(I515/86400)+DATE(1970,1,1)</f>
        <v>42597.291666666672</v>
      </c>
      <c r="M515" s="10" t="s">
        <v>8328</v>
      </c>
      <c r="N515" t="b">
        <v>0</v>
      </c>
      <c r="O515">
        <v>68</v>
      </c>
      <c r="P515" t="b">
        <v>0</v>
      </c>
      <c r="Q515" t="s">
        <v>8269</v>
      </c>
      <c r="R515" s="5">
        <f t="shared" si="40"/>
        <v>0.13924</v>
      </c>
      <c r="S515">
        <f>D515/O515</f>
        <v>102.38235294117646</v>
      </c>
      <c r="T515" t="s">
        <v>8269</v>
      </c>
      <c r="U515" t="s">
        <v>8275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50</v>
      </c>
      <c r="E516">
        <v>1500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9">
        <f t="shared" si="41"/>
        <v>41830.613969907405</v>
      </c>
      <c r="L516" s="9">
        <f t="shared" si="42"/>
        <v>41860.613969907405</v>
      </c>
      <c r="M516" s="10" t="s">
        <v>8329</v>
      </c>
      <c r="N516" t="b">
        <v>0</v>
      </c>
      <c r="O516">
        <v>3</v>
      </c>
      <c r="P516" t="b">
        <v>0</v>
      </c>
      <c r="Q516" t="s">
        <v>8269</v>
      </c>
      <c r="R516" s="5">
        <f t="shared" si="40"/>
        <v>3.3333333333333333E-2</v>
      </c>
      <c r="S516">
        <f>D516/O516</f>
        <v>16.666666666666668</v>
      </c>
      <c r="T516" t="s">
        <v>8269</v>
      </c>
      <c r="U516" t="s">
        <v>8275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24651</v>
      </c>
      <c r="E517">
        <v>97000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9">
        <f t="shared" si="41"/>
        <v>42327.490752314814</v>
      </c>
      <c r="L517" s="9">
        <f t="shared" si="42"/>
        <v>42367.490752314814</v>
      </c>
      <c r="M517" s="10" t="s">
        <v>8326</v>
      </c>
      <c r="N517" t="b">
        <v>0</v>
      </c>
      <c r="O517">
        <v>34</v>
      </c>
      <c r="P517" t="b">
        <v>0</v>
      </c>
      <c r="Q517" t="s">
        <v>8269</v>
      </c>
      <c r="R517" s="5">
        <f t="shared" si="40"/>
        <v>0.25413402061855672</v>
      </c>
      <c r="S517">
        <f>D517/O517</f>
        <v>725.02941176470586</v>
      </c>
      <c r="T517" t="s">
        <v>8269</v>
      </c>
      <c r="U517" t="s">
        <v>8275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0</v>
      </c>
      <c r="E518">
        <v>5000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9">
        <f t="shared" si="41"/>
        <v>42091.778703703705</v>
      </c>
      <c r="L518" s="9">
        <f t="shared" si="42"/>
        <v>42151.778703703705</v>
      </c>
      <c r="M518" s="10" t="s">
        <v>8326</v>
      </c>
      <c r="N518" t="b">
        <v>0</v>
      </c>
      <c r="O518">
        <v>0</v>
      </c>
      <c r="P518" t="b">
        <v>0</v>
      </c>
      <c r="Q518" t="s">
        <v>8269</v>
      </c>
      <c r="R518" s="5">
        <f t="shared" si="40"/>
        <v>0</v>
      </c>
      <c r="S518">
        <v>0</v>
      </c>
      <c r="T518" t="s">
        <v>8269</v>
      </c>
      <c r="U518" t="s">
        <v>8275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205</v>
      </c>
      <c r="E519">
        <v>15000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9">
        <f t="shared" si="41"/>
        <v>42738.615289351852</v>
      </c>
      <c r="L519" s="9">
        <f t="shared" si="42"/>
        <v>42768.615289351852</v>
      </c>
      <c r="M519" s="10" t="s">
        <v>8327</v>
      </c>
      <c r="N519" t="b">
        <v>0</v>
      </c>
      <c r="O519">
        <v>3</v>
      </c>
      <c r="P519" t="b">
        <v>0</v>
      </c>
      <c r="Q519" t="s">
        <v>8269</v>
      </c>
      <c r="R519" s="5">
        <f t="shared" si="40"/>
        <v>1.3666666666666667E-2</v>
      </c>
      <c r="S519">
        <f>D519/O519</f>
        <v>68.333333333333329</v>
      </c>
      <c r="T519" t="s">
        <v>8269</v>
      </c>
      <c r="U519" t="s">
        <v>8275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0</v>
      </c>
      <c r="E520">
        <v>7175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9">
        <f t="shared" si="41"/>
        <v>42223.616018518514</v>
      </c>
      <c r="L520" s="9">
        <f t="shared" si="42"/>
        <v>42253.615277777775</v>
      </c>
      <c r="M520" s="10" t="s">
        <v>8326</v>
      </c>
      <c r="N520" t="b">
        <v>0</v>
      </c>
      <c r="O520">
        <v>0</v>
      </c>
      <c r="P520" t="b">
        <v>0</v>
      </c>
      <c r="Q520" t="s">
        <v>8269</v>
      </c>
      <c r="R520" s="5">
        <f t="shared" si="40"/>
        <v>0</v>
      </c>
      <c r="S520">
        <v>0</v>
      </c>
      <c r="T520" t="s">
        <v>8269</v>
      </c>
      <c r="U520" t="s">
        <v>8275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2746</v>
      </c>
      <c r="E521">
        <v>12001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9">
        <f t="shared" si="41"/>
        <v>41218.391446759255</v>
      </c>
      <c r="L521" s="9">
        <f t="shared" si="42"/>
        <v>41248.391446759255</v>
      </c>
      <c r="M521" s="10" t="s">
        <v>8333</v>
      </c>
      <c r="N521" t="b">
        <v>0</v>
      </c>
      <c r="O521">
        <v>70</v>
      </c>
      <c r="P521" t="b">
        <v>0</v>
      </c>
      <c r="Q521" t="s">
        <v>8269</v>
      </c>
      <c r="R521" s="5">
        <f t="shared" si="40"/>
        <v>0.22881426547787684</v>
      </c>
      <c r="S521">
        <f t="shared" ref="S521:S548" si="43">D521/O521</f>
        <v>39.228571428571428</v>
      </c>
      <c r="T521" t="s">
        <v>8269</v>
      </c>
      <c r="U521" t="s">
        <v>8275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5105</v>
      </c>
      <c r="E522">
        <v>5000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9">
        <f t="shared" si="41"/>
        <v>42318.702094907407</v>
      </c>
      <c r="L522" s="9">
        <f t="shared" si="42"/>
        <v>42348.702094907407</v>
      </c>
      <c r="M522" s="10" t="s">
        <v>8326</v>
      </c>
      <c r="N522" t="b">
        <v>0</v>
      </c>
      <c r="O522">
        <v>34</v>
      </c>
      <c r="P522" t="b">
        <v>1</v>
      </c>
      <c r="Q522" t="s">
        <v>8276</v>
      </c>
      <c r="R522" s="5">
        <f t="shared" si="40"/>
        <v>1.0209999999999999</v>
      </c>
      <c r="S522">
        <f t="shared" si="43"/>
        <v>150.14705882352942</v>
      </c>
      <c r="T522" t="s">
        <v>8276</v>
      </c>
      <c r="U522" t="s">
        <v>8277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5232</v>
      </c>
      <c r="E523">
        <v>5000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9">
        <f t="shared" si="41"/>
        <v>42646.092812499999</v>
      </c>
      <c r="L523" s="9">
        <f t="shared" si="42"/>
        <v>42675.207638888889</v>
      </c>
      <c r="M523" s="10" t="s">
        <v>8328</v>
      </c>
      <c r="N523" t="b">
        <v>0</v>
      </c>
      <c r="O523">
        <v>56</v>
      </c>
      <c r="P523" t="b">
        <v>1</v>
      </c>
      <c r="Q523" t="s">
        <v>8276</v>
      </c>
      <c r="R523" s="5">
        <f t="shared" si="40"/>
        <v>1.0464</v>
      </c>
      <c r="S523">
        <f t="shared" si="43"/>
        <v>93.428571428571431</v>
      </c>
      <c r="T523" t="s">
        <v>8276</v>
      </c>
      <c r="U523" t="s">
        <v>8277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3440</v>
      </c>
      <c r="E524">
        <v>3000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9">
        <f t="shared" si="41"/>
        <v>42430.040798611109</v>
      </c>
      <c r="L524" s="9">
        <f t="shared" si="42"/>
        <v>42449.999131944445</v>
      </c>
      <c r="M524" s="10" t="s">
        <v>8328</v>
      </c>
      <c r="N524" t="b">
        <v>0</v>
      </c>
      <c r="O524">
        <v>31</v>
      </c>
      <c r="P524" t="b">
        <v>1</v>
      </c>
      <c r="Q524" t="s">
        <v>8276</v>
      </c>
      <c r="R524" s="5">
        <f t="shared" si="40"/>
        <v>1.1466666666666667</v>
      </c>
      <c r="S524">
        <f t="shared" si="43"/>
        <v>110.96774193548387</v>
      </c>
      <c r="T524" t="s">
        <v>8276</v>
      </c>
      <c r="U524" t="s">
        <v>8277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6030</v>
      </c>
      <c r="E525">
        <v>5000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9">
        <f t="shared" si="41"/>
        <v>42238.13282407407</v>
      </c>
      <c r="L525" s="9">
        <f t="shared" si="42"/>
        <v>42268.13282407407</v>
      </c>
      <c r="M525" s="10" t="s">
        <v>8326</v>
      </c>
      <c r="N525" t="b">
        <v>0</v>
      </c>
      <c r="O525">
        <v>84</v>
      </c>
      <c r="P525" t="b">
        <v>1</v>
      </c>
      <c r="Q525" t="s">
        <v>8276</v>
      </c>
      <c r="R525" s="5">
        <f t="shared" si="40"/>
        <v>1.206</v>
      </c>
      <c r="S525">
        <f t="shared" si="43"/>
        <v>71.785714285714292</v>
      </c>
      <c r="T525" t="s">
        <v>8276</v>
      </c>
      <c r="U525" t="s">
        <v>8277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3803.55</v>
      </c>
      <c r="E526">
        <v>3500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9">
        <f t="shared" si="41"/>
        <v>42492.717233796298</v>
      </c>
      <c r="L526" s="9">
        <f t="shared" si="42"/>
        <v>42522.717233796298</v>
      </c>
      <c r="M526" s="10" t="s">
        <v>8328</v>
      </c>
      <c r="N526" t="b">
        <v>0</v>
      </c>
      <c r="O526">
        <v>130</v>
      </c>
      <c r="P526" t="b">
        <v>1</v>
      </c>
      <c r="Q526" t="s">
        <v>8276</v>
      </c>
      <c r="R526" s="5">
        <f t="shared" si="40"/>
        <v>1.0867285714285715</v>
      </c>
      <c r="S526">
        <f t="shared" si="43"/>
        <v>29.258076923076924</v>
      </c>
      <c r="T526" t="s">
        <v>8276</v>
      </c>
      <c r="U526" t="s">
        <v>8277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9">
        <f t="shared" si="41"/>
        <v>41850.400937500002</v>
      </c>
      <c r="L527" s="9">
        <f t="shared" si="42"/>
        <v>41895.400937500002</v>
      </c>
      <c r="M527" s="10" t="s">
        <v>8329</v>
      </c>
      <c r="N527" t="b">
        <v>0</v>
      </c>
      <c r="O527">
        <v>12</v>
      </c>
      <c r="P527" t="b">
        <v>1</v>
      </c>
      <c r="Q527" t="s">
        <v>8276</v>
      </c>
      <c r="R527" s="5">
        <f t="shared" si="40"/>
        <v>1</v>
      </c>
      <c r="S527">
        <f t="shared" si="43"/>
        <v>1000</v>
      </c>
      <c r="T527" t="s">
        <v>8276</v>
      </c>
      <c r="U527" t="s">
        <v>8277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1710</v>
      </c>
      <c r="E528">
        <v>1500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9">
        <f t="shared" si="41"/>
        <v>42192.591944444444</v>
      </c>
      <c r="L528" s="9">
        <f t="shared" si="42"/>
        <v>42223.708333333328</v>
      </c>
      <c r="M528" s="10" t="s">
        <v>8326</v>
      </c>
      <c r="N528" t="b">
        <v>0</v>
      </c>
      <c r="O528">
        <v>23</v>
      </c>
      <c r="P528" t="b">
        <v>1</v>
      </c>
      <c r="Q528" t="s">
        <v>8276</v>
      </c>
      <c r="R528" s="5">
        <f t="shared" si="40"/>
        <v>1.1399999999999999</v>
      </c>
      <c r="S528">
        <f t="shared" si="43"/>
        <v>74.347826086956516</v>
      </c>
      <c r="T528" t="s">
        <v>8276</v>
      </c>
      <c r="U528" t="s">
        <v>8277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10085</v>
      </c>
      <c r="E529">
        <v>10000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9">
        <f t="shared" si="41"/>
        <v>42753.205625000002</v>
      </c>
      <c r="L529" s="9">
        <f t="shared" si="42"/>
        <v>42783.670138888891</v>
      </c>
      <c r="M529" s="10" t="s">
        <v>8327</v>
      </c>
      <c r="N529" t="b">
        <v>0</v>
      </c>
      <c r="O529">
        <v>158</v>
      </c>
      <c r="P529" t="b">
        <v>1</v>
      </c>
      <c r="Q529" t="s">
        <v>8276</v>
      </c>
      <c r="R529" s="5">
        <f t="shared" si="40"/>
        <v>1.0085</v>
      </c>
      <c r="S529">
        <f t="shared" si="43"/>
        <v>63.829113924050631</v>
      </c>
      <c r="T529" t="s">
        <v>8276</v>
      </c>
      <c r="U529" t="s">
        <v>8277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1330</v>
      </c>
      <c r="E530">
        <v>1150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9">
        <f t="shared" si="41"/>
        <v>42155.920219907406</v>
      </c>
      <c r="L530" s="9">
        <f t="shared" si="42"/>
        <v>42176.888888888891</v>
      </c>
      <c r="M530" s="10" t="s">
        <v>8326</v>
      </c>
      <c r="N530" t="b">
        <v>0</v>
      </c>
      <c r="O530">
        <v>30</v>
      </c>
      <c r="P530" t="b">
        <v>1</v>
      </c>
      <c r="Q530" t="s">
        <v>8276</v>
      </c>
      <c r="R530" s="5">
        <f t="shared" si="40"/>
        <v>1.1565217391304348</v>
      </c>
      <c r="S530">
        <f t="shared" si="43"/>
        <v>44.333333333333336</v>
      </c>
      <c r="T530" t="s">
        <v>8276</v>
      </c>
      <c r="U530" t="s">
        <v>8277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1565</v>
      </c>
      <c r="E531">
        <v>1200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9">
        <f t="shared" si="41"/>
        <v>42725.031180555554</v>
      </c>
      <c r="L531" s="9">
        <f t="shared" si="42"/>
        <v>42746.208333333328</v>
      </c>
      <c r="M531" s="10" t="s">
        <v>8327</v>
      </c>
      <c r="N531" t="b">
        <v>0</v>
      </c>
      <c r="O531">
        <v>18</v>
      </c>
      <c r="P531" t="b">
        <v>1</v>
      </c>
      <c r="Q531" t="s">
        <v>8276</v>
      </c>
      <c r="R531" s="5">
        <f t="shared" si="40"/>
        <v>1.3041666666666667</v>
      </c>
      <c r="S531">
        <f t="shared" si="43"/>
        <v>86.944444444444443</v>
      </c>
      <c r="T531" t="s">
        <v>8276</v>
      </c>
      <c r="U531" t="s">
        <v>8277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3670</v>
      </c>
      <c r="E532">
        <v>3405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9">
        <f t="shared" si="41"/>
        <v>42157.591064814813</v>
      </c>
      <c r="L532" s="9">
        <f t="shared" si="42"/>
        <v>42179.083333333328</v>
      </c>
      <c r="M532" s="10" t="s">
        <v>8326</v>
      </c>
      <c r="N532" t="b">
        <v>0</v>
      </c>
      <c r="O532">
        <v>29</v>
      </c>
      <c r="P532" t="b">
        <v>1</v>
      </c>
      <c r="Q532" t="s">
        <v>8276</v>
      </c>
      <c r="R532" s="5">
        <f t="shared" si="40"/>
        <v>1.0778267254038179</v>
      </c>
      <c r="S532">
        <f t="shared" si="43"/>
        <v>126.55172413793103</v>
      </c>
      <c r="T532" t="s">
        <v>8276</v>
      </c>
      <c r="U532" t="s">
        <v>8277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9">
        <f t="shared" si="41"/>
        <v>42676.065150462964</v>
      </c>
      <c r="L533" s="9">
        <f t="shared" si="42"/>
        <v>42721.290972222225</v>
      </c>
      <c r="M533" s="10" t="s">
        <v>8328</v>
      </c>
      <c r="N533" t="b">
        <v>0</v>
      </c>
      <c r="O533">
        <v>31</v>
      </c>
      <c r="P533" t="b">
        <v>1</v>
      </c>
      <c r="Q533" t="s">
        <v>8276</v>
      </c>
      <c r="R533" s="5">
        <f t="shared" si="40"/>
        <v>1</v>
      </c>
      <c r="S533">
        <f t="shared" si="43"/>
        <v>129.03225806451613</v>
      </c>
      <c r="T533" t="s">
        <v>8276</v>
      </c>
      <c r="U533" t="s">
        <v>8277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12325</v>
      </c>
      <c r="E534">
        <v>10000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9">
        <f t="shared" si="41"/>
        <v>42473.007037037038</v>
      </c>
      <c r="L534" s="9">
        <f t="shared" si="42"/>
        <v>42503.007037037038</v>
      </c>
      <c r="M534" s="10" t="s">
        <v>8328</v>
      </c>
      <c r="N534" t="b">
        <v>0</v>
      </c>
      <c r="O534">
        <v>173</v>
      </c>
      <c r="P534" t="b">
        <v>1</v>
      </c>
      <c r="Q534" t="s">
        <v>8276</v>
      </c>
      <c r="R534" s="5">
        <f t="shared" si="40"/>
        <v>1.2324999999999999</v>
      </c>
      <c r="S534">
        <f t="shared" si="43"/>
        <v>71.242774566473983</v>
      </c>
      <c r="T534" t="s">
        <v>8276</v>
      </c>
      <c r="U534" t="s">
        <v>8277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2004</v>
      </c>
      <c r="E535">
        <v>2000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9">
        <f t="shared" si="41"/>
        <v>42482.43478009259</v>
      </c>
      <c r="L535" s="9">
        <f t="shared" si="42"/>
        <v>42506.43478009259</v>
      </c>
      <c r="M535" s="10" t="s">
        <v>8328</v>
      </c>
      <c r="N535" t="b">
        <v>0</v>
      </c>
      <c r="O535">
        <v>17</v>
      </c>
      <c r="P535" t="b">
        <v>1</v>
      </c>
      <c r="Q535" t="s">
        <v>8276</v>
      </c>
      <c r="R535" s="5">
        <f t="shared" si="40"/>
        <v>1.002</v>
      </c>
      <c r="S535">
        <f t="shared" si="43"/>
        <v>117.88235294117646</v>
      </c>
      <c r="T535" t="s">
        <v>8276</v>
      </c>
      <c r="U535" t="s">
        <v>8277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15700</v>
      </c>
      <c r="E536">
        <v>15000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9">
        <f t="shared" si="41"/>
        <v>42270.810995370368</v>
      </c>
      <c r="L536" s="9">
        <f t="shared" si="42"/>
        <v>42309.958333333328</v>
      </c>
      <c r="M536" s="10" t="s">
        <v>8326</v>
      </c>
      <c r="N536" t="b">
        <v>0</v>
      </c>
      <c r="O536">
        <v>48</v>
      </c>
      <c r="P536" t="b">
        <v>1</v>
      </c>
      <c r="Q536" t="s">
        <v>8276</v>
      </c>
      <c r="R536" s="5">
        <f t="shared" si="40"/>
        <v>1.0466666666666666</v>
      </c>
      <c r="S536">
        <f t="shared" si="43"/>
        <v>327.08333333333331</v>
      </c>
      <c r="T536" t="s">
        <v>8276</v>
      </c>
      <c r="U536" t="s">
        <v>8277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2050</v>
      </c>
      <c r="E537">
        <v>2000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9">
        <f t="shared" si="41"/>
        <v>42711.54519675926</v>
      </c>
      <c r="L537" s="9">
        <f t="shared" si="42"/>
        <v>42741.54519675926</v>
      </c>
      <c r="M537" s="10" t="s">
        <v>8327</v>
      </c>
      <c r="N537" t="b">
        <v>0</v>
      </c>
      <c r="O537">
        <v>59</v>
      </c>
      <c r="P537" t="b">
        <v>1</v>
      </c>
      <c r="Q537" t="s">
        <v>8276</v>
      </c>
      <c r="R537" s="5">
        <f t="shared" si="40"/>
        <v>1.0249999999999999</v>
      </c>
      <c r="S537">
        <f t="shared" si="43"/>
        <v>34.745762711864408</v>
      </c>
      <c r="T537" t="s">
        <v>8276</v>
      </c>
      <c r="U537" t="s">
        <v>8277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3902.5</v>
      </c>
      <c r="E538">
        <v>3300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9">
        <f t="shared" si="41"/>
        <v>42179.344988425924</v>
      </c>
      <c r="L538" s="9">
        <f t="shared" si="42"/>
        <v>42219.75</v>
      </c>
      <c r="M538" s="10" t="s">
        <v>8326</v>
      </c>
      <c r="N538" t="b">
        <v>0</v>
      </c>
      <c r="O538">
        <v>39</v>
      </c>
      <c r="P538" t="b">
        <v>1</v>
      </c>
      <c r="Q538" t="s">
        <v>8276</v>
      </c>
      <c r="R538" s="5">
        <f t="shared" si="40"/>
        <v>1.1825757575757576</v>
      </c>
      <c r="S538">
        <f t="shared" si="43"/>
        <v>100.06410256410257</v>
      </c>
      <c r="T538" t="s">
        <v>8276</v>
      </c>
      <c r="U538" t="s">
        <v>8277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2410</v>
      </c>
      <c r="E539">
        <v>2000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9">
        <f t="shared" si="41"/>
        <v>42282.768414351856</v>
      </c>
      <c r="L539" s="9">
        <f t="shared" si="42"/>
        <v>42312.810081018513</v>
      </c>
      <c r="M539" s="10" t="s">
        <v>8326</v>
      </c>
      <c r="N539" t="b">
        <v>0</v>
      </c>
      <c r="O539">
        <v>59</v>
      </c>
      <c r="P539" t="b">
        <v>1</v>
      </c>
      <c r="Q539" t="s">
        <v>8276</v>
      </c>
      <c r="R539" s="5">
        <f t="shared" si="40"/>
        <v>1.2050000000000001</v>
      </c>
      <c r="S539">
        <f t="shared" si="43"/>
        <v>40.847457627118644</v>
      </c>
      <c r="T539" t="s">
        <v>8276</v>
      </c>
      <c r="U539" t="s">
        <v>8277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15121</v>
      </c>
      <c r="E540">
        <v>5000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9">
        <f t="shared" si="41"/>
        <v>42473.794710648144</v>
      </c>
      <c r="L540" s="9">
        <f t="shared" si="42"/>
        <v>42503.794710648144</v>
      </c>
      <c r="M540" s="10" t="s">
        <v>8328</v>
      </c>
      <c r="N540" t="b">
        <v>0</v>
      </c>
      <c r="O540">
        <v>60</v>
      </c>
      <c r="P540" t="b">
        <v>1</v>
      </c>
      <c r="Q540" t="s">
        <v>8276</v>
      </c>
      <c r="R540" s="5">
        <f t="shared" si="40"/>
        <v>3.0242</v>
      </c>
      <c r="S540">
        <f t="shared" si="43"/>
        <v>252.01666666666668</v>
      </c>
      <c r="T540" t="s">
        <v>8276</v>
      </c>
      <c r="U540" t="s">
        <v>8277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503.22</v>
      </c>
      <c r="E541">
        <v>500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9">
        <f t="shared" si="41"/>
        <v>42535.049849537041</v>
      </c>
      <c r="L541" s="9">
        <f t="shared" si="42"/>
        <v>42556.049849537041</v>
      </c>
      <c r="M541" s="10" t="s">
        <v>8328</v>
      </c>
      <c r="N541" t="b">
        <v>0</v>
      </c>
      <c r="O541">
        <v>20</v>
      </c>
      <c r="P541" t="b">
        <v>1</v>
      </c>
      <c r="Q541" t="s">
        <v>8276</v>
      </c>
      <c r="R541" s="5">
        <f t="shared" si="40"/>
        <v>1.00644</v>
      </c>
      <c r="S541">
        <f t="shared" si="43"/>
        <v>25.161000000000001</v>
      </c>
      <c r="T541" t="s">
        <v>8276</v>
      </c>
      <c r="U541" t="s">
        <v>8277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</v>
      </c>
      <c r="E542">
        <v>15000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9">
        <f t="shared" si="41"/>
        <v>42009.817199074074</v>
      </c>
      <c r="L542" s="9">
        <f t="shared" si="42"/>
        <v>42039.817199074074</v>
      </c>
      <c r="M542" s="10" t="s">
        <v>8326</v>
      </c>
      <c r="N542" t="b">
        <v>0</v>
      </c>
      <c r="O542">
        <v>1</v>
      </c>
      <c r="P542" t="b">
        <v>0</v>
      </c>
      <c r="Q542" t="s">
        <v>8278</v>
      </c>
      <c r="R542" s="5">
        <f t="shared" si="40"/>
        <v>6.666666666666667E-5</v>
      </c>
      <c r="S542">
        <f t="shared" si="43"/>
        <v>1</v>
      </c>
      <c r="T542" t="s">
        <v>8278</v>
      </c>
      <c r="U542" t="s">
        <v>8279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25</v>
      </c>
      <c r="E543">
        <v>4500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9">
        <f t="shared" si="41"/>
        <v>42276.046689814815</v>
      </c>
      <c r="L543" s="9">
        <f t="shared" si="42"/>
        <v>42306.046689814815</v>
      </c>
      <c r="M543" s="10" t="s">
        <v>8326</v>
      </c>
      <c r="N543" t="b">
        <v>0</v>
      </c>
      <c r="O543">
        <v>1</v>
      </c>
      <c r="P543" t="b">
        <v>0</v>
      </c>
      <c r="Q543" t="s">
        <v>8278</v>
      </c>
      <c r="R543" s="5">
        <f t="shared" si="40"/>
        <v>5.5555555555555558E-3</v>
      </c>
      <c r="S543">
        <f t="shared" si="43"/>
        <v>25</v>
      </c>
      <c r="T543" t="s">
        <v>8278</v>
      </c>
      <c r="U543" t="s">
        <v>8279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1</v>
      </c>
      <c r="E544">
        <v>250000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9">
        <f t="shared" si="41"/>
        <v>42433.737453703703</v>
      </c>
      <c r="L544" s="9">
        <f t="shared" si="42"/>
        <v>42493.695787037039</v>
      </c>
      <c r="M544" s="10" t="s">
        <v>8328</v>
      </c>
      <c r="N544" t="b">
        <v>0</v>
      </c>
      <c r="O544">
        <v>1</v>
      </c>
      <c r="P544" t="b">
        <v>0</v>
      </c>
      <c r="Q544" t="s">
        <v>8278</v>
      </c>
      <c r="R544" s="5">
        <f t="shared" si="40"/>
        <v>3.9999999999999998E-6</v>
      </c>
      <c r="S544">
        <f t="shared" si="43"/>
        <v>1</v>
      </c>
      <c r="T544" t="s">
        <v>8278</v>
      </c>
      <c r="U544" t="s">
        <v>8279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70</v>
      </c>
      <c r="E545">
        <v>22000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9">
        <f t="shared" si="41"/>
        <v>41914.092152777775</v>
      </c>
      <c r="L545" s="9">
        <f t="shared" si="42"/>
        <v>41944.092152777775</v>
      </c>
      <c r="M545" s="10" t="s">
        <v>8329</v>
      </c>
      <c r="N545" t="b">
        <v>0</v>
      </c>
      <c r="O545">
        <v>2</v>
      </c>
      <c r="P545" t="b">
        <v>0</v>
      </c>
      <c r="Q545" t="s">
        <v>8278</v>
      </c>
      <c r="R545" s="5">
        <f t="shared" si="40"/>
        <v>3.1818181818181819E-3</v>
      </c>
      <c r="S545">
        <f t="shared" si="43"/>
        <v>35</v>
      </c>
      <c r="T545" t="s">
        <v>8278</v>
      </c>
      <c r="U545" t="s">
        <v>8279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6</v>
      </c>
      <c r="E546">
        <v>500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9">
        <f t="shared" si="41"/>
        <v>42525.656944444447</v>
      </c>
      <c r="L546" s="9">
        <f t="shared" si="42"/>
        <v>42555.656944444447</v>
      </c>
      <c r="M546" s="10" t="s">
        <v>8328</v>
      </c>
      <c r="N546" t="b">
        <v>0</v>
      </c>
      <c r="O546">
        <v>2</v>
      </c>
      <c r="P546" t="b">
        <v>0</v>
      </c>
      <c r="Q546" t="s">
        <v>8278</v>
      </c>
      <c r="R546" s="5">
        <f t="shared" si="40"/>
        <v>1.2E-2</v>
      </c>
      <c r="S546">
        <f t="shared" si="43"/>
        <v>3</v>
      </c>
      <c r="T546" t="s">
        <v>8278</v>
      </c>
      <c r="U546" t="s">
        <v>8279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13692</v>
      </c>
      <c r="E547">
        <v>50000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9">
        <f t="shared" si="41"/>
        <v>42283.592465277776</v>
      </c>
      <c r="L547" s="9">
        <f t="shared" si="42"/>
        <v>42323.634131944447</v>
      </c>
      <c r="M547" s="10" t="s">
        <v>8326</v>
      </c>
      <c r="N547" t="b">
        <v>0</v>
      </c>
      <c r="O547">
        <v>34</v>
      </c>
      <c r="P547" t="b">
        <v>0</v>
      </c>
      <c r="Q547" t="s">
        <v>8278</v>
      </c>
      <c r="R547" s="5">
        <f t="shared" si="40"/>
        <v>0.27383999999999997</v>
      </c>
      <c r="S547">
        <f t="shared" si="43"/>
        <v>402.70588235294116</v>
      </c>
      <c r="T547" t="s">
        <v>8278</v>
      </c>
      <c r="U547" t="s">
        <v>8279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52</v>
      </c>
      <c r="E548">
        <v>60000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9">
        <f t="shared" si="41"/>
        <v>42249.667997685188</v>
      </c>
      <c r="L548" s="9">
        <f t="shared" si="42"/>
        <v>42294.667997685188</v>
      </c>
      <c r="M548" s="10" t="s">
        <v>8326</v>
      </c>
      <c r="N548" t="b">
        <v>0</v>
      </c>
      <c r="O548">
        <v>2</v>
      </c>
      <c r="P548" t="b">
        <v>0</v>
      </c>
      <c r="Q548" t="s">
        <v>8278</v>
      </c>
      <c r="R548" s="5">
        <f t="shared" si="40"/>
        <v>8.6666666666666663E-4</v>
      </c>
      <c r="S548">
        <f t="shared" si="43"/>
        <v>26</v>
      </c>
      <c r="T548" t="s">
        <v>8278</v>
      </c>
      <c r="U548" t="s">
        <v>8279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0</v>
      </c>
      <c r="E549">
        <v>7500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9">
        <f t="shared" si="41"/>
        <v>42380.696342592593</v>
      </c>
      <c r="L549" s="9">
        <f t="shared" si="42"/>
        <v>42410.696342592593</v>
      </c>
      <c r="M549" s="10" t="s">
        <v>8328</v>
      </c>
      <c r="N549" t="b">
        <v>0</v>
      </c>
      <c r="O549">
        <v>0</v>
      </c>
      <c r="P549" t="b">
        <v>0</v>
      </c>
      <c r="Q549" t="s">
        <v>8278</v>
      </c>
      <c r="R549" s="5">
        <f t="shared" si="40"/>
        <v>0</v>
      </c>
      <c r="S549">
        <v>0</v>
      </c>
      <c r="T549" t="s">
        <v>8278</v>
      </c>
      <c r="U549" t="s">
        <v>8279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9</v>
      </c>
      <c r="E550">
        <v>10000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9">
        <f t="shared" si="41"/>
        <v>42276.903333333335</v>
      </c>
      <c r="L550" s="9">
        <f t="shared" si="42"/>
        <v>42306.903333333335</v>
      </c>
      <c r="M550" s="10" t="s">
        <v>8326</v>
      </c>
      <c r="N550" t="b">
        <v>0</v>
      </c>
      <c r="O550">
        <v>1</v>
      </c>
      <c r="P550" t="b">
        <v>0</v>
      </c>
      <c r="Q550" t="s">
        <v>8278</v>
      </c>
      <c r="R550" s="5">
        <f t="shared" si="40"/>
        <v>8.9999999999999998E-4</v>
      </c>
      <c r="S550">
        <f>D550/O550</f>
        <v>9</v>
      </c>
      <c r="T550" t="s">
        <v>8278</v>
      </c>
      <c r="U550" t="s">
        <v>8279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68</v>
      </c>
      <c r="E551">
        <v>2500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9">
        <f t="shared" si="41"/>
        <v>42163.636828703704</v>
      </c>
      <c r="L551" s="9">
        <f t="shared" si="42"/>
        <v>42193.636828703704</v>
      </c>
      <c r="M551" s="10" t="s">
        <v>8326</v>
      </c>
      <c r="N551" t="b">
        <v>0</v>
      </c>
      <c r="O551">
        <v>8</v>
      </c>
      <c r="P551" t="b">
        <v>0</v>
      </c>
      <c r="Q551" t="s">
        <v>8278</v>
      </c>
      <c r="R551" s="5">
        <f t="shared" si="40"/>
        <v>2.7199999999999998E-2</v>
      </c>
      <c r="S551">
        <f>D551/O551</f>
        <v>8.5</v>
      </c>
      <c r="T551" t="s">
        <v>8278</v>
      </c>
      <c r="U551" t="s">
        <v>8279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35</v>
      </c>
      <c r="E552">
        <v>5000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9">
        <f t="shared" si="41"/>
        <v>42753.678761574076</v>
      </c>
      <c r="L552" s="9">
        <f t="shared" si="42"/>
        <v>42766.208333333328</v>
      </c>
      <c r="M552" s="10" t="s">
        <v>8327</v>
      </c>
      <c r="N552" t="b">
        <v>0</v>
      </c>
      <c r="O552">
        <v>4</v>
      </c>
      <c r="P552" t="b">
        <v>0</v>
      </c>
      <c r="Q552" t="s">
        <v>8278</v>
      </c>
      <c r="R552" s="5">
        <f t="shared" si="40"/>
        <v>7.0000000000000001E-3</v>
      </c>
      <c r="S552">
        <f>D552/O552</f>
        <v>8.75</v>
      </c>
      <c r="T552" t="s">
        <v>8278</v>
      </c>
      <c r="U552" t="s">
        <v>8279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3781</v>
      </c>
      <c r="E553">
        <v>75000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9">
        <f t="shared" si="41"/>
        <v>42173.275740740741</v>
      </c>
      <c r="L553" s="9">
        <f t="shared" si="42"/>
        <v>42217.745138888888</v>
      </c>
      <c r="M553" s="10" t="s">
        <v>8326</v>
      </c>
      <c r="N553" t="b">
        <v>0</v>
      </c>
      <c r="O553">
        <v>28</v>
      </c>
      <c r="P553" t="b">
        <v>0</v>
      </c>
      <c r="Q553" t="s">
        <v>8278</v>
      </c>
      <c r="R553" s="5">
        <f t="shared" si="40"/>
        <v>5.0413333333333331E-2</v>
      </c>
      <c r="S553">
        <f>D553/O553</f>
        <v>135.03571428571428</v>
      </c>
      <c r="T553" t="s">
        <v>8278</v>
      </c>
      <c r="U553" t="s">
        <v>8279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0</v>
      </c>
      <c r="E554">
        <v>45000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9">
        <f t="shared" si="41"/>
        <v>42318.616851851853</v>
      </c>
      <c r="L554" s="9">
        <f t="shared" si="42"/>
        <v>42378.616851851853</v>
      </c>
      <c r="M554" s="10" t="s">
        <v>8328</v>
      </c>
      <c r="N554" t="b">
        <v>0</v>
      </c>
      <c r="O554">
        <v>0</v>
      </c>
      <c r="P554" t="b">
        <v>0</v>
      </c>
      <c r="Q554" t="s">
        <v>8278</v>
      </c>
      <c r="R554" s="5">
        <f t="shared" si="40"/>
        <v>0</v>
      </c>
      <c r="S554">
        <v>0</v>
      </c>
      <c r="T554" t="s">
        <v>8278</v>
      </c>
      <c r="U554" t="s">
        <v>8279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123</v>
      </c>
      <c r="E555">
        <v>25000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9">
        <f t="shared" si="41"/>
        <v>41927.71980324074</v>
      </c>
      <c r="L555" s="9">
        <f t="shared" si="42"/>
        <v>41957.761469907404</v>
      </c>
      <c r="M555" s="10" t="s">
        <v>8329</v>
      </c>
      <c r="N555" t="b">
        <v>0</v>
      </c>
      <c r="O555">
        <v>6</v>
      </c>
      <c r="P555" t="b">
        <v>0</v>
      </c>
      <c r="Q555" t="s">
        <v>8278</v>
      </c>
      <c r="R555" s="5">
        <f t="shared" si="40"/>
        <v>4.9199999999999999E-3</v>
      </c>
      <c r="S555">
        <f>D555/O555</f>
        <v>20.5</v>
      </c>
      <c r="T555" t="s">
        <v>8278</v>
      </c>
      <c r="U555" t="s">
        <v>8279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1416</v>
      </c>
      <c r="E556">
        <v>3870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9">
        <f t="shared" si="41"/>
        <v>41901.684861111113</v>
      </c>
      <c r="L556" s="9">
        <f t="shared" si="42"/>
        <v>41931.684861111113</v>
      </c>
      <c r="M556" s="10" t="s">
        <v>8329</v>
      </c>
      <c r="N556" t="b">
        <v>0</v>
      </c>
      <c r="O556">
        <v>22</v>
      </c>
      <c r="P556" t="b">
        <v>0</v>
      </c>
      <c r="Q556" t="s">
        <v>8278</v>
      </c>
      <c r="R556" s="5">
        <f t="shared" si="40"/>
        <v>0.36589147286821705</v>
      </c>
      <c r="S556">
        <f>D556/O556</f>
        <v>64.36363636363636</v>
      </c>
      <c r="T556" t="s">
        <v>8278</v>
      </c>
      <c r="U556" t="s">
        <v>8279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0</v>
      </c>
      <c r="E557">
        <v>7500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9">
        <f t="shared" si="41"/>
        <v>42503.353506944448</v>
      </c>
      <c r="L557" s="9">
        <f t="shared" si="42"/>
        <v>42533.353506944448</v>
      </c>
      <c r="M557" s="10" t="s">
        <v>8328</v>
      </c>
      <c r="N557" t="b">
        <v>0</v>
      </c>
      <c r="O557">
        <v>0</v>
      </c>
      <c r="P557" t="b">
        <v>0</v>
      </c>
      <c r="Q557" t="s">
        <v>8278</v>
      </c>
      <c r="R557" s="5">
        <f t="shared" si="40"/>
        <v>0</v>
      </c>
      <c r="S557">
        <v>0</v>
      </c>
      <c r="T557" t="s">
        <v>8278</v>
      </c>
      <c r="U557" t="s">
        <v>8279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200</v>
      </c>
      <c r="E558">
        <v>8000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9">
        <f t="shared" si="41"/>
        <v>42345.860150462962</v>
      </c>
      <c r="L558" s="9">
        <f t="shared" si="42"/>
        <v>42375.860150462962</v>
      </c>
      <c r="M558" s="10" t="s">
        <v>8328</v>
      </c>
      <c r="N558" t="b">
        <v>0</v>
      </c>
      <c r="O558">
        <v>1</v>
      </c>
      <c r="P558" t="b">
        <v>0</v>
      </c>
      <c r="Q558" t="s">
        <v>8278</v>
      </c>
      <c r="R558" s="5">
        <f t="shared" si="40"/>
        <v>2.5000000000000001E-2</v>
      </c>
      <c r="S558">
        <f>D558/O558</f>
        <v>200</v>
      </c>
      <c r="T558" t="s">
        <v>8278</v>
      </c>
      <c r="U558" t="s">
        <v>8279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1366</v>
      </c>
      <c r="E559">
        <v>150000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9">
        <f t="shared" si="41"/>
        <v>42676.942164351851</v>
      </c>
      <c r="L559" s="9">
        <f t="shared" si="42"/>
        <v>42706.983831018515</v>
      </c>
      <c r="M559" s="10" t="s">
        <v>8328</v>
      </c>
      <c r="N559" t="b">
        <v>0</v>
      </c>
      <c r="O559">
        <v>20</v>
      </c>
      <c r="P559" t="b">
        <v>0</v>
      </c>
      <c r="Q559" t="s">
        <v>8278</v>
      </c>
      <c r="R559" s="5">
        <f t="shared" si="40"/>
        <v>9.1066666666666674E-3</v>
      </c>
      <c r="S559">
        <f>D559/O559</f>
        <v>68.3</v>
      </c>
      <c r="T559" t="s">
        <v>8278</v>
      </c>
      <c r="U559" t="s">
        <v>8279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0</v>
      </c>
      <c r="E560">
        <v>750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9">
        <f t="shared" si="41"/>
        <v>42057.883159722223</v>
      </c>
      <c r="L560" s="9">
        <f t="shared" si="42"/>
        <v>42087.841493055559</v>
      </c>
      <c r="M560" s="10" t="s">
        <v>8326</v>
      </c>
      <c r="N560" t="b">
        <v>0</v>
      </c>
      <c r="O560">
        <v>0</v>
      </c>
      <c r="P560" t="b">
        <v>0</v>
      </c>
      <c r="Q560" t="s">
        <v>8278</v>
      </c>
      <c r="R560" s="5">
        <f t="shared" si="40"/>
        <v>0</v>
      </c>
      <c r="S560">
        <v>0</v>
      </c>
      <c r="T560" t="s">
        <v>8278</v>
      </c>
      <c r="U560" t="s">
        <v>8279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50</v>
      </c>
      <c r="E561">
        <v>240000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9">
        <f t="shared" si="41"/>
        <v>42321.283101851848</v>
      </c>
      <c r="L561" s="9">
        <f t="shared" si="42"/>
        <v>42351.283101851848</v>
      </c>
      <c r="M561" s="10" t="s">
        <v>8326</v>
      </c>
      <c r="N561" t="b">
        <v>0</v>
      </c>
      <c r="O561">
        <v>1</v>
      </c>
      <c r="P561" t="b">
        <v>0</v>
      </c>
      <c r="Q561" t="s">
        <v>8278</v>
      </c>
      <c r="R561" s="5">
        <f t="shared" si="40"/>
        <v>2.0833333333333335E-4</v>
      </c>
      <c r="S561">
        <f>D561/O561</f>
        <v>50</v>
      </c>
      <c r="T561" t="s">
        <v>8278</v>
      </c>
      <c r="U561" t="s">
        <v>8279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12</v>
      </c>
      <c r="E562">
        <v>100000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9">
        <f t="shared" si="41"/>
        <v>41960.771354166667</v>
      </c>
      <c r="L562" s="9">
        <f t="shared" si="42"/>
        <v>41990.771354166667</v>
      </c>
      <c r="M562" s="10" t="s">
        <v>8329</v>
      </c>
      <c r="N562" t="b">
        <v>0</v>
      </c>
      <c r="O562">
        <v>3</v>
      </c>
      <c r="P562" t="b">
        <v>0</v>
      </c>
      <c r="Q562" t="s">
        <v>8278</v>
      </c>
      <c r="R562" s="5">
        <f t="shared" si="40"/>
        <v>1.2E-4</v>
      </c>
      <c r="S562">
        <f>D562/O562</f>
        <v>4</v>
      </c>
      <c r="T562" t="s">
        <v>8278</v>
      </c>
      <c r="U562" t="s">
        <v>8279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55</v>
      </c>
      <c r="E563">
        <v>15000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9">
        <f t="shared" si="41"/>
        <v>42268.658715277779</v>
      </c>
      <c r="L563" s="9">
        <f t="shared" si="42"/>
        <v>42303.658715277779</v>
      </c>
      <c r="M563" s="10" t="s">
        <v>8326</v>
      </c>
      <c r="N563" t="b">
        <v>0</v>
      </c>
      <c r="O563">
        <v>2</v>
      </c>
      <c r="P563" t="b">
        <v>0</v>
      </c>
      <c r="Q563" t="s">
        <v>8278</v>
      </c>
      <c r="R563" s="5">
        <f t="shared" si="40"/>
        <v>3.6666666666666666E-3</v>
      </c>
      <c r="S563">
        <f>D563/O563</f>
        <v>27.5</v>
      </c>
      <c r="T563" t="s">
        <v>8278</v>
      </c>
      <c r="U563" t="s">
        <v>8279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0</v>
      </c>
      <c r="E564">
        <v>50000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9">
        <f t="shared" si="41"/>
        <v>42692.389062499999</v>
      </c>
      <c r="L564" s="9">
        <f t="shared" si="42"/>
        <v>42722.389062499999</v>
      </c>
      <c r="M564" s="10" t="s">
        <v>8328</v>
      </c>
      <c r="N564" t="b">
        <v>0</v>
      </c>
      <c r="O564">
        <v>0</v>
      </c>
      <c r="P564" t="b">
        <v>0</v>
      </c>
      <c r="Q564" t="s">
        <v>8278</v>
      </c>
      <c r="R564" s="5">
        <f t="shared" si="40"/>
        <v>0</v>
      </c>
      <c r="S564">
        <v>0</v>
      </c>
      <c r="T564" t="s">
        <v>8278</v>
      </c>
      <c r="U564" t="s">
        <v>8279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68</v>
      </c>
      <c r="E565">
        <v>75000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9">
        <f t="shared" si="41"/>
        <v>42022.069988425923</v>
      </c>
      <c r="L565" s="9">
        <f t="shared" si="42"/>
        <v>42052.069988425923</v>
      </c>
      <c r="M565" s="10" t="s">
        <v>8326</v>
      </c>
      <c r="N565" t="b">
        <v>0</v>
      </c>
      <c r="O565">
        <v>2</v>
      </c>
      <c r="P565" t="b">
        <v>0</v>
      </c>
      <c r="Q565" t="s">
        <v>8278</v>
      </c>
      <c r="R565" s="5">
        <f t="shared" si="40"/>
        <v>9.0666666666666662E-4</v>
      </c>
      <c r="S565">
        <f>D565/O565</f>
        <v>34</v>
      </c>
      <c r="T565" t="s">
        <v>8278</v>
      </c>
      <c r="U565" t="s">
        <v>8279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</v>
      </c>
      <c r="E566">
        <v>18000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9">
        <f t="shared" si="41"/>
        <v>42411.942997685182</v>
      </c>
      <c r="L566" s="9">
        <f t="shared" si="42"/>
        <v>42441.942997685182</v>
      </c>
      <c r="M566" s="10" t="s">
        <v>8328</v>
      </c>
      <c r="N566" t="b">
        <v>0</v>
      </c>
      <c r="O566">
        <v>1</v>
      </c>
      <c r="P566" t="b">
        <v>0</v>
      </c>
      <c r="Q566" t="s">
        <v>8278</v>
      </c>
      <c r="R566" s="5">
        <f t="shared" si="40"/>
        <v>5.5555555555555558E-5</v>
      </c>
      <c r="S566">
        <f>D566/O566</f>
        <v>1</v>
      </c>
      <c r="T566" t="s">
        <v>8278</v>
      </c>
      <c r="U566" t="s">
        <v>8279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0</v>
      </c>
      <c r="E567">
        <v>25000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9">
        <f t="shared" si="41"/>
        <v>42165.78528935185</v>
      </c>
      <c r="L567" s="9">
        <f t="shared" si="42"/>
        <v>42195.78528935185</v>
      </c>
      <c r="M567" s="10" t="s">
        <v>8326</v>
      </c>
      <c r="N567" t="b">
        <v>0</v>
      </c>
      <c r="O567">
        <v>0</v>
      </c>
      <c r="P567" t="b">
        <v>0</v>
      </c>
      <c r="Q567" t="s">
        <v>8278</v>
      </c>
      <c r="R567" s="5">
        <f t="shared" si="40"/>
        <v>0</v>
      </c>
      <c r="S567">
        <v>0</v>
      </c>
      <c r="T567" t="s">
        <v>8278</v>
      </c>
      <c r="U567" t="s">
        <v>8279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1</v>
      </c>
      <c r="E568">
        <v>5000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9">
        <f t="shared" si="41"/>
        <v>42535.68440972222</v>
      </c>
      <c r="L568" s="9">
        <f t="shared" si="42"/>
        <v>42565.68440972222</v>
      </c>
      <c r="M568" s="10" t="s">
        <v>8328</v>
      </c>
      <c r="N568" t="b">
        <v>0</v>
      </c>
      <c r="O568">
        <v>1</v>
      </c>
      <c r="P568" t="b">
        <v>0</v>
      </c>
      <c r="Q568" t="s">
        <v>8278</v>
      </c>
      <c r="R568" s="5">
        <f t="shared" si="40"/>
        <v>2.0000000000000001E-4</v>
      </c>
      <c r="S568">
        <f>D568/O568</f>
        <v>1</v>
      </c>
      <c r="T568" t="s">
        <v>8278</v>
      </c>
      <c r="U568" t="s">
        <v>8279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0</v>
      </c>
      <c r="E569">
        <v>10000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9">
        <f t="shared" si="41"/>
        <v>41975.842523148152</v>
      </c>
      <c r="L569" s="9">
        <f t="shared" si="42"/>
        <v>42005.842523148152</v>
      </c>
      <c r="M569" s="10" t="s">
        <v>8326</v>
      </c>
      <c r="N569" t="b">
        <v>0</v>
      </c>
      <c r="O569">
        <v>0</v>
      </c>
      <c r="P569" t="b">
        <v>0</v>
      </c>
      <c r="Q569" t="s">
        <v>8278</v>
      </c>
      <c r="R569" s="5">
        <f t="shared" si="40"/>
        <v>0</v>
      </c>
      <c r="S569">
        <v>0</v>
      </c>
      <c r="T569" t="s">
        <v>8278</v>
      </c>
      <c r="U569" t="s">
        <v>8279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</v>
      </c>
      <c r="E570">
        <v>24500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9">
        <f t="shared" si="41"/>
        <v>42348.9215625</v>
      </c>
      <c r="L570" s="9">
        <f t="shared" si="42"/>
        <v>42385.458333333328</v>
      </c>
      <c r="M570" s="10" t="s">
        <v>8328</v>
      </c>
      <c r="N570" t="b">
        <v>0</v>
      </c>
      <c r="O570">
        <v>5</v>
      </c>
      <c r="P570" t="b">
        <v>0</v>
      </c>
      <c r="Q570" t="s">
        <v>8278</v>
      </c>
      <c r="R570" s="5">
        <f t="shared" si="40"/>
        <v>0.01</v>
      </c>
      <c r="S570">
        <f>D570/O570</f>
        <v>49</v>
      </c>
      <c r="T570" t="s">
        <v>8278</v>
      </c>
      <c r="U570" t="s">
        <v>8279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20</v>
      </c>
      <c r="E571">
        <v>2500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9">
        <f t="shared" si="41"/>
        <v>42340.847361111111</v>
      </c>
      <c r="L571" s="9">
        <f t="shared" si="42"/>
        <v>42370.847361111111</v>
      </c>
      <c r="M571" s="10" t="s">
        <v>8328</v>
      </c>
      <c r="N571" t="b">
        <v>0</v>
      </c>
      <c r="O571">
        <v>1</v>
      </c>
      <c r="P571" t="b">
        <v>0</v>
      </c>
      <c r="Q571" t="s">
        <v>8278</v>
      </c>
      <c r="R571" s="5">
        <f t="shared" si="40"/>
        <v>8.0000000000000002E-3</v>
      </c>
      <c r="S571">
        <f>D571/O571</f>
        <v>20</v>
      </c>
      <c r="T571" t="s">
        <v>8278</v>
      </c>
      <c r="U571" t="s">
        <v>8279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142</v>
      </c>
      <c r="E572">
        <v>85000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9">
        <f t="shared" si="41"/>
        <v>42388.798252314809</v>
      </c>
      <c r="L572" s="9">
        <f t="shared" si="42"/>
        <v>42418.798252314809</v>
      </c>
      <c r="M572" s="10" t="s">
        <v>8328</v>
      </c>
      <c r="N572" t="b">
        <v>0</v>
      </c>
      <c r="O572">
        <v>1</v>
      </c>
      <c r="P572" t="b">
        <v>0</v>
      </c>
      <c r="Q572" t="s">
        <v>8278</v>
      </c>
      <c r="R572" s="5">
        <f t="shared" si="40"/>
        <v>1.6705882352941177E-3</v>
      </c>
      <c r="S572">
        <f>D572/O572</f>
        <v>142</v>
      </c>
      <c r="T572" t="s">
        <v>8278</v>
      </c>
      <c r="U572" t="s">
        <v>8279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106</v>
      </c>
      <c r="E573">
        <v>25000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9">
        <f t="shared" si="41"/>
        <v>42192.816238425927</v>
      </c>
      <c r="L573" s="9">
        <f t="shared" si="42"/>
        <v>42212.165972222225</v>
      </c>
      <c r="M573" s="10" t="s">
        <v>8326</v>
      </c>
      <c r="N573" t="b">
        <v>0</v>
      </c>
      <c r="O573">
        <v>2</v>
      </c>
      <c r="P573" t="b">
        <v>0</v>
      </c>
      <c r="Q573" t="s">
        <v>8278</v>
      </c>
      <c r="R573" s="5">
        <f t="shared" si="40"/>
        <v>4.2399999999999998E-3</v>
      </c>
      <c r="S573">
        <f>D573/O573</f>
        <v>53</v>
      </c>
      <c r="T573" t="s">
        <v>8278</v>
      </c>
      <c r="U573" t="s">
        <v>8279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0</v>
      </c>
      <c r="E574">
        <v>2500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9">
        <f t="shared" si="41"/>
        <v>42282.716296296298</v>
      </c>
      <c r="L574" s="9">
        <f t="shared" si="42"/>
        <v>42312.757962962962</v>
      </c>
      <c r="M574" s="10" t="s">
        <v>8326</v>
      </c>
      <c r="N574" t="b">
        <v>0</v>
      </c>
      <c r="O574">
        <v>0</v>
      </c>
      <c r="P574" t="b">
        <v>0</v>
      </c>
      <c r="Q574" t="s">
        <v>8278</v>
      </c>
      <c r="R574" s="5">
        <f t="shared" si="40"/>
        <v>0</v>
      </c>
      <c r="S574">
        <v>0</v>
      </c>
      <c r="T574" t="s">
        <v>8278</v>
      </c>
      <c r="U574" t="s">
        <v>8279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346</v>
      </c>
      <c r="E575">
        <v>88888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9">
        <f t="shared" si="41"/>
        <v>41963.050127314811</v>
      </c>
      <c r="L575" s="9">
        <f t="shared" si="42"/>
        <v>42022.05</v>
      </c>
      <c r="M575" s="10" t="s">
        <v>8326</v>
      </c>
      <c r="N575" t="b">
        <v>0</v>
      </c>
      <c r="O575">
        <v>9</v>
      </c>
      <c r="P575" t="b">
        <v>0</v>
      </c>
      <c r="Q575" t="s">
        <v>8278</v>
      </c>
      <c r="R575" s="5">
        <f t="shared" si="40"/>
        <v>3.892538925389254E-3</v>
      </c>
      <c r="S575">
        <f t="shared" ref="S575:S582" si="44">D575/O575</f>
        <v>38.444444444444443</v>
      </c>
      <c r="T575" t="s">
        <v>8278</v>
      </c>
      <c r="U575" t="s">
        <v>8279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80</v>
      </c>
      <c r="E576">
        <v>11180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9">
        <f t="shared" si="41"/>
        <v>42632.443368055552</v>
      </c>
      <c r="L576" s="9">
        <f t="shared" si="42"/>
        <v>42662.443368055552</v>
      </c>
      <c r="M576" s="10" t="s">
        <v>8328</v>
      </c>
      <c r="N576" t="b">
        <v>0</v>
      </c>
      <c r="O576">
        <v>4</v>
      </c>
      <c r="P576" t="b">
        <v>0</v>
      </c>
      <c r="Q576" t="s">
        <v>8278</v>
      </c>
      <c r="R576" s="5">
        <f t="shared" si="40"/>
        <v>7.1556350626118068E-3</v>
      </c>
      <c r="S576">
        <f t="shared" si="44"/>
        <v>20</v>
      </c>
      <c r="T576" t="s">
        <v>8278</v>
      </c>
      <c r="U576" t="s">
        <v>8279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259</v>
      </c>
      <c r="E577">
        <v>60000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9">
        <f t="shared" si="41"/>
        <v>42138.692627314813</v>
      </c>
      <c r="L577" s="9">
        <f t="shared" si="42"/>
        <v>42168.692627314813</v>
      </c>
      <c r="M577" s="10" t="s">
        <v>8326</v>
      </c>
      <c r="N577" t="b">
        <v>0</v>
      </c>
      <c r="O577">
        <v>4</v>
      </c>
      <c r="P577" t="b">
        <v>0</v>
      </c>
      <c r="Q577" t="s">
        <v>8278</v>
      </c>
      <c r="R577" s="5">
        <f t="shared" si="40"/>
        <v>4.3166666666666666E-3</v>
      </c>
      <c r="S577">
        <f t="shared" si="44"/>
        <v>64.75</v>
      </c>
      <c r="T577" t="s">
        <v>8278</v>
      </c>
      <c r="U577" t="s">
        <v>8279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1</v>
      </c>
      <c r="E578">
        <v>80000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9">
        <f t="shared" si="41"/>
        <v>42031.471666666665</v>
      </c>
      <c r="L578" s="9">
        <f t="shared" si="42"/>
        <v>42091.43</v>
      </c>
      <c r="M578" s="10" t="s">
        <v>8326</v>
      </c>
      <c r="N578" t="b">
        <v>0</v>
      </c>
      <c r="O578">
        <v>1</v>
      </c>
      <c r="P578" t="b">
        <v>0</v>
      </c>
      <c r="Q578" t="s">
        <v>8278</v>
      </c>
      <c r="R578" s="5">
        <f t="shared" ref="R578:R641" si="45">D578/E578</f>
        <v>1.2500000000000001E-5</v>
      </c>
      <c r="S578">
        <f t="shared" si="44"/>
        <v>1</v>
      </c>
      <c r="T578" t="s">
        <v>8278</v>
      </c>
      <c r="U578" t="s">
        <v>8279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10</v>
      </c>
      <c r="E579">
        <v>5000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9">
        <f t="shared" ref="K579:K642" si="46">(J579/86400)+DATE(1970,1,1)</f>
        <v>42450.589143518519</v>
      </c>
      <c r="L579" s="9">
        <f t="shared" ref="L579:L642" si="47">(I579/86400)+DATE(1970,1,1)</f>
        <v>42510.589143518519</v>
      </c>
      <c r="M579" s="10" t="s">
        <v>8328</v>
      </c>
      <c r="N579" t="b">
        <v>0</v>
      </c>
      <c r="O579">
        <v>1</v>
      </c>
      <c r="P579" t="b">
        <v>0</v>
      </c>
      <c r="Q579" t="s">
        <v>8278</v>
      </c>
      <c r="R579" s="5">
        <f t="shared" si="45"/>
        <v>2E-3</v>
      </c>
      <c r="S579">
        <f t="shared" si="44"/>
        <v>10</v>
      </c>
      <c r="T579" t="s">
        <v>8278</v>
      </c>
      <c r="U579" t="s">
        <v>8279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14</v>
      </c>
      <c r="E580">
        <v>125000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9">
        <f t="shared" si="46"/>
        <v>42230.578622685185</v>
      </c>
      <c r="L580" s="9">
        <f t="shared" si="47"/>
        <v>42254.578622685185</v>
      </c>
      <c r="M580" s="10" t="s">
        <v>8326</v>
      </c>
      <c r="N580" t="b">
        <v>0</v>
      </c>
      <c r="O580">
        <v>7</v>
      </c>
      <c r="P580" t="b">
        <v>0</v>
      </c>
      <c r="Q580" t="s">
        <v>8278</v>
      </c>
      <c r="R580" s="5">
        <f t="shared" si="45"/>
        <v>1.12E-4</v>
      </c>
      <c r="S580">
        <f t="shared" si="44"/>
        <v>2</v>
      </c>
      <c r="T580" t="s">
        <v>8278</v>
      </c>
      <c r="U580" t="s">
        <v>8279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175</v>
      </c>
      <c r="E581">
        <v>12000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9">
        <f t="shared" si="46"/>
        <v>41968.852118055554</v>
      </c>
      <c r="L581" s="9">
        <f t="shared" si="47"/>
        <v>41998.852118055554</v>
      </c>
      <c r="M581" s="10" t="s">
        <v>8329</v>
      </c>
      <c r="N581" t="b">
        <v>0</v>
      </c>
      <c r="O581">
        <v>5</v>
      </c>
      <c r="P581" t="b">
        <v>0</v>
      </c>
      <c r="Q581" t="s">
        <v>8278</v>
      </c>
      <c r="R581" s="5">
        <f t="shared" si="45"/>
        <v>1.4583333333333334E-2</v>
      </c>
      <c r="S581">
        <f t="shared" si="44"/>
        <v>35</v>
      </c>
      <c r="T581" t="s">
        <v>8278</v>
      </c>
      <c r="U581" t="s">
        <v>8279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1</v>
      </c>
      <c r="E582">
        <v>3000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9">
        <f t="shared" si="46"/>
        <v>42605.908182870371</v>
      </c>
      <c r="L582" s="9">
        <f t="shared" si="47"/>
        <v>42635.908182870371</v>
      </c>
      <c r="M582" s="10" t="s">
        <v>8328</v>
      </c>
      <c r="N582" t="b">
        <v>0</v>
      </c>
      <c r="O582">
        <v>1</v>
      </c>
      <c r="P582" t="b">
        <v>0</v>
      </c>
      <c r="Q582" t="s">
        <v>8278</v>
      </c>
      <c r="R582" s="5">
        <f t="shared" si="45"/>
        <v>3.3333333333333332E-4</v>
      </c>
      <c r="S582">
        <f t="shared" si="44"/>
        <v>1</v>
      </c>
      <c r="T582" t="s">
        <v>8278</v>
      </c>
      <c r="U582" t="s">
        <v>8279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0</v>
      </c>
      <c r="E583">
        <v>400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9">
        <f t="shared" si="46"/>
        <v>42188.012777777782</v>
      </c>
      <c r="L583" s="9">
        <f t="shared" si="47"/>
        <v>42218.012777777782</v>
      </c>
      <c r="M583" s="10" t="s">
        <v>8326</v>
      </c>
      <c r="N583" t="b">
        <v>0</v>
      </c>
      <c r="O583">
        <v>0</v>
      </c>
      <c r="P583" t="b">
        <v>0</v>
      </c>
      <c r="Q583" t="s">
        <v>8278</v>
      </c>
      <c r="R583" s="5">
        <f t="shared" si="45"/>
        <v>0</v>
      </c>
      <c r="S583">
        <v>0</v>
      </c>
      <c r="T583" t="s">
        <v>8278</v>
      </c>
      <c r="U583" t="s">
        <v>8279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0</v>
      </c>
      <c r="E584">
        <v>100000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9">
        <f t="shared" si="46"/>
        <v>42055.739803240736</v>
      </c>
      <c r="L584" s="9">
        <f t="shared" si="47"/>
        <v>42078.75</v>
      </c>
      <c r="M584" s="10" t="s">
        <v>8326</v>
      </c>
      <c r="N584" t="b">
        <v>0</v>
      </c>
      <c r="O584">
        <v>0</v>
      </c>
      <c r="P584" t="b">
        <v>0</v>
      </c>
      <c r="Q584" t="s">
        <v>8278</v>
      </c>
      <c r="R584" s="5">
        <f t="shared" si="45"/>
        <v>0</v>
      </c>
      <c r="S584">
        <v>0</v>
      </c>
      <c r="T584" t="s">
        <v>8278</v>
      </c>
      <c r="U584" t="s">
        <v>8279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1</v>
      </c>
      <c r="E585">
        <v>9000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9">
        <f t="shared" si="46"/>
        <v>42052.93850694444</v>
      </c>
      <c r="L585" s="9">
        <f t="shared" si="47"/>
        <v>42082.896840277783</v>
      </c>
      <c r="M585" s="10" t="s">
        <v>8326</v>
      </c>
      <c r="N585" t="b">
        <v>0</v>
      </c>
      <c r="O585">
        <v>1</v>
      </c>
      <c r="P585" t="b">
        <v>0</v>
      </c>
      <c r="Q585" t="s">
        <v>8278</v>
      </c>
      <c r="R585" s="5">
        <f t="shared" si="45"/>
        <v>1.1111111111111112E-4</v>
      </c>
      <c r="S585">
        <f>D585/O585</f>
        <v>1</v>
      </c>
      <c r="T585" t="s">
        <v>8278</v>
      </c>
      <c r="U585" t="s">
        <v>8279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</v>
      </c>
      <c r="E586">
        <v>1000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9">
        <f t="shared" si="46"/>
        <v>42049.716620370367</v>
      </c>
      <c r="L586" s="9">
        <f t="shared" si="47"/>
        <v>42079.674953703703</v>
      </c>
      <c r="M586" s="10" t="s">
        <v>8326</v>
      </c>
      <c r="N586" t="b">
        <v>0</v>
      </c>
      <c r="O586">
        <v>2</v>
      </c>
      <c r="P586" t="b">
        <v>0</v>
      </c>
      <c r="Q586" t="s">
        <v>8278</v>
      </c>
      <c r="R586" s="5">
        <f t="shared" si="45"/>
        <v>0.01</v>
      </c>
      <c r="S586">
        <f>D586/O586</f>
        <v>5</v>
      </c>
      <c r="T586" t="s">
        <v>8278</v>
      </c>
      <c r="U586" t="s">
        <v>8279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0</v>
      </c>
      <c r="E587">
        <v>9000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9">
        <f t="shared" si="46"/>
        <v>42283.3909375</v>
      </c>
      <c r="L587" s="9">
        <f t="shared" si="47"/>
        <v>42339</v>
      </c>
      <c r="M587" s="10" t="s">
        <v>8330</v>
      </c>
      <c r="N587" t="b">
        <v>0</v>
      </c>
      <c r="O587">
        <v>0</v>
      </c>
      <c r="P587" t="b">
        <v>0</v>
      </c>
      <c r="Q587" t="s">
        <v>8278</v>
      </c>
      <c r="R587" s="5">
        <f t="shared" si="45"/>
        <v>0</v>
      </c>
      <c r="S587">
        <v>0</v>
      </c>
      <c r="T587" t="s">
        <v>8278</v>
      </c>
      <c r="U587" t="s">
        <v>8279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56</v>
      </c>
      <c r="E588">
        <v>10000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9">
        <f t="shared" si="46"/>
        <v>42020.854247685187</v>
      </c>
      <c r="L588" s="9">
        <f t="shared" si="47"/>
        <v>42050.854247685187</v>
      </c>
      <c r="M588" s="10" t="s">
        <v>8326</v>
      </c>
      <c r="N588" t="b">
        <v>0</v>
      </c>
      <c r="O588">
        <v>4</v>
      </c>
      <c r="P588" t="b">
        <v>0</v>
      </c>
      <c r="Q588" t="s">
        <v>8278</v>
      </c>
      <c r="R588" s="5">
        <f t="shared" si="45"/>
        <v>5.5999999999999999E-3</v>
      </c>
      <c r="S588">
        <f t="shared" ref="S588:S603" si="48">D588/O588</f>
        <v>14</v>
      </c>
      <c r="T588" t="s">
        <v>8278</v>
      </c>
      <c r="U588" t="s">
        <v>8279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2725</v>
      </c>
      <c r="E589">
        <v>30000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9">
        <f t="shared" si="46"/>
        <v>42080.757326388892</v>
      </c>
      <c r="L589" s="9">
        <f t="shared" si="47"/>
        <v>42110.757326388892</v>
      </c>
      <c r="M589" s="10" t="s">
        <v>8326</v>
      </c>
      <c r="N589" t="b">
        <v>0</v>
      </c>
      <c r="O589">
        <v>7</v>
      </c>
      <c r="P589" t="b">
        <v>0</v>
      </c>
      <c r="Q589" t="s">
        <v>8278</v>
      </c>
      <c r="R589" s="5">
        <f t="shared" si="45"/>
        <v>9.0833333333333335E-2</v>
      </c>
      <c r="S589">
        <f t="shared" si="48"/>
        <v>389.28571428571428</v>
      </c>
      <c r="T589" t="s">
        <v>8278</v>
      </c>
      <c r="U589" t="s">
        <v>8279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301</v>
      </c>
      <c r="E590">
        <v>9000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9">
        <f t="shared" si="46"/>
        <v>42631.769513888888</v>
      </c>
      <c r="L590" s="9">
        <f t="shared" si="47"/>
        <v>42691.811180555553</v>
      </c>
      <c r="M590" s="10" t="s">
        <v>8328</v>
      </c>
      <c r="N590" t="b">
        <v>0</v>
      </c>
      <c r="O590">
        <v>2</v>
      </c>
      <c r="P590" t="b">
        <v>0</v>
      </c>
      <c r="Q590" t="s">
        <v>8278</v>
      </c>
      <c r="R590" s="5">
        <f t="shared" si="45"/>
        <v>3.3444444444444443E-2</v>
      </c>
      <c r="S590">
        <f t="shared" si="48"/>
        <v>150.5</v>
      </c>
      <c r="T590" t="s">
        <v>8278</v>
      </c>
      <c r="U590" t="s">
        <v>8279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1</v>
      </c>
      <c r="E591">
        <v>7500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9">
        <f t="shared" si="46"/>
        <v>42178.614571759259</v>
      </c>
      <c r="L591" s="9">
        <f t="shared" si="47"/>
        <v>42193.614571759259</v>
      </c>
      <c r="M591" s="10" t="s">
        <v>8326</v>
      </c>
      <c r="N591" t="b">
        <v>0</v>
      </c>
      <c r="O591">
        <v>1</v>
      </c>
      <c r="P591" t="b">
        <v>0</v>
      </c>
      <c r="Q591" t="s">
        <v>8278</v>
      </c>
      <c r="R591" s="5">
        <f t="shared" si="45"/>
        <v>1.3333333333333334E-4</v>
      </c>
      <c r="S591">
        <f t="shared" si="48"/>
        <v>1</v>
      </c>
      <c r="T591" t="s">
        <v>8278</v>
      </c>
      <c r="U591" t="s">
        <v>8279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223</v>
      </c>
      <c r="E592">
        <v>5000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9">
        <f t="shared" si="46"/>
        <v>42377.554756944446</v>
      </c>
      <c r="L592" s="9">
        <f t="shared" si="47"/>
        <v>42408.542361111111</v>
      </c>
      <c r="M592" s="10" t="s">
        <v>8328</v>
      </c>
      <c r="N592" t="b">
        <v>0</v>
      </c>
      <c r="O592">
        <v>9</v>
      </c>
      <c r="P592" t="b">
        <v>0</v>
      </c>
      <c r="Q592" t="s">
        <v>8278</v>
      </c>
      <c r="R592" s="5">
        <f t="shared" si="45"/>
        <v>4.4600000000000001E-2</v>
      </c>
      <c r="S592">
        <f t="shared" si="48"/>
        <v>24.777777777777779</v>
      </c>
      <c r="T592" t="s">
        <v>8278</v>
      </c>
      <c r="U592" t="s">
        <v>8279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61</v>
      </c>
      <c r="E593">
        <v>100000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9">
        <f t="shared" si="46"/>
        <v>42177.543171296296</v>
      </c>
      <c r="L593" s="9">
        <f t="shared" si="47"/>
        <v>42207.543171296296</v>
      </c>
      <c r="M593" s="10" t="s">
        <v>8326</v>
      </c>
      <c r="N593" t="b">
        <v>0</v>
      </c>
      <c r="O593">
        <v>2</v>
      </c>
      <c r="P593" t="b">
        <v>0</v>
      </c>
      <c r="Q593" t="s">
        <v>8278</v>
      </c>
      <c r="R593" s="5">
        <f t="shared" si="45"/>
        <v>6.0999999999999997E-4</v>
      </c>
      <c r="S593">
        <f t="shared" si="48"/>
        <v>30.5</v>
      </c>
      <c r="T593" t="s">
        <v>8278</v>
      </c>
      <c r="U593" t="s">
        <v>8279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250</v>
      </c>
      <c r="E594">
        <v>7500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9">
        <f t="shared" si="46"/>
        <v>41946.232175925928</v>
      </c>
      <c r="L594" s="9">
        <f t="shared" si="47"/>
        <v>41976.232175925921</v>
      </c>
      <c r="M594" s="10" t="s">
        <v>8329</v>
      </c>
      <c r="N594" t="b">
        <v>0</v>
      </c>
      <c r="O594">
        <v>1</v>
      </c>
      <c r="P594" t="b">
        <v>0</v>
      </c>
      <c r="Q594" t="s">
        <v>8278</v>
      </c>
      <c r="R594" s="5">
        <f t="shared" si="45"/>
        <v>3.3333333333333333E-2</v>
      </c>
      <c r="S594">
        <f t="shared" si="48"/>
        <v>250</v>
      </c>
      <c r="T594" t="s">
        <v>8278</v>
      </c>
      <c r="U594" t="s">
        <v>8279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115</v>
      </c>
      <c r="E595">
        <v>500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9">
        <f t="shared" si="46"/>
        <v>42070.677604166667</v>
      </c>
      <c r="L595" s="9">
        <f t="shared" si="47"/>
        <v>42100.635937500003</v>
      </c>
      <c r="M595" s="10" t="s">
        <v>8326</v>
      </c>
      <c r="N595" t="b">
        <v>0</v>
      </c>
      <c r="O595">
        <v>7</v>
      </c>
      <c r="P595" t="b">
        <v>0</v>
      </c>
      <c r="Q595" t="s">
        <v>8278</v>
      </c>
      <c r="R595" s="5">
        <f t="shared" si="45"/>
        <v>0.23</v>
      </c>
      <c r="S595">
        <f t="shared" si="48"/>
        <v>16.428571428571427</v>
      </c>
      <c r="T595" t="s">
        <v>8278</v>
      </c>
      <c r="U595" t="s">
        <v>8279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26</v>
      </c>
      <c r="E596">
        <v>25000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9">
        <f t="shared" si="46"/>
        <v>42446.780162037037</v>
      </c>
      <c r="L596" s="9">
        <f t="shared" si="47"/>
        <v>42476.780162037037</v>
      </c>
      <c r="M596" s="10" t="s">
        <v>8328</v>
      </c>
      <c r="N596" t="b">
        <v>0</v>
      </c>
      <c r="O596">
        <v>2</v>
      </c>
      <c r="P596" t="b">
        <v>0</v>
      </c>
      <c r="Q596" t="s">
        <v>8278</v>
      </c>
      <c r="R596" s="5">
        <f t="shared" si="45"/>
        <v>1.0399999999999999E-3</v>
      </c>
      <c r="S596">
        <f t="shared" si="48"/>
        <v>13</v>
      </c>
      <c r="T596" t="s">
        <v>8278</v>
      </c>
      <c r="U596" t="s">
        <v>8279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426</v>
      </c>
      <c r="E597">
        <v>100000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9">
        <f t="shared" si="46"/>
        <v>42083.069884259261</v>
      </c>
      <c r="L597" s="9">
        <f t="shared" si="47"/>
        <v>42128.069884259261</v>
      </c>
      <c r="M597" s="10" t="s">
        <v>8326</v>
      </c>
      <c r="N597" t="b">
        <v>0</v>
      </c>
      <c r="O597">
        <v>8</v>
      </c>
      <c r="P597" t="b">
        <v>0</v>
      </c>
      <c r="Q597" t="s">
        <v>8278</v>
      </c>
      <c r="R597" s="5">
        <f t="shared" si="45"/>
        <v>4.2599999999999999E-3</v>
      </c>
      <c r="S597">
        <f t="shared" si="48"/>
        <v>53.25</v>
      </c>
      <c r="T597" t="s">
        <v>8278</v>
      </c>
      <c r="U597" t="s">
        <v>8279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6</v>
      </c>
      <c r="E598">
        <v>20000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9">
        <f t="shared" si="46"/>
        <v>42646.896898148145</v>
      </c>
      <c r="L598" s="9">
        <f t="shared" si="47"/>
        <v>42676.896898148145</v>
      </c>
      <c r="M598" s="10" t="s">
        <v>8328</v>
      </c>
      <c r="N598" t="b">
        <v>0</v>
      </c>
      <c r="O598">
        <v>2</v>
      </c>
      <c r="P598" t="b">
        <v>0</v>
      </c>
      <c r="Q598" t="s">
        <v>8278</v>
      </c>
      <c r="R598" s="5">
        <f t="shared" si="45"/>
        <v>2.9999999999999997E-4</v>
      </c>
      <c r="S598">
        <f t="shared" si="48"/>
        <v>3</v>
      </c>
      <c r="T598" t="s">
        <v>8278</v>
      </c>
      <c r="U598" t="s">
        <v>8279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20</v>
      </c>
      <c r="E599">
        <v>7500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9">
        <f t="shared" si="46"/>
        <v>42545.705266203702</v>
      </c>
      <c r="L599" s="9">
        <f t="shared" si="47"/>
        <v>42582.666666666672</v>
      </c>
      <c r="M599" s="10" t="s">
        <v>8328</v>
      </c>
      <c r="N599" t="b">
        <v>0</v>
      </c>
      <c r="O599">
        <v>2</v>
      </c>
      <c r="P599" t="b">
        <v>0</v>
      </c>
      <c r="Q599" t="s">
        <v>8278</v>
      </c>
      <c r="R599" s="5">
        <f t="shared" si="45"/>
        <v>2.6666666666666666E-3</v>
      </c>
      <c r="S599">
        <f t="shared" si="48"/>
        <v>10</v>
      </c>
      <c r="T599" t="s">
        <v>8278</v>
      </c>
      <c r="U599" t="s">
        <v>8279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850</v>
      </c>
      <c r="E600">
        <v>2500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9">
        <f t="shared" si="46"/>
        <v>41948.00209490741</v>
      </c>
      <c r="L600" s="9">
        <f t="shared" si="47"/>
        <v>41978.00209490741</v>
      </c>
      <c r="M600" s="10" t="s">
        <v>8329</v>
      </c>
      <c r="N600" t="b">
        <v>0</v>
      </c>
      <c r="O600">
        <v>7</v>
      </c>
      <c r="P600" t="b">
        <v>0</v>
      </c>
      <c r="Q600" t="s">
        <v>8278</v>
      </c>
      <c r="R600" s="5">
        <f t="shared" si="45"/>
        <v>0.34</v>
      </c>
      <c r="S600">
        <f t="shared" si="48"/>
        <v>121.42857142857143</v>
      </c>
      <c r="T600" t="s">
        <v>8278</v>
      </c>
      <c r="U600" t="s">
        <v>8279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31</v>
      </c>
      <c r="E601">
        <v>50000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9">
        <f t="shared" si="46"/>
        <v>42047.812523148154</v>
      </c>
      <c r="L601" s="9">
        <f t="shared" si="47"/>
        <v>42071.636111111111</v>
      </c>
      <c r="M601" s="10" t="s">
        <v>8326</v>
      </c>
      <c r="N601" t="b">
        <v>0</v>
      </c>
      <c r="O601">
        <v>2</v>
      </c>
      <c r="P601" t="b">
        <v>0</v>
      </c>
      <c r="Q601" t="s">
        <v>8278</v>
      </c>
      <c r="R601" s="5">
        <f t="shared" si="45"/>
        <v>6.2E-4</v>
      </c>
      <c r="S601">
        <f t="shared" si="48"/>
        <v>15.5</v>
      </c>
      <c r="T601" t="s">
        <v>8278</v>
      </c>
      <c r="U601" t="s">
        <v>8279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100</v>
      </c>
      <c r="E602">
        <v>5000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9">
        <f t="shared" si="46"/>
        <v>42073.798171296294</v>
      </c>
      <c r="L602" s="9">
        <f t="shared" si="47"/>
        <v>42133.798171296294</v>
      </c>
      <c r="M602" s="10" t="s">
        <v>8326</v>
      </c>
      <c r="N602" t="b">
        <v>0</v>
      </c>
      <c r="O602">
        <v>1</v>
      </c>
      <c r="P602" t="b">
        <v>0</v>
      </c>
      <c r="Q602" t="s">
        <v>8278</v>
      </c>
      <c r="R602" s="5">
        <f t="shared" si="45"/>
        <v>0.02</v>
      </c>
      <c r="S602">
        <f t="shared" si="48"/>
        <v>100</v>
      </c>
      <c r="T602" t="s">
        <v>8278</v>
      </c>
      <c r="U602" t="s">
        <v>8279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140</v>
      </c>
      <c r="E603">
        <v>10000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9">
        <f t="shared" si="46"/>
        <v>41969.858090277776</v>
      </c>
      <c r="L603" s="9">
        <f t="shared" si="47"/>
        <v>41999.858090277776</v>
      </c>
      <c r="M603" s="10" t="s">
        <v>8329</v>
      </c>
      <c r="N603" t="b">
        <v>0</v>
      </c>
      <c r="O603">
        <v>6</v>
      </c>
      <c r="P603" t="b">
        <v>0</v>
      </c>
      <c r="Q603" t="s">
        <v>8278</v>
      </c>
      <c r="R603" s="5">
        <f t="shared" si="45"/>
        <v>1.4E-2</v>
      </c>
      <c r="S603">
        <f t="shared" si="48"/>
        <v>23.333333333333332</v>
      </c>
      <c r="T603" t="s">
        <v>8278</v>
      </c>
      <c r="U603" t="s">
        <v>8279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0</v>
      </c>
      <c r="E604">
        <v>70000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9">
        <f t="shared" si="46"/>
        <v>42143.79415509259</v>
      </c>
      <c r="L604" s="9">
        <f t="shared" si="47"/>
        <v>42173.79415509259</v>
      </c>
      <c r="M604" s="10" t="s">
        <v>8326</v>
      </c>
      <c r="N604" t="b">
        <v>0</v>
      </c>
      <c r="O604">
        <v>0</v>
      </c>
      <c r="P604" t="b">
        <v>0</v>
      </c>
      <c r="Q604" t="s">
        <v>8278</v>
      </c>
      <c r="R604" s="5">
        <f t="shared" si="45"/>
        <v>0</v>
      </c>
      <c r="S604">
        <v>0</v>
      </c>
      <c r="T604" t="s">
        <v>8278</v>
      </c>
      <c r="U604" t="s">
        <v>8279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590.02</v>
      </c>
      <c r="E605">
        <v>15000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9">
        <f t="shared" si="46"/>
        <v>41835.639155092591</v>
      </c>
      <c r="L605" s="9">
        <f t="shared" si="47"/>
        <v>41865.639155092591</v>
      </c>
      <c r="M605" s="10" t="s">
        <v>8329</v>
      </c>
      <c r="N605" t="b">
        <v>0</v>
      </c>
      <c r="O605">
        <v>13</v>
      </c>
      <c r="P605" t="b">
        <v>0</v>
      </c>
      <c r="Q605" t="s">
        <v>8278</v>
      </c>
      <c r="R605" s="5">
        <f t="shared" si="45"/>
        <v>3.9334666666666664E-2</v>
      </c>
      <c r="S605">
        <f>D605/O605</f>
        <v>45.386153846153846</v>
      </c>
      <c r="T605" t="s">
        <v>8278</v>
      </c>
      <c r="U605" t="s">
        <v>8279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0</v>
      </c>
      <c r="E606">
        <v>1500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9">
        <f t="shared" si="46"/>
        <v>41849.035370370373</v>
      </c>
      <c r="L606" s="9">
        <f t="shared" si="47"/>
        <v>41879.035370370373</v>
      </c>
      <c r="M606" s="10" t="s">
        <v>8329</v>
      </c>
      <c r="N606" t="b">
        <v>0</v>
      </c>
      <c r="O606">
        <v>0</v>
      </c>
      <c r="P606" t="b">
        <v>0</v>
      </c>
      <c r="Q606" t="s">
        <v>8278</v>
      </c>
      <c r="R606" s="5">
        <f t="shared" si="45"/>
        <v>0</v>
      </c>
      <c r="S606">
        <v>0</v>
      </c>
      <c r="T606" t="s">
        <v>8278</v>
      </c>
      <c r="U606" t="s">
        <v>8279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131</v>
      </c>
      <c r="E607">
        <v>5000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9">
        <f t="shared" si="46"/>
        <v>42194.357731481483</v>
      </c>
      <c r="L607" s="9">
        <f t="shared" si="47"/>
        <v>42239.357731481483</v>
      </c>
      <c r="M607" s="10" t="s">
        <v>8326</v>
      </c>
      <c r="N607" t="b">
        <v>0</v>
      </c>
      <c r="O607">
        <v>8</v>
      </c>
      <c r="P607" t="b">
        <v>0</v>
      </c>
      <c r="Q607" t="s">
        <v>8278</v>
      </c>
      <c r="R607" s="5">
        <f t="shared" si="45"/>
        <v>2.6200000000000001E-2</v>
      </c>
      <c r="S607">
        <f>D607/O607</f>
        <v>16.375</v>
      </c>
      <c r="T607" t="s">
        <v>8278</v>
      </c>
      <c r="U607" t="s">
        <v>8279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10</v>
      </c>
      <c r="E608">
        <v>5000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9">
        <f t="shared" si="46"/>
        <v>42102.650567129633</v>
      </c>
      <c r="L608" s="9">
        <f t="shared" si="47"/>
        <v>42148.625</v>
      </c>
      <c r="M608" s="10" t="s">
        <v>8326</v>
      </c>
      <c r="N608" t="b">
        <v>0</v>
      </c>
      <c r="O608">
        <v>1</v>
      </c>
      <c r="P608" t="b">
        <v>0</v>
      </c>
      <c r="Q608" t="s">
        <v>8278</v>
      </c>
      <c r="R608" s="5">
        <f t="shared" si="45"/>
        <v>2E-3</v>
      </c>
      <c r="S608">
        <f>D608/O608</f>
        <v>10</v>
      </c>
      <c r="T608" t="s">
        <v>8278</v>
      </c>
      <c r="U608" t="s">
        <v>8279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0</v>
      </c>
      <c r="E609">
        <v>250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9">
        <f t="shared" si="46"/>
        <v>42300.825648148151</v>
      </c>
      <c r="L609" s="9">
        <f t="shared" si="47"/>
        <v>42330.867314814815</v>
      </c>
      <c r="M609" s="10" t="s">
        <v>8326</v>
      </c>
      <c r="N609" t="b">
        <v>0</v>
      </c>
      <c r="O609">
        <v>0</v>
      </c>
      <c r="P609" t="b">
        <v>0</v>
      </c>
      <c r="Q609" t="s">
        <v>8278</v>
      </c>
      <c r="R609" s="5">
        <f t="shared" si="45"/>
        <v>0</v>
      </c>
      <c r="S609">
        <v>0</v>
      </c>
      <c r="T609" t="s">
        <v>8278</v>
      </c>
      <c r="U609" t="s">
        <v>8279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1461</v>
      </c>
      <c r="E610">
        <v>150000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9">
        <f t="shared" si="46"/>
        <v>42140.921064814815</v>
      </c>
      <c r="L610" s="9">
        <f t="shared" si="47"/>
        <v>42170.921064814815</v>
      </c>
      <c r="M610" s="10" t="s">
        <v>8326</v>
      </c>
      <c r="N610" t="b">
        <v>0</v>
      </c>
      <c r="O610">
        <v>5</v>
      </c>
      <c r="P610" t="b">
        <v>0</v>
      </c>
      <c r="Q610" t="s">
        <v>8278</v>
      </c>
      <c r="R610" s="5">
        <f t="shared" si="45"/>
        <v>9.7400000000000004E-3</v>
      </c>
      <c r="S610">
        <f>D610/O610</f>
        <v>292.2</v>
      </c>
      <c r="T610" t="s">
        <v>8278</v>
      </c>
      <c r="U610" t="s">
        <v>8279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5</v>
      </c>
      <c r="E611">
        <v>780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9">
        <f t="shared" si="46"/>
        <v>42307.034074074079</v>
      </c>
      <c r="L611" s="9">
        <f t="shared" si="47"/>
        <v>42337.075740740736</v>
      </c>
      <c r="M611" s="10" t="s">
        <v>8326</v>
      </c>
      <c r="N611" t="b">
        <v>0</v>
      </c>
      <c r="O611">
        <v>1</v>
      </c>
      <c r="P611" t="b">
        <v>0</v>
      </c>
      <c r="Q611" t="s">
        <v>8278</v>
      </c>
      <c r="R611" s="5">
        <f t="shared" si="45"/>
        <v>6.41025641025641E-3</v>
      </c>
      <c r="S611">
        <f>D611/O611</f>
        <v>5</v>
      </c>
      <c r="T611" t="s">
        <v>8278</v>
      </c>
      <c r="U611" t="s">
        <v>8279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0</v>
      </c>
      <c r="E612">
        <v>13803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9">
        <f t="shared" si="46"/>
        <v>42086.83085648148</v>
      </c>
      <c r="L612" s="9">
        <f t="shared" si="47"/>
        <v>42116.83085648148</v>
      </c>
      <c r="M612" s="10" t="s">
        <v>8326</v>
      </c>
      <c r="N612" t="b">
        <v>0</v>
      </c>
      <c r="O612">
        <v>0</v>
      </c>
      <c r="P612" t="b">
        <v>0</v>
      </c>
      <c r="Q612" t="s">
        <v>8278</v>
      </c>
      <c r="R612" s="5">
        <f t="shared" si="45"/>
        <v>0</v>
      </c>
      <c r="S612">
        <v>0</v>
      </c>
      <c r="T612" t="s">
        <v>8278</v>
      </c>
      <c r="U612" t="s">
        <v>8279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0</v>
      </c>
      <c r="E613">
        <v>80000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9">
        <f t="shared" si="46"/>
        <v>42328.560613425929</v>
      </c>
      <c r="L613" s="9">
        <f t="shared" si="47"/>
        <v>42388.560613425929</v>
      </c>
      <c r="M613" s="10" t="s">
        <v>8328</v>
      </c>
      <c r="N613" t="b">
        <v>0</v>
      </c>
      <c r="O613">
        <v>0</v>
      </c>
      <c r="P613" t="b">
        <v>0</v>
      </c>
      <c r="Q613" t="s">
        <v>8278</v>
      </c>
      <c r="R613" s="5">
        <f t="shared" si="45"/>
        <v>0</v>
      </c>
      <c r="S613">
        <v>0</v>
      </c>
      <c r="T613" t="s">
        <v>8278</v>
      </c>
      <c r="U613" t="s">
        <v>8279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0</v>
      </c>
      <c r="E614">
        <v>10000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9">
        <f t="shared" si="46"/>
        <v>42585.031782407408</v>
      </c>
      <c r="L614" s="9">
        <f t="shared" si="47"/>
        <v>42615.031782407408</v>
      </c>
      <c r="M614" s="10" t="s">
        <v>8328</v>
      </c>
      <c r="N614" t="b">
        <v>0</v>
      </c>
      <c r="O614">
        <v>0</v>
      </c>
      <c r="P614" t="b">
        <v>0</v>
      </c>
      <c r="Q614" t="s">
        <v>8278</v>
      </c>
      <c r="R614" s="5">
        <f t="shared" si="45"/>
        <v>0</v>
      </c>
      <c r="S614">
        <v>0</v>
      </c>
      <c r="T614" t="s">
        <v>8278</v>
      </c>
      <c r="U614" t="s">
        <v>8279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12818</v>
      </c>
      <c r="E615">
        <v>60000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9">
        <f t="shared" si="46"/>
        <v>42247.496759259258</v>
      </c>
      <c r="L615" s="9">
        <f t="shared" si="47"/>
        <v>42278.207638888889</v>
      </c>
      <c r="M615" s="10" t="s">
        <v>8326</v>
      </c>
      <c r="N615" t="b">
        <v>0</v>
      </c>
      <c r="O615">
        <v>121</v>
      </c>
      <c r="P615" t="b">
        <v>0</v>
      </c>
      <c r="Q615" t="s">
        <v>8278</v>
      </c>
      <c r="R615" s="5">
        <f t="shared" si="45"/>
        <v>0.21363333333333334</v>
      </c>
      <c r="S615">
        <f>D615/O615</f>
        <v>105.93388429752066</v>
      </c>
      <c r="T615" t="s">
        <v>8278</v>
      </c>
      <c r="U615" t="s">
        <v>8279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0</v>
      </c>
      <c r="E616">
        <v>10000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9">
        <f t="shared" si="46"/>
        <v>42515.061805555553</v>
      </c>
      <c r="L616" s="9">
        <f t="shared" si="47"/>
        <v>42545.061805555553</v>
      </c>
      <c r="M616" s="10" t="s">
        <v>8328</v>
      </c>
      <c r="N616" t="b">
        <v>0</v>
      </c>
      <c r="O616">
        <v>0</v>
      </c>
      <c r="P616" t="b">
        <v>0</v>
      </c>
      <c r="Q616" t="s">
        <v>8278</v>
      </c>
      <c r="R616" s="5">
        <f t="shared" si="45"/>
        <v>0</v>
      </c>
      <c r="S616">
        <v>0</v>
      </c>
      <c r="T616" t="s">
        <v>8278</v>
      </c>
      <c r="U616" t="s">
        <v>8279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0</v>
      </c>
      <c r="E617">
        <v>515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9">
        <f t="shared" si="46"/>
        <v>42242.122210648144</v>
      </c>
      <c r="L617" s="9">
        <f t="shared" si="47"/>
        <v>42272.122210648144</v>
      </c>
      <c r="M617" s="10" t="s">
        <v>8326</v>
      </c>
      <c r="N617" t="b">
        <v>0</v>
      </c>
      <c r="O617">
        <v>0</v>
      </c>
      <c r="P617" t="b">
        <v>0</v>
      </c>
      <c r="Q617" t="s">
        <v>8278</v>
      </c>
      <c r="R617" s="5">
        <f t="shared" si="45"/>
        <v>0</v>
      </c>
      <c r="S617">
        <v>0</v>
      </c>
      <c r="T617" t="s">
        <v>8278</v>
      </c>
      <c r="U617" t="s">
        <v>8279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0</v>
      </c>
      <c r="E618">
        <v>5000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9">
        <f t="shared" si="46"/>
        <v>42761.376238425924</v>
      </c>
      <c r="L618" s="9">
        <f t="shared" si="47"/>
        <v>42791.376238425924</v>
      </c>
      <c r="M618" s="10" t="s">
        <v>8327</v>
      </c>
      <c r="N618" t="b">
        <v>0</v>
      </c>
      <c r="O618">
        <v>0</v>
      </c>
      <c r="P618" t="b">
        <v>0</v>
      </c>
      <c r="Q618" t="s">
        <v>8278</v>
      </c>
      <c r="R618" s="5">
        <f t="shared" si="45"/>
        <v>0</v>
      </c>
      <c r="S618">
        <v>0</v>
      </c>
      <c r="T618" t="s">
        <v>8278</v>
      </c>
      <c r="U618" t="s">
        <v>8279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60</v>
      </c>
      <c r="E619">
        <v>2000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9">
        <f t="shared" si="46"/>
        <v>42087.343090277776</v>
      </c>
      <c r="L619" s="9">
        <f t="shared" si="47"/>
        <v>42132.343090277776</v>
      </c>
      <c r="M619" s="10" t="s">
        <v>8326</v>
      </c>
      <c r="N619" t="b">
        <v>0</v>
      </c>
      <c r="O619">
        <v>3</v>
      </c>
      <c r="P619" t="b">
        <v>0</v>
      </c>
      <c r="Q619" t="s">
        <v>8278</v>
      </c>
      <c r="R619" s="5">
        <f t="shared" si="45"/>
        <v>0.03</v>
      </c>
      <c r="S619">
        <f>D619/O619</f>
        <v>20</v>
      </c>
      <c r="T619" t="s">
        <v>8278</v>
      </c>
      <c r="U619" t="s">
        <v>8279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0</v>
      </c>
      <c r="E620">
        <v>400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9">
        <f t="shared" si="46"/>
        <v>42317.810219907406</v>
      </c>
      <c r="L620" s="9">
        <f t="shared" si="47"/>
        <v>42347.810219907406</v>
      </c>
      <c r="M620" s="10" t="s">
        <v>8326</v>
      </c>
      <c r="N620" t="b">
        <v>0</v>
      </c>
      <c r="O620">
        <v>0</v>
      </c>
      <c r="P620" t="b">
        <v>0</v>
      </c>
      <c r="Q620" t="s">
        <v>8278</v>
      </c>
      <c r="R620" s="5">
        <f t="shared" si="45"/>
        <v>0</v>
      </c>
      <c r="S620">
        <v>0</v>
      </c>
      <c r="T620" t="s">
        <v>8278</v>
      </c>
      <c r="U620" t="s">
        <v>8279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1</v>
      </c>
      <c r="E621">
        <v>2500000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9">
        <f t="shared" si="46"/>
        <v>41908.650347222225</v>
      </c>
      <c r="L621" s="9">
        <f t="shared" si="47"/>
        <v>41968.692013888889</v>
      </c>
      <c r="M621" s="10" t="s">
        <v>8329</v>
      </c>
      <c r="N621" t="b">
        <v>0</v>
      </c>
      <c r="O621">
        <v>1</v>
      </c>
      <c r="P621" t="b">
        <v>0</v>
      </c>
      <c r="Q621" t="s">
        <v>8278</v>
      </c>
      <c r="R621" s="5">
        <f t="shared" si="45"/>
        <v>3.9999999999999998E-7</v>
      </c>
      <c r="S621">
        <f>D621/O621</f>
        <v>1</v>
      </c>
      <c r="T621" t="s">
        <v>8278</v>
      </c>
      <c r="U621" t="s">
        <v>8279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</v>
      </c>
      <c r="E622">
        <v>30000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9">
        <f t="shared" si="46"/>
        <v>41831.716874999998</v>
      </c>
      <c r="L622" s="9">
        <f t="shared" si="47"/>
        <v>41876.716874999998</v>
      </c>
      <c r="M622" s="10" t="s">
        <v>8329</v>
      </c>
      <c r="N622" t="b">
        <v>0</v>
      </c>
      <c r="O622">
        <v>1</v>
      </c>
      <c r="P622" t="b">
        <v>0</v>
      </c>
      <c r="Q622" t="s">
        <v>8278</v>
      </c>
      <c r="R622" s="5">
        <f t="shared" si="45"/>
        <v>0.01</v>
      </c>
      <c r="S622">
        <f>D622/O622</f>
        <v>300</v>
      </c>
      <c r="T622" t="s">
        <v>8278</v>
      </c>
      <c r="U622" t="s">
        <v>8279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261</v>
      </c>
      <c r="E623">
        <v>25000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9">
        <f t="shared" si="46"/>
        <v>42528.987696759257</v>
      </c>
      <c r="L623" s="9">
        <f t="shared" si="47"/>
        <v>42558.987696759257</v>
      </c>
      <c r="M623" s="10" t="s">
        <v>8328</v>
      </c>
      <c r="N623" t="b">
        <v>0</v>
      </c>
      <c r="O623">
        <v>3</v>
      </c>
      <c r="P623" t="b">
        <v>0</v>
      </c>
      <c r="Q623" t="s">
        <v>8278</v>
      </c>
      <c r="R623" s="5">
        <f t="shared" si="45"/>
        <v>1.044E-2</v>
      </c>
      <c r="S623">
        <f>D623/O623</f>
        <v>87</v>
      </c>
      <c r="T623" t="s">
        <v>8278</v>
      </c>
      <c r="U623" t="s">
        <v>8279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341</v>
      </c>
      <c r="E624">
        <v>6000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9">
        <f t="shared" si="46"/>
        <v>42532.774745370371</v>
      </c>
      <c r="L624" s="9">
        <f t="shared" si="47"/>
        <v>42552.774745370371</v>
      </c>
      <c r="M624" s="10" t="s">
        <v>8328</v>
      </c>
      <c r="N624" t="b">
        <v>0</v>
      </c>
      <c r="O624">
        <v>9</v>
      </c>
      <c r="P624" t="b">
        <v>0</v>
      </c>
      <c r="Q624" t="s">
        <v>8278</v>
      </c>
      <c r="R624" s="5">
        <f t="shared" si="45"/>
        <v>5.6833333333333333E-2</v>
      </c>
      <c r="S624">
        <f>D624/O624</f>
        <v>37.888888888888886</v>
      </c>
      <c r="T624" t="s">
        <v>8278</v>
      </c>
      <c r="U624" t="s">
        <v>8279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0</v>
      </c>
      <c r="E625">
        <v>75000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9">
        <f t="shared" si="46"/>
        <v>42122.009224537032</v>
      </c>
      <c r="L625" s="9">
        <f t="shared" si="47"/>
        <v>42152.009224537032</v>
      </c>
      <c r="M625" s="10" t="s">
        <v>8326</v>
      </c>
      <c r="N625" t="b">
        <v>0</v>
      </c>
      <c r="O625">
        <v>0</v>
      </c>
      <c r="P625" t="b">
        <v>0</v>
      </c>
      <c r="Q625" t="s">
        <v>8278</v>
      </c>
      <c r="R625" s="5">
        <f t="shared" si="45"/>
        <v>0</v>
      </c>
      <c r="S625">
        <v>0</v>
      </c>
      <c r="T625" t="s">
        <v>8278</v>
      </c>
      <c r="U625" t="s">
        <v>8279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0</v>
      </c>
      <c r="E626">
        <v>5000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9">
        <f t="shared" si="46"/>
        <v>42108.988900462966</v>
      </c>
      <c r="L626" s="9">
        <f t="shared" si="47"/>
        <v>42138.988900462966</v>
      </c>
      <c r="M626" s="10" t="s">
        <v>8326</v>
      </c>
      <c r="N626" t="b">
        <v>0</v>
      </c>
      <c r="O626">
        <v>0</v>
      </c>
      <c r="P626" t="b">
        <v>0</v>
      </c>
      <c r="Q626" t="s">
        <v>8278</v>
      </c>
      <c r="R626" s="5">
        <f t="shared" si="45"/>
        <v>0</v>
      </c>
      <c r="S626">
        <v>0</v>
      </c>
      <c r="T626" t="s">
        <v>8278</v>
      </c>
      <c r="U626" t="s">
        <v>8279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0</v>
      </c>
      <c r="E627">
        <v>25000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9">
        <f t="shared" si="46"/>
        <v>42790.895567129628</v>
      </c>
      <c r="L627" s="9">
        <f t="shared" si="47"/>
        <v>42820.853900462964</v>
      </c>
      <c r="M627" s="10" t="s">
        <v>8327</v>
      </c>
      <c r="N627" t="b">
        <v>0</v>
      </c>
      <c r="O627">
        <v>0</v>
      </c>
      <c r="P627" t="b">
        <v>0</v>
      </c>
      <c r="Q627" t="s">
        <v>8278</v>
      </c>
      <c r="R627" s="5">
        <f t="shared" si="45"/>
        <v>0</v>
      </c>
      <c r="S627">
        <v>0</v>
      </c>
      <c r="T627" t="s">
        <v>8278</v>
      </c>
      <c r="U627" t="s">
        <v>8279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4345</v>
      </c>
      <c r="E628">
        <v>25000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9">
        <f t="shared" si="46"/>
        <v>42198.559479166666</v>
      </c>
      <c r="L628" s="9">
        <f t="shared" si="47"/>
        <v>42231.556944444441</v>
      </c>
      <c r="M628" s="10" t="s">
        <v>8326</v>
      </c>
      <c r="N628" t="b">
        <v>0</v>
      </c>
      <c r="O628">
        <v>39</v>
      </c>
      <c r="P628" t="b">
        <v>0</v>
      </c>
      <c r="Q628" t="s">
        <v>8278</v>
      </c>
      <c r="R628" s="5">
        <f t="shared" si="45"/>
        <v>0.17380000000000001</v>
      </c>
      <c r="S628">
        <f>D628/O628</f>
        <v>111.41025641025641</v>
      </c>
      <c r="T628" t="s">
        <v>8278</v>
      </c>
      <c r="U628" t="s">
        <v>8279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90</v>
      </c>
      <c r="E629">
        <v>450000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9">
        <f t="shared" si="46"/>
        <v>42384.306840277779</v>
      </c>
      <c r="L629" s="9">
        <f t="shared" si="47"/>
        <v>42443.958333333328</v>
      </c>
      <c r="M629" s="10" t="s">
        <v>8328</v>
      </c>
      <c r="N629" t="b">
        <v>0</v>
      </c>
      <c r="O629">
        <v>1</v>
      </c>
      <c r="P629" t="b">
        <v>0</v>
      </c>
      <c r="Q629" t="s">
        <v>8278</v>
      </c>
      <c r="R629" s="5">
        <f t="shared" si="45"/>
        <v>2.0000000000000001E-4</v>
      </c>
      <c r="S629">
        <f>D629/O629</f>
        <v>90</v>
      </c>
      <c r="T629" t="s">
        <v>8278</v>
      </c>
      <c r="U629" t="s">
        <v>8279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0</v>
      </c>
      <c r="E630">
        <v>5000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9">
        <f t="shared" si="46"/>
        <v>41803.692789351851</v>
      </c>
      <c r="L630" s="9">
        <f t="shared" si="47"/>
        <v>41833.692789351851</v>
      </c>
      <c r="M630" s="10" t="s">
        <v>8329</v>
      </c>
      <c r="N630" t="b">
        <v>0</v>
      </c>
      <c r="O630">
        <v>0</v>
      </c>
      <c r="P630" t="b">
        <v>0</v>
      </c>
      <c r="Q630" t="s">
        <v>8278</v>
      </c>
      <c r="R630" s="5">
        <f t="shared" si="45"/>
        <v>0</v>
      </c>
      <c r="S630">
        <v>0</v>
      </c>
      <c r="T630" t="s">
        <v>8278</v>
      </c>
      <c r="U630" t="s">
        <v>8279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350</v>
      </c>
      <c r="E631">
        <v>200000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9">
        <f t="shared" si="46"/>
        <v>42474.637824074074</v>
      </c>
      <c r="L631" s="9">
        <f t="shared" si="47"/>
        <v>42504.637824074074</v>
      </c>
      <c r="M631" s="10" t="s">
        <v>8328</v>
      </c>
      <c r="N631" t="b">
        <v>0</v>
      </c>
      <c r="O631">
        <v>3</v>
      </c>
      <c r="P631" t="b">
        <v>0</v>
      </c>
      <c r="Q631" t="s">
        <v>8278</v>
      </c>
      <c r="R631" s="5">
        <f t="shared" si="45"/>
        <v>1.75E-3</v>
      </c>
      <c r="S631">
        <f>D631/O631</f>
        <v>116.66666666666667</v>
      </c>
      <c r="T631" t="s">
        <v>8278</v>
      </c>
      <c r="U631" t="s">
        <v>8279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10</v>
      </c>
      <c r="E632">
        <v>11999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9">
        <f t="shared" si="46"/>
        <v>42223.619456018518</v>
      </c>
      <c r="L632" s="9">
        <f t="shared" si="47"/>
        <v>42253.215277777781</v>
      </c>
      <c r="M632" s="10" t="s">
        <v>8326</v>
      </c>
      <c r="N632" t="b">
        <v>0</v>
      </c>
      <c r="O632">
        <v>1</v>
      </c>
      <c r="P632" t="b">
        <v>0</v>
      </c>
      <c r="Q632" t="s">
        <v>8278</v>
      </c>
      <c r="R632" s="5">
        <f t="shared" si="45"/>
        <v>8.3340278356529708E-4</v>
      </c>
      <c r="S632">
        <f>D632/O632</f>
        <v>10</v>
      </c>
      <c r="T632" t="s">
        <v>8278</v>
      </c>
      <c r="U632" t="s">
        <v>8279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690</v>
      </c>
      <c r="E633">
        <v>50000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9">
        <f t="shared" si="46"/>
        <v>42489.772326388891</v>
      </c>
      <c r="L633" s="9">
        <f t="shared" si="47"/>
        <v>42518.772326388891</v>
      </c>
      <c r="M633" s="10" t="s">
        <v>8328</v>
      </c>
      <c r="N633" t="b">
        <v>0</v>
      </c>
      <c r="O633">
        <v>9</v>
      </c>
      <c r="P633" t="b">
        <v>0</v>
      </c>
      <c r="Q633" t="s">
        <v>8278</v>
      </c>
      <c r="R633" s="5">
        <f t="shared" si="45"/>
        <v>1.38E-2</v>
      </c>
      <c r="S633">
        <f>D633/O633</f>
        <v>76.666666666666671</v>
      </c>
      <c r="T633" t="s">
        <v>8278</v>
      </c>
      <c r="U633" t="s">
        <v>8279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0</v>
      </c>
      <c r="E634">
        <v>20000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9">
        <f t="shared" si="46"/>
        <v>42303.659317129626</v>
      </c>
      <c r="L634" s="9">
        <f t="shared" si="47"/>
        <v>42333.700983796298</v>
      </c>
      <c r="M634" s="10" t="s">
        <v>8326</v>
      </c>
      <c r="N634" t="b">
        <v>0</v>
      </c>
      <c r="O634">
        <v>0</v>
      </c>
      <c r="P634" t="b">
        <v>0</v>
      </c>
      <c r="Q634" t="s">
        <v>8278</v>
      </c>
      <c r="R634" s="5">
        <f t="shared" si="45"/>
        <v>0</v>
      </c>
      <c r="S634">
        <v>0</v>
      </c>
      <c r="T634" t="s">
        <v>8278</v>
      </c>
      <c r="U634" t="s">
        <v>8279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1245</v>
      </c>
      <c r="E635">
        <v>10000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9">
        <f t="shared" si="46"/>
        <v>42507.299328703702</v>
      </c>
      <c r="L635" s="9">
        <f t="shared" si="47"/>
        <v>42538.958333333328</v>
      </c>
      <c r="M635" s="10" t="s">
        <v>8328</v>
      </c>
      <c r="N635" t="b">
        <v>0</v>
      </c>
      <c r="O635">
        <v>25</v>
      </c>
      <c r="P635" t="b">
        <v>0</v>
      </c>
      <c r="Q635" t="s">
        <v>8278</v>
      </c>
      <c r="R635" s="5">
        <f t="shared" si="45"/>
        <v>0.1245</v>
      </c>
      <c r="S635">
        <f>D635/O635</f>
        <v>49.8</v>
      </c>
      <c r="T635" t="s">
        <v>8278</v>
      </c>
      <c r="U635" t="s">
        <v>8279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1</v>
      </c>
      <c r="E636">
        <v>5000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9">
        <f t="shared" si="46"/>
        <v>42031.928576388891</v>
      </c>
      <c r="L636" s="9">
        <f t="shared" si="47"/>
        <v>42061.928576388891</v>
      </c>
      <c r="M636" s="10" t="s">
        <v>8326</v>
      </c>
      <c r="N636" t="b">
        <v>0</v>
      </c>
      <c r="O636">
        <v>1</v>
      </c>
      <c r="P636" t="b">
        <v>0</v>
      </c>
      <c r="Q636" t="s">
        <v>8278</v>
      </c>
      <c r="R636" s="5">
        <f t="shared" si="45"/>
        <v>2.0000000000000001E-4</v>
      </c>
      <c r="S636">
        <f>D636/O636</f>
        <v>1</v>
      </c>
      <c r="T636" t="s">
        <v>8278</v>
      </c>
      <c r="U636" t="s">
        <v>8279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</v>
      </c>
      <c r="E637">
        <v>25000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9">
        <f t="shared" si="46"/>
        <v>42076.092152777783</v>
      </c>
      <c r="L637" s="9">
        <f t="shared" si="47"/>
        <v>42106.092152777783</v>
      </c>
      <c r="M637" s="10" t="s">
        <v>8326</v>
      </c>
      <c r="N637" t="b">
        <v>0</v>
      </c>
      <c r="O637">
        <v>1</v>
      </c>
      <c r="P637" t="b">
        <v>0</v>
      </c>
      <c r="Q637" t="s">
        <v>8278</v>
      </c>
      <c r="R637" s="5">
        <f t="shared" si="45"/>
        <v>8.0000000000000007E-5</v>
      </c>
      <c r="S637">
        <f>D637/O637</f>
        <v>2</v>
      </c>
      <c r="T637" t="s">
        <v>8278</v>
      </c>
      <c r="U637" t="s">
        <v>8279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4</v>
      </c>
      <c r="E638">
        <v>2000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9">
        <f t="shared" si="46"/>
        <v>42131.455439814818</v>
      </c>
      <c r="L638" s="9">
        <f t="shared" si="47"/>
        <v>42161.44930555555</v>
      </c>
      <c r="M638" s="10" t="s">
        <v>8326</v>
      </c>
      <c r="N638" t="b">
        <v>0</v>
      </c>
      <c r="O638">
        <v>1</v>
      </c>
      <c r="P638" t="b">
        <v>0</v>
      </c>
      <c r="Q638" t="s">
        <v>8278</v>
      </c>
      <c r="R638" s="5">
        <f t="shared" si="45"/>
        <v>2E-3</v>
      </c>
      <c r="S638">
        <f>D638/O638</f>
        <v>4</v>
      </c>
      <c r="T638" t="s">
        <v>8278</v>
      </c>
      <c r="U638" t="s">
        <v>8279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0</v>
      </c>
      <c r="E639">
        <v>100000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9">
        <f t="shared" si="46"/>
        <v>42762.962013888886</v>
      </c>
      <c r="L639" s="9">
        <f t="shared" si="47"/>
        <v>42791.961111111115</v>
      </c>
      <c r="M639" s="10" t="s">
        <v>8327</v>
      </c>
      <c r="N639" t="b">
        <v>0</v>
      </c>
      <c r="O639">
        <v>0</v>
      </c>
      <c r="P639" t="b">
        <v>0</v>
      </c>
      <c r="Q639" t="s">
        <v>8278</v>
      </c>
      <c r="R639" s="5">
        <f t="shared" si="45"/>
        <v>0</v>
      </c>
      <c r="S639">
        <v>0</v>
      </c>
      <c r="T639" t="s">
        <v>8278</v>
      </c>
      <c r="U639" t="s">
        <v>8279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18</v>
      </c>
      <c r="E640">
        <v>200000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9">
        <f t="shared" si="46"/>
        <v>42759.593310185184</v>
      </c>
      <c r="L640" s="9">
        <f t="shared" si="47"/>
        <v>42819.55164351852</v>
      </c>
      <c r="M640" s="10" t="s">
        <v>8327</v>
      </c>
      <c r="N640" t="b">
        <v>0</v>
      </c>
      <c r="O640">
        <v>6</v>
      </c>
      <c r="P640" t="b">
        <v>0</v>
      </c>
      <c r="Q640" t="s">
        <v>8278</v>
      </c>
      <c r="R640" s="5">
        <f t="shared" si="45"/>
        <v>9.0000000000000006E-5</v>
      </c>
      <c r="S640">
        <f t="shared" ref="S640:S687" si="49">D640/O640</f>
        <v>3</v>
      </c>
      <c r="T640" t="s">
        <v>8278</v>
      </c>
      <c r="U640" t="s">
        <v>8279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</v>
      </c>
      <c r="E641">
        <v>1000000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9">
        <f t="shared" si="46"/>
        <v>41865.583275462966</v>
      </c>
      <c r="L641" s="9">
        <f t="shared" si="47"/>
        <v>41925.583275462966</v>
      </c>
      <c r="M641" s="10" t="s">
        <v>8329</v>
      </c>
      <c r="N641" t="b">
        <v>0</v>
      </c>
      <c r="O641">
        <v>1</v>
      </c>
      <c r="P641" t="b">
        <v>0</v>
      </c>
      <c r="Q641" t="s">
        <v>8278</v>
      </c>
      <c r="R641" s="5">
        <f t="shared" si="45"/>
        <v>9.9999999999999995E-7</v>
      </c>
      <c r="S641">
        <f t="shared" si="49"/>
        <v>1</v>
      </c>
      <c r="T641" t="s">
        <v>8278</v>
      </c>
      <c r="U641" t="s">
        <v>8279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101</v>
      </c>
      <c r="E642">
        <v>70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9">
        <f t="shared" si="46"/>
        <v>42683.420312499999</v>
      </c>
      <c r="L642" s="9">
        <f t="shared" si="47"/>
        <v>42698.958333333328</v>
      </c>
      <c r="M642" s="10" t="s">
        <v>8328</v>
      </c>
      <c r="N642" t="b">
        <v>0</v>
      </c>
      <c r="O642">
        <v>2</v>
      </c>
      <c r="P642" t="b">
        <v>1</v>
      </c>
      <c r="Q642" t="s">
        <v>8278</v>
      </c>
      <c r="R642" s="5">
        <f t="shared" ref="R642:R705" si="50">D642/E642</f>
        <v>1.4428571428571428</v>
      </c>
      <c r="S642">
        <f t="shared" si="49"/>
        <v>50.5</v>
      </c>
      <c r="T642" t="s">
        <v>8278</v>
      </c>
      <c r="U642" t="s">
        <v>8280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47665</v>
      </c>
      <c r="E643">
        <v>40000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9">
        <f t="shared" ref="K643:K706" si="51">(J643/86400)+DATE(1970,1,1)</f>
        <v>42199.57</v>
      </c>
      <c r="L643" s="9">
        <f t="shared" ref="L643:L706" si="52">(I643/86400)+DATE(1970,1,1)</f>
        <v>42229.57</v>
      </c>
      <c r="M643" s="10" t="s">
        <v>8326</v>
      </c>
      <c r="N643" t="b">
        <v>0</v>
      </c>
      <c r="O643">
        <v>315</v>
      </c>
      <c r="P643" t="b">
        <v>1</v>
      </c>
      <c r="Q643" t="s">
        <v>8278</v>
      </c>
      <c r="R643" s="5">
        <f t="shared" si="50"/>
        <v>1.1916249999999999</v>
      </c>
      <c r="S643">
        <f t="shared" si="49"/>
        <v>151.31746031746033</v>
      </c>
      <c r="T643" t="s">
        <v>8278</v>
      </c>
      <c r="U643" t="s">
        <v>8280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292097</v>
      </c>
      <c r="E644">
        <v>20000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9">
        <f t="shared" si="51"/>
        <v>42199.651319444441</v>
      </c>
      <c r="L644" s="9">
        <f t="shared" si="52"/>
        <v>42235.651319444441</v>
      </c>
      <c r="M644" s="10" t="s">
        <v>8326</v>
      </c>
      <c r="N644" t="b">
        <v>0</v>
      </c>
      <c r="O644">
        <v>2174</v>
      </c>
      <c r="P644" t="b">
        <v>1</v>
      </c>
      <c r="Q644" t="s">
        <v>8278</v>
      </c>
      <c r="R644" s="5">
        <f t="shared" si="50"/>
        <v>14.604850000000001</v>
      </c>
      <c r="S644">
        <f t="shared" si="49"/>
        <v>134.3592456301748</v>
      </c>
      <c r="T644" t="s">
        <v>8278</v>
      </c>
      <c r="U644" t="s">
        <v>8280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26452</v>
      </c>
      <c r="E645">
        <v>25000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9">
        <f t="shared" si="51"/>
        <v>42100.642071759255</v>
      </c>
      <c r="L645" s="9">
        <f t="shared" si="52"/>
        <v>42155.642071759255</v>
      </c>
      <c r="M645" s="10" t="s">
        <v>8326</v>
      </c>
      <c r="N645" t="b">
        <v>0</v>
      </c>
      <c r="O645">
        <v>152</v>
      </c>
      <c r="P645" t="b">
        <v>1</v>
      </c>
      <c r="Q645" t="s">
        <v>8278</v>
      </c>
      <c r="R645" s="5">
        <f t="shared" si="50"/>
        <v>1.0580799999999999</v>
      </c>
      <c r="S645">
        <f t="shared" si="49"/>
        <v>174.02631578947367</v>
      </c>
      <c r="T645" t="s">
        <v>8278</v>
      </c>
      <c r="U645" t="s">
        <v>8280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75029.48</v>
      </c>
      <c r="E646">
        <v>25000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9">
        <f t="shared" si="51"/>
        <v>41898.665960648148</v>
      </c>
      <c r="L646" s="9">
        <f t="shared" si="52"/>
        <v>41941.041666666664</v>
      </c>
      <c r="M646" s="10" t="s">
        <v>8329</v>
      </c>
      <c r="N646" t="b">
        <v>0</v>
      </c>
      <c r="O646">
        <v>1021</v>
      </c>
      <c r="P646" t="b">
        <v>1</v>
      </c>
      <c r="Q646" t="s">
        <v>8278</v>
      </c>
      <c r="R646" s="5">
        <f t="shared" si="50"/>
        <v>3.0011791999999997</v>
      </c>
      <c r="S646">
        <f t="shared" si="49"/>
        <v>73.486268364348675</v>
      </c>
      <c r="T646" t="s">
        <v>8278</v>
      </c>
      <c r="U646" t="s">
        <v>8280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5574</v>
      </c>
      <c r="E647">
        <v>2000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9">
        <f t="shared" si="51"/>
        <v>42564.026319444441</v>
      </c>
      <c r="L647" s="9">
        <f t="shared" si="52"/>
        <v>42594.026319444441</v>
      </c>
      <c r="M647" s="10" t="s">
        <v>8328</v>
      </c>
      <c r="N647" t="b">
        <v>0</v>
      </c>
      <c r="O647">
        <v>237</v>
      </c>
      <c r="P647" t="b">
        <v>1</v>
      </c>
      <c r="Q647" t="s">
        <v>8278</v>
      </c>
      <c r="R647" s="5">
        <f t="shared" si="50"/>
        <v>2.7869999999999999</v>
      </c>
      <c r="S647">
        <f t="shared" si="49"/>
        <v>23.518987341772153</v>
      </c>
      <c r="T647" t="s">
        <v>8278</v>
      </c>
      <c r="U647" t="s">
        <v>8280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1055.01</v>
      </c>
      <c r="E648">
        <v>800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9">
        <f t="shared" si="51"/>
        <v>41832.852627314816</v>
      </c>
      <c r="L648" s="9">
        <f t="shared" si="52"/>
        <v>41862.852627314816</v>
      </c>
      <c r="M648" s="10" t="s">
        <v>8329</v>
      </c>
      <c r="N648" t="b">
        <v>0</v>
      </c>
      <c r="O648">
        <v>27</v>
      </c>
      <c r="P648" t="b">
        <v>1</v>
      </c>
      <c r="Q648" t="s">
        <v>8278</v>
      </c>
      <c r="R648" s="5">
        <f t="shared" si="50"/>
        <v>1.3187625000000001</v>
      </c>
      <c r="S648">
        <f t="shared" si="49"/>
        <v>39.074444444444445</v>
      </c>
      <c r="T648" t="s">
        <v>8278</v>
      </c>
      <c r="U648" t="s">
        <v>8280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2141</v>
      </c>
      <c r="E649">
        <v>2000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9">
        <f t="shared" si="51"/>
        <v>42416.767928240741</v>
      </c>
      <c r="L649" s="9">
        <f t="shared" si="52"/>
        <v>42446.726261574076</v>
      </c>
      <c r="M649" s="10" t="s">
        <v>8328</v>
      </c>
      <c r="N649" t="b">
        <v>0</v>
      </c>
      <c r="O649">
        <v>17</v>
      </c>
      <c r="P649" t="b">
        <v>1</v>
      </c>
      <c r="Q649" t="s">
        <v>8278</v>
      </c>
      <c r="R649" s="5">
        <f t="shared" si="50"/>
        <v>1.0705</v>
      </c>
      <c r="S649">
        <f t="shared" si="49"/>
        <v>125.94117647058823</v>
      </c>
      <c r="T649" t="s">
        <v>8278</v>
      </c>
      <c r="U649" t="s">
        <v>8280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44388</v>
      </c>
      <c r="E650">
        <v>35000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9">
        <f t="shared" si="51"/>
        <v>41891.693379629629</v>
      </c>
      <c r="L650" s="9">
        <f t="shared" si="52"/>
        <v>41926.693379629629</v>
      </c>
      <c r="M650" s="10" t="s">
        <v>8329</v>
      </c>
      <c r="N650" t="b">
        <v>0</v>
      </c>
      <c r="O650">
        <v>27</v>
      </c>
      <c r="P650" t="b">
        <v>1</v>
      </c>
      <c r="Q650" t="s">
        <v>8278</v>
      </c>
      <c r="R650" s="5">
        <f t="shared" si="50"/>
        <v>1.2682285714285715</v>
      </c>
      <c r="S650">
        <f t="shared" si="49"/>
        <v>1644</v>
      </c>
      <c r="T650" t="s">
        <v>8278</v>
      </c>
      <c r="U650" t="s">
        <v>8280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3499</v>
      </c>
      <c r="E651">
        <v>2500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9">
        <f t="shared" si="51"/>
        <v>41877.912187499998</v>
      </c>
      <c r="L651" s="9">
        <f t="shared" si="52"/>
        <v>41898.912187499998</v>
      </c>
      <c r="M651" s="10" t="s">
        <v>8329</v>
      </c>
      <c r="N651" t="b">
        <v>0</v>
      </c>
      <c r="O651">
        <v>82</v>
      </c>
      <c r="P651" t="b">
        <v>1</v>
      </c>
      <c r="Q651" t="s">
        <v>8278</v>
      </c>
      <c r="R651" s="5">
        <f t="shared" si="50"/>
        <v>1.3996</v>
      </c>
      <c r="S651">
        <f t="shared" si="49"/>
        <v>42.670731707317074</v>
      </c>
      <c r="T651" t="s">
        <v>8278</v>
      </c>
      <c r="U651" t="s">
        <v>8280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1686</v>
      </c>
      <c r="E652">
        <v>1500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9">
        <f t="shared" si="51"/>
        <v>41932.036851851852</v>
      </c>
      <c r="L652" s="9">
        <f t="shared" si="52"/>
        <v>41992.078518518523</v>
      </c>
      <c r="M652" s="10" t="s">
        <v>8329</v>
      </c>
      <c r="N652" t="b">
        <v>0</v>
      </c>
      <c r="O652">
        <v>48</v>
      </c>
      <c r="P652" t="b">
        <v>1</v>
      </c>
      <c r="Q652" t="s">
        <v>8278</v>
      </c>
      <c r="R652" s="5">
        <f t="shared" si="50"/>
        <v>1.1240000000000001</v>
      </c>
      <c r="S652">
        <f t="shared" si="49"/>
        <v>35.125</v>
      </c>
      <c r="T652" t="s">
        <v>8278</v>
      </c>
      <c r="U652" t="s">
        <v>8280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25132</v>
      </c>
      <c r="E653">
        <v>25000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9">
        <f t="shared" si="51"/>
        <v>41956.017488425925</v>
      </c>
      <c r="L653" s="9">
        <f t="shared" si="52"/>
        <v>41986.017488425925</v>
      </c>
      <c r="M653" s="10" t="s">
        <v>8329</v>
      </c>
      <c r="N653" t="b">
        <v>0</v>
      </c>
      <c r="O653">
        <v>105</v>
      </c>
      <c r="P653" t="b">
        <v>1</v>
      </c>
      <c r="Q653" t="s">
        <v>8278</v>
      </c>
      <c r="R653" s="5">
        <f t="shared" si="50"/>
        <v>1.00528</v>
      </c>
      <c r="S653">
        <f t="shared" si="49"/>
        <v>239.35238095238094</v>
      </c>
      <c r="T653" t="s">
        <v>8278</v>
      </c>
      <c r="U653" t="s">
        <v>8280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3014</v>
      </c>
      <c r="E654">
        <v>3000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9">
        <f t="shared" si="51"/>
        <v>42675.690393518518</v>
      </c>
      <c r="L654" s="9">
        <f t="shared" si="52"/>
        <v>42705.732060185182</v>
      </c>
      <c r="M654" s="10" t="s">
        <v>8328</v>
      </c>
      <c r="N654" t="b">
        <v>0</v>
      </c>
      <c r="O654">
        <v>28</v>
      </c>
      <c r="P654" t="b">
        <v>1</v>
      </c>
      <c r="Q654" t="s">
        <v>8278</v>
      </c>
      <c r="R654" s="5">
        <f t="shared" si="50"/>
        <v>1.0046666666666666</v>
      </c>
      <c r="S654">
        <f t="shared" si="49"/>
        <v>107.64285714285714</v>
      </c>
      <c r="T654" t="s">
        <v>8278</v>
      </c>
      <c r="U654" t="s">
        <v>8280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106084.5</v>
      </c>
      <c r="E655">
        <v>75000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9">
        <f t="shared" si="51"/>
        <v>42199.618518518517</v>
      </c>
      <c r="L655" s="9">
        <f t="shared" si="52"/>
        <v>42236.618518518517</v>
      </c>
      <c r="M655" s="10" t="s">
        <v>8326</v>
      </c>
      <c r="N655" t="b">
        <v>0</v>
      </c>
      <c r="O655">
        <v>1107</v>
      </c>
      <c r="P655" t="b">
        <v>1</v>
      </c>
      <c r="Q655" t="s">
        <v>8278</v>
      </c>
      <c r="R655" s="5">
        <f t="shared" si="50"/>
        <v>1.4144600000000001</v>
      </c>
      <c r="S655">
        <f t="shared" si="49"/>
        <v>95.830623306233065</v>
      </c>
      <c r="T655" t="s">
        <v>8278</v>
      </c>
      <c r="U655" t="s">
        <v>8280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32075</v>
      </c>
      <c r="E656">
        <v>12000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9">
        <f t="shared" si="51"/>
        <v>42163.957326388889</v>
      </c>
      <c r="L656" s="9">
        <f t="shared" si="52"/>
        <v>42193.957326388889</v>
      </c>
      <c r="M656" s="10" t="s">
        <v>8326</v>
      </c>
      <c r="N656" t="b">
        <v>0</v>
      </c>
      <c r="O656">
        <v>1013</v>
      </c>
      <c r="P656" t="b">
        <v>1</v>
      </c>
      <c r="Q656" t="s">
        <v>8278</v>
      </c>
      <c r="R656" s="5">
        <f t="shared" si="50"/>
        <v>2.6729166666666666</v>
      </c>
      <c r="S656">
        <f t="shared" si="49"/>
        <v>31.663376110562684</v>
      </c>
      <c r="T656" t="s">
        <v>8278</v>
      </c>
      <c r="U656" t="s">
        <v>8280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11751</v>
      </c>
      <c r="E657">
        <v>8000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9">
        <f t="shared" si="51"/>
        <v>42045.957314814819</v>
      </c>
      <c r="L657" s="9">
        <f t="shared" si="52"/>
        <v>42075.915648148148</v>
      </c>
      <c r="M657" s="10" t="s">
        <v>8326</v>
      </c>
      <c r="N657" t="b">
        <v>0</v>
      </c>
      <c r="O657">
        <v>274</v>
      </c>
      <c r="P657" t="b">
        <v>1</v>
      </c>
      <c r="Q657" t="s">
        <v>8278</v>
      </c>
      <c r="R657" s="5">
        <f t="shared" si="50"/>
        <v>1.4688749999999999</v>
      </c>
      <c r="S657">
        <f t="shared" si="49"/>
        <v>42.886861313868614</v>
      </c>
      <c r="T657" t="s">
        <v>8278</v>
      </c>
      <c r="U657" t="s">
        <v>8280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10678</v>
      </c>
      <c r="E658">
        <v>5000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9">
        <f t="shared" si="51"/>
        <v>42417.804618055554</v>
      </c>
      <c r="L658" s="9">
        <f t="shared" si="52"/>
        <v>42477.76295138889</v>
      </c>
      <c r="M658" s="10" t="s">
        <v>8328</v>
      </c>
      <c r="N658" t="b">
        <v>0</v>
      </c>
      <c r="O658">
        <v>87</v>
      </c>
      <c r="P658" t="b">
        <v>1</v>
      </c>
      <c r="Q658" t="s">
        <v>8278</v>
      </c>
      <c r="R658" s="5">
        <f t="shared" si="50"/>
        <v>2.1356000000000002</v>
      </c>
      <c r="S658">
        <f t="shared" si="49"/>
        <v>122.73563218390805</v>
      </c>
      <c r="T658" t="s">
        <v>8278</v>
      </c>
      <c r="U658" t="s">
        <v>8280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18855</v>
      </c>
      <c r="E659">
        <v>15000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9">
        <f t="shared" si="51"/>
        <v>42331.84574074074</v>
      </c>
      <c r="L659" s="9">
        <f t="shared" si="52"/>
        <v>42361.84574074074</v>
      </c>
      <c r="M659" s="10" t="s">
        <v>8326</v>
      </c>
      <c r="N659" t="b">
        <v>0</v>
      </c>
      <c r="O659">
        <v>99</v>
      </c>
      <c r="P659" t="b">
        <v>1</v>
      </c>
      <c r="Q659" t="s">
        <v>8278</v>
      </c>
      <c r="R659" s="5">
        <f t="shared" si="50"/>
        <v>1.2569999999999999</v>
      </c>
      <c r="S659">
        <f t="shared" si="49"/>
        <v>190.45454545454547</v>
      </c>
      <c r="T659" t="s">
        <v>8278</v>
      </c>
      <c r="U659" t="s">
        <v>8280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30177</v>
      </c>
      <c r="E660">
        <v>28888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9">
        <f t="shared" si="51"/>
        <v>42179.160752314812</v>
      </c>
      <c r="L660" s="9">
        <f t="shared" si="52"/>
        <v>42211.75</v>
      </c>
      <c r="M660" s="10" t="s">
        <v>8326</v>
      </c>
      <c r="N660" t="b">
        <v>0</v>
      </c>
      <c r="O660">
        <v>276</v>
      </c>
      <c r="P660" t="b">
        <v>1</v>
      </c>
      <c r="Q660" t="s">
        <v>8278</v>
      </c>
      <c r="R660" s="5">
        <f t="shared" si="50"/>
        <v>1.0446206037108834</v>
      </c>
      <c r="S660">
        <f t="shared" si="49"/>
        <v>109.33695652173913</v>
      </c>
      <c r="T660" t="s">
        <v>8278</v>
      </c>
      <c r="U660" t="s">
        <v>8280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3017</v>
      </c>
      <c r="E661">
        <v>3000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9">
        <f t="shared" si="51"/>
        <v>42209.593692129631</v>
      </c>
      <c r="L661" s="9">
        <f t="shared" si="52"/>
        <v>42239.593692129631</v>
      </c>
      <c r="M661" s="10" t="s">
        <v>8326</v>
      </c>
      <c r="N661" t="b">
        <v>0</v>
      </c>
      <c r="O661">
        <v>21</v>
      </c>
      <c r="P661" t="b">
        <v>1</v>
      </c>
      <c r="Q661" t="s">
        <v>8278</v>
      </c>
      <c r="R661" s="5">
        <f t="shared" si="50"/>
        <v>1.0056666666666667</v>
      </c>
      <c r="S661">
        <f t="shared" si="49"/>
        <v>143.66666666666666</v>
      </c>
      <c r="T661" t="s">
        <v>8278</v>
      </c>
      <c r="U661" t="s">
        <v>8280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1529</v>
      </c>
      <c r="E662">
        <v>50000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9">
        <f t="shared" si="51"/>
        <v>41922.741655092592</v>
      </c>
      <c r="L662" s="9">
        <f t="shared" si="52"/>
        <v>41952.783321759256</v>
      </c>
      <c r="M662" s="10" t="s">
        <v>8329</v>
      </c>
      <c r="N662" t="b">
        <v>0</v>
      </c>
      <c r="O662">
        <v>18</v>
      </c>
      <c r="P662" t="b">
        <v>0</v>
      </c>
      <c r="Q662" t="s">
        <v>8278</v>
      </c>
      <c r="R662" s="5">
        <f t="shared" si="50"/>
        <v>3.058E-2</v>
      </c>
      <c r="S662">
        <f t="shared" si="49"/>
        <v>84.944444444444443</v>
      </c>
      <c r="T662" t="s">
        <v>8278</v>
      </c>
      <c r="U662" t="s">
        <v>8280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95</v>
      </c>
      <c r="E663">
        <v>10000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9">
        <f t="shared" si="51"/>
        <v>42636.645358796297</v>
      </c>
      <c r="L663" s="9">
        <f t="shared" si="52"/>
        <v>42666.645358796297</v>
      </c>
      <c r="M663" s="10" t="s">
        <v>8328</v>
      </c>
      <c r="N663" t="b">
        <v>0</v>
      </c>
      <c r="O663">
        <v>9</v>
      </c>
      <c r="P663" t="b">
        <v>0</v>
      </c>
      <c r="Q663" t="s">
        <v>8278</v>
      </c>
      <c r="R663" s="5">
        <f t="shared" si="50"/>
        <v>9.4999999999999998E-3</v>
      </c>
      <c r="S663">
        <f t="shared" si="49"/>
        <v>10.555555555555555</v>
      </c>
      <c r="T663" t="s">
        <v>8278</v>
      </c>
      <c r="U663" t="s">
        <v>8280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156</v>
      </c>
      <c r="E664">
        <v>39000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9">
        <f t="shared" si="51"/>
        <v>41990.438043981485</v>
      </c>
      <c r="L664" s="9">
        <f t="shared" si="52"/>
        <v>42020.438043981485</v>
      </c>
      <c r="M664" s="10" t="s">
        <v>8326</v>
      </c>
      <c r="N664" t="b">
        <v>0</v>
      </c>
      <c r="O664">
        <v>4</v>
      </c>
      <c r="P664" t="b">
        <v>0</v>
      </c>
      <c r="Q664" t="s">
        <v>8278</v>
      </c>
      <c r="R664" s="5">
        <f t="shared" si="50"/>
        <v>4.0000000000000001E-3</v>
      </c>
      <c r="S664">
        <f t="shared" si="49"/>
        <v>39</v>
      </c>
      <c r="T664" t="s">
        <v>8278</v>
      </c>
      <c r="U664" t="s">
        <v>8280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700</v>
      </c>
      <c r="E665">
        <v>200000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9">
        <f t="shared" si="51"/>
        <v>42173.843240740738</v>
      </c>
      <c r="L665" s="9">
        <f t="shared" si="52"/>
        <v>42203.843240740738</v>
      </c>
      <c r="M665" s="10" t="s">
        <v>8326</v>
      </c>
      <c r="N665" t="b">
        <v>0</v>
      </c>
      <c r="O665">
        <v>7</v>
      </c>
      <c r="P665" t="b">
        <v>0</v>
      </c>
      <c r="Q665" t="s">
        <v>8278</v>
      </c>
      <c r="R665" s="5">
        <f t="shared" si="50"/>
        <v>3.5000000000000001E-3</v>
      </c>
      <c r="S665">
        <f t="shared" si="49"/>
        <v>100</v>
      </c>
      <c r="T665" t="s">
        <v>8278</v>
      </c>
      <c r="U665" t="s">
        <v>8280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904</v>
      </c>
      <c r="E666">
        <v>12000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9">
        <f t="shared" si="51"/>
        <v>42077.666377314818</v>
      </c>
      <c r="L666" s="9">
        <f t="shared" si="52"/>
        <v>42107.666377314818</v>
      </c>
      <c r="M666" s="10" t="s">
        <v>8326</v>
      </c>
      <c r="N666" t="b">
        <v>0</v>
      </c>
      <c r="O666">
        <v>29</v>
      </c>
      <c r="P666" t="b">
        <v>0</v>
      </c>
      <c r="Q666" t="s">
        <v>8278</v>
      </c>
      <c r="R666" s="5">
        <f t="shared" si="50"/>
        <v>7.5333333333333335E-2</v>
      </c>
      <c r="S666">
        <f t="shared" si="49"/>
        <v>31.172413793103448</v>
      </c>
      <c r="T666" t="s">
        <v>8278</v>
      </c>
      <c r="U666" t="s">
        <v>8280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1864</v>
      </c>
      <c r="E667">
        <v>10000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9">
        <f t="shared" si="51"/>
        <v>42688.711354166662</v>
      </c>
      <c r="L667" s="9">
        <f t="shared" si="52"/>
        <v>42748.711354166662</v>
      </c>
      <c r="M667" s="10" t="s">
        <v>8327</v>
      </c>
      <c r="N667" t="b">
        <v>0</v>
      </c>
      <c r="O667">
        <v>12</v>
      </c>
      <c r="P667" t="b">
        <v>0</v>
      </c>
      <c r="Q667" t="s">
        <v>8278</v>
      </c>
      <c r="R667" s="5">
        <f t="shared" si="50"/>
        <v>0.18640000000000001</v>
      </c>
      <c r="S667">
        <f t="shared" si="49"/>
        <v>155.33333333333334</v>
      </c>
      <c r="T667" t="s">
        <v>8278</v>
      </c>
      <c r="U667" t="s">
        <v>8280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8</v>
      </c>
      <c r="E668">
        <v>200000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9">
        <f t="shared" si="51"/>
        <v>41838.832152777773</v>
      </c>
      <c r="L668" s="9">
        <f t="shared" si="52"/>
        <v>41868.832152777773</v>
      </c>
      <c r="M668" s="10" t="s">
        <v>8329</v>
      </c>
      <c r="N668" t="b">
        <v>0</v>
      </c>
      <c r="O668">
        <v>4</v>
      </c>
      <c r="P668" t="b">
        <v>0</v>
      </c>
      <c r="Q668" t="s">
        <v>8278</v>
      </c>
      <c r="R668" s="5">
        <f t="shared" si="50"/>
        <v>4.0000000000000003E-5</v>
      </c>
      <c r="S668">
        <f t="shared" si="49"/>
        <v>2</v>
      </c>
      <c r="T668" t="s">
        <v>8278</v>
      </c>
      <c r="U668" t="s">
        <v>8280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5010</v>
      </c>
      <c r="E669">
        <v>50000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9">
        <f t="shared" si="51"/>
        <v>42632.373414351852</v>
      </c>
      <c r="L669" s="9">
        <f t="shared" si="52"/>
        <v>42672.373414351852</v>
      </c>
      <c r="M669" s="10" t="s">
        <v>8328</v>
      </c>
      <c r="N669" t="b">
        <v>0</v>
      </c>
      <c r="O669">
        <v>28</v>
      </c>
      <c r="P669" t="b">
        <v>0</v>
      </c>
      <c r="Q669" t="s">
        <v>8278</v>
      </c>
      <c r="R669" s="5">
        <f t="shared" si="50"/>
        <v>0.1002</v>
      </c>
      <c r="S669">
        <f t="shared" si="49"/>
        <v>178.92857142857142</v>
      </c>
      <c r="T669" t="s">
        <v>8278</v>
      </c>
      <c r="U669" t="s">
        <v>8280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684</v>
      </c>
      <c r="E670">
        <v>15000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9">
        <f t="shared" si="51"/>
        <v>42090.831273148149</v>
      </c>
      <c r="L670" s="9">
        <f t="shared" si="52"/>
        <v>42135.831273148149</v>
      </c>
      <c r="M670" s="10" t="s">
        <v>8326</v>
      </c>
      <c r="N670" t="b">
        <v>0</v>
      </c>
      <c r="O670">
        <v>25</v>
      </c>
      <c r="P670" t="b">
        <v>0</v>
      </c>
      <c r="Q670" t="s">
        <v>8278</v>
      </c>
      <c r="R670" s="5">
        <f t="shared" si="50"/>
        <v>4.5600000000000002E-2</v>
      </c>
      <c r="S670">
        <f t="shared" si="49"/>
        <v>27.36</v>
      </c>
      <c r="T670" t="s">
        <v>8278</v>
      </c>
      <c r="U670" t="s">
        <v>8280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43015</v>
      </c>
      <c r="E671">
        <v>200000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9">
        <f t="shared" si="51"/>
        <v>42527.625671296293</v>
      </c>
      <c r="L671" s="9">
        <f t="shared" si="52"/>
        <v>42557.625671296293</v>
      </c>
      <c r="M671" s="10" t="s">
        <v>8328</v>
      </c>
      <c r="N671" t="b">
        <v>0</v>
      </c>
      <c r="O671">
        <v>28</v>
      </c>
      <c r="P671" t="b">
        <v>0</v>
      </c>
      <c r="Q671" t="s">
        <v>8278</v>
      </c>
      <c r="R671" s="5">
        <f t="shared" si="50"/>
        <v>0.21507499999999999</v>
      </c>
      <c r="S671">
        <f t="shared" si="49"/>
        <v>1536.25</v>
      </c>
      <c r="T671" t="s">
        <v>8278</v>
      </c>
      <c r="U671" t="s">
        <v>8280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26349</v>
      </c>
      <c r="E672">
        <v>90000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9">
        <f t="shared" si="51"/>
        <v>42506.709722222222</v>
      </c>
      <c r="L672" s="9">
        <f t="shared" si="52"/>
        <v>42540.340277777781</v>
      </c>
      <c r="M672" s="10" t="s">
        <v>8328</v>
      </c>
      <c r="N672" t="b">
        <v>0</v>
      </c>
      <c r="O672">
        <v>310</v>
      </c>
      <c r="P672" t="b">
        <v>0</v>
      </c>
      <c r="Q672" t="s">
        <v>8278</v>
      </c>
      <c r="R672" s="5">
        <f t="shared" si="50"/>
        <v>0.29276666666666668</v>
      </c>
      <c r="S672">
        <f t="shared" si="49"/>
        <v>84.99677419354839</v>
      </c>
      <c r="T672" t="s">
        <v>8278</v>
      </c>
      <c r="U672" t="s">
        <v>8280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11828</v>
      </c>
      <c r="E673">
        <v>30000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9">
        <f t="shared" si="51"/>
        <v>41984.692731481482</v>
      </c>
      <c r="L673" s="9">
        <f t="shared" si="52"/>
        <v>42018.166666666672</v>
      </c>
      <c r="M673" s="10" t="s">
        <v>8326</v>
      </c>
      <c r="N673" t="b">
        <v>0</v>
      </c>
      <c r="O673">
        <v>15</v>
      </c>
      <c r="P673" t="b">
        <v>0</v>
      </c>
      <c r="Q673" t="s">
        <v>8278</v>
      </c>
      <c r="R673" s="5">
        <f t="shared" si="50"/>
        <v>0.39426666666666665</v>
      </c>
      <c r="S673">
        <f t="shared" si="49"/>
        <v>788.5333333333333</v>
      </c>
      <c r="T673" t="s">
        <v>8278</v>
      </c>
      <c r="U673" t="s">
        <v>8280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10814</v>
      </c>
      <c r="E674">
        <v>50000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9">
        <f t="shared" si="51"/>
        <v>41974.219490740739</v>
      </c>
      <c r="L674" s="9">
        <f t="shared" si="52"/>
        <v>42005.207638888889</v>
      </c>
      <c r="M674" s="10" t="s">
        <v>8326</v>
      </c>
      <c r="N674" t="b">
        <v>0</v>
      </c>
      <c r="O674">
        <v>215</v>
      </c>
      <c r="P674" t="b">
        <v>0</v>
      </c>
      <c r="Q674" t="s">
        <v>8278</v>
      </c>
      <c r="R674" s="5">
        <f t="shared" si="50"/>
        <v>0.21628</v>
      </c>
      <c r="S674">
        <f t="shared" si="49"/>
        <v>50.29767441860465</v>
      </c>
      <c r="T674" t="s">
        <v>8278</v>
      </c>
      <c r="U674" t="s">
        <v>8280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205</v>
      </c>
      <c r="E675">
        <v>100000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9">
        <f t="shared" si="51"/>
        <v>41838.840474537035</v>
      </c>
      <c r="L675" s="9">
        <f t="shared" si="52"/>
        <v>41883.840474537035</v>
      </c>
      <c r="M675" s="10" t="s">
        <v>8329</v>
      </c>
      <c r="N675" t="b">
        <v>0</v>
      </c>
      <c r="O675">
        <v>3</v>
      </c>
      <c r="P675" t="b">
        <v>0</v>
      </c>
      <c r="Q675" t="s">
        <v>8278</v>
      </c>
      <c r="R675" s="5">
        <f t="shared" si="50"/>
        <v>2.0500000000000002E-3</v>
      </c>
      <c r="S675">
        <f t="shared" si="49"/>
        <v>68.333333333333329</v>
      </c>
      <c r="T675" t="s">
        <v>8278</v>
      </c>
      <c r="U675" t="s">
        <v>8280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15</v>
      </c>
      <c r="E676">
        <v>50000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9">
        <f t="shared" si="51"/>
        <v>41803.116053240738</v>
      </c>
      <c r="L676" s="9">
        <f t="shared" si="52"/>
        <v>41863.116053240738</v>
      </c>
      <c r="M676" s="10" t="s">
        <v>8329</v>
      </c>
      <c r="N676" t="b">
        <v>0</v>
      </c>
      <c r="O676">
        <v>2</v>
      </c>
      <c r="P676" t="b">
        <v>0</v>
      </c>
      <c r="Q676" t="s">
        <v>8278</v>
      </c>
      <c r="R676" s="5">
        <f t="shared" si="50"/>
        <v>2.9999999999999997E-4</v>
      </c>
      <c r="S676">
        <f t="shared" si="49"/>
        <v>7.5</v>
      </c>
      <c r="T676" t="s">
        <v>8278</v>
      </c>
      <c r="U676" t="s">
        <v>8280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891</v>
      </c>
      <c r="E677">
        <v>6000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9">
        <f t="shared" si="51"/>
        <v>41975.930601851855</v>
      </c>
      <c r="L677" s="9">
        <f t="shared" si="52"/>
        <v>42005.290972222225</v>
      </c>
      <c r="M677" s="10" t="s">
        <v>8326</v>
      </c>
      <c r="N677" t="b">
        <v>0</v>
      </c>
      <c r="O677">
        <v>26</v>
      </c>
      <c r="P677" t="b">
        <v>0</v>
      </c>
      <c r="Q677" t="s">
        <v>8278</v>
      </c>
      <c r="R677" s="5">
        <f t="shared" si="50"/>
        <v>0.14849999999999999</v>
      </c>
      <c r="S677">
        <f t="shared" si="49"/>
        <v>34.269230769230766</v>
      </c>
      <c r="T677" t="s">
        <v>8278</v>
      </c>
      <c r="U677" t="s">
        <v>8280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1471</v>
      </c>
      <c r="E678">
        <v>100000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9">
        <f t="shared" si="51"/>
        <v>42012.76829861111</v>
      </c>
      <c r="L678" s="9">
        <f t="shared" si="52"/>
        <v>42042.76829861111</v>
      </c>
      <c r="M678" s="10" t="s">
        <v>8326</v>
      </c>
      <c r="N678" t="b">
        <v>0</v>
      </c>
      <c r="O678">
        <v>24</v>
      </c>
      <c r="P678" t="b">
        <v>0</v>
      </c>
      <c r="Q678" t="s">
        <v>8278</v>
      </c>
      <c r="R678" s="5">
        <f t="shared" si="50"/>
        <v>1.4710000000000001E-2</v>
      </c>
      <c r="S678">
        <f t="shared" si="49"/>
        <v>61.291666666666664</v>
      </c>
      <c r="T678" t="s">
        <v>8278</v>
      </c>
      <c r="U678" t="s">
        <v>8280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12792</v>
      </c>
      <c r="E679">
        <v>50000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9">
        <f t="shared" si="51"/>
        <v>42504.403877314813</v>
      </c>
      <c r="L679" s="9">
        <f t="shared" si="52"/>
        <v>42549.403877314813</v>
      </c>
      <c r="M679" s="10" t="s">
        <v>8328</v>
      </c>
      <c r="N679" t="b">
        <v>0</v>
      </c>
      <c r="O679">
        <v>96</v>
      </c>
      <c r="P679" t="b">
        <v>0</v>
      </c>
      <c r="Q679" t="s">
        <v>8278</v>
      </c>
      <c r="R679" s="5">
        <f t="shared" si="50"/>
        <v>0.25584000000000001</v>
      </c>
      <c r="S679">
        <f t="shared" si="49"/>
        <v>133.25</v>
      </c>
      <c r="T679" t="s">
        <v>8278</v>
      </c>
      <c r="U679" t="s">
        <v>8280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1108</v>
      </c>
      <c r="E680">
        <v>29000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9">
        <f t="shared" si="51"/>
        <v>42481.376597222217</v>
      </c>
      <c r="L680" s="9">
        <f t="shared" si="52"/>
        <v>42511.376597222217</v>
      </c>
      <c r="M680" s="10" t="s">
        <v>8328</v>
      </c>
      <c r="N680" t="b">
        <v>0</v>
      </c>
      <c r="O680">
        <v>17</v>
      </c>
      <c r="P680" t="b">
        <v>0</v>
      </c>
      <c r="Q680" t="s">
        <v>8278</v>
      </c>
      <c r="R680" s="5">
        <f t="shared" si="50"/>
        <v>3.8206896551724136E-2</v>
      </c>
      <c r="S680">
        <f t="shared" si="49"/>
        <v>65.17647058823529</v>
      </c>
      <c r="T680" t="s">
        <v>8278</v>
      </c>
      <c r="U680" t="s">
        <v>8280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8827</v>
      </c>
      <c r="E681">
        <v>57000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9">
        <f t="shared" si="51"/>
        <v>42556.695706018523</v>
      </c>
      <c r="L681" s="9">
        <f t="shared" si="52"/>
        <v>42616.695706018523</v>
      </c>
      <c r="M681" s="10" t="s">
        <v>8328</v>
      </c>
      <c r="N681" t="b">
        <v>0</v>
      </c>
      <c r="O681">
        <v>94</v>
      </c>
      <c r="P681" t="b">
        <v>0</v>
      </c>
      <c r="Q681" t="s">
        <v>8278</v>
      </c>
      <c r="R681" s="5">
        <f t="shared" si="50"/>
        <v>0.15485964912280703</v>
      </c>
      <c r="S681">
        <f t="shared" si="49"/>
        <v>93.90425531914893</v>
      </c>
      <c r="T681" t="s">
        <v>8278</v>
      </c>
      <c r="U681" t="s">
        <v>8280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19434</v>
      </c>
      <c r="E682">
        <v>75000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9">
        <f t="shared" si="51"/>
        <v>41864.501516203702</v>
      </c>
      <c r="L682" s="9">
        <f t="shared" si="52"/>
        <v>41899.501516203702</v>
      </c>
      <c r="M682" s="10" t="s">
        <v>8329</v>
      </c>
      <c r="N682" t="b">
        <v>0</v>
      </c>
      <c r="O682">
        <v>129</v>
      </c>
      <c r="P682" t="b">
        <v>0</v>
      </c>
      <c r="Q682" t="s">
        <v>8278</v>
      </c>
      <c r="R682" s="5">
        <f t="shared" si="50"/>
        <v>0.25912000000000002</v>
      </c>
      <c r="S682">
        <f t="shared" si="49"/>
        <v>150.65116279069767</v>
      </c>
      <c r="T682" t="s">
        <v>8278</v>
      </c>
      <c r="U682" t="s">
        <v>8280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1</v>
      </c>
      <c r="E683">
        <v>2500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9">
        <f t="shared" si="51"/>
        <v>42639.805601851855</v>
      </c>
      <c r="L683" s="9">
        <f t="shared" si="52"/>
        <v>42669.805601851855</v>
      </c>
      <c r="M683" s="10" t="s">
        <v>8328</v>
      </c>
      <c r="N683" t="b">
        <v>0</v>
      </c>
      <c r="O683">
        <v>1</v>
      </c>
      <c r="P683" t="b">
        <v>0</v>
      </c>
      <c r="Q683" t="s">
        <v>8278</v>
      </c>
      <c r="R683" s="5">
        <f t="shared" si="50"/>
        <v>4.0000000000000002E-4</v>
      </c>
      <c r="S683">
        <f t="shared" si="49"/>
        <v>1</v>
      </c>
      <c r="T683" t="s">
        <v>8278</v>
      </c>
      <c r="U683" t="s">
        <v>8280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53</v>
      </c>
      <c r="E684">
        <v>50000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9">
        <f t="shared" si="51"/>
        <v>42778.765300925923</v>
      </c>
      <c r="L684" s="9">
        <f t="shared" si="52"/>
        <v>42808.723634259259</v>
      </c>
      <c r="M684" s="10" t="s">
        <v>8327</v>
      </c>
      <c r="N684" t="b">
        <v>0</v>
      </c>
      <c r="O684">
        <v>4</v>
      </c>
      <c r="P684" t="b">
        <v>0</v>
      </c>
      <c r="Q684" t="s">
        <v>8278</v>
      </c>
      <c r="R684" s="5">
        <f t="shared" si="50"/>
        <v>1.06E-3</v>
      </c>
      <c r="S684">
        <f t="shared" si="49"/>
        <v>13.25</v>
      </c>
      <c r="T684" t="s">
        <v>8278</v>
      </c>
      <c r="U684" t="s">
        <v>8280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298</v>
      </c>
      <c r="E685">
        <v>35000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9">
        <f t="shared" si="51"/>
        <v>42634.900046296301</v>
      </c>
      <c r="L685" s="9">
        <f t="shared" si="52"/>
        <v>42674.900046296301</v>
      </c>
      <c r="M685" s="10" t="s">
        <v>8328</v>
      </c>
      <c r="N685" t="b">
        <v>0</v>
      </c>
      <c r="O685">
        <v>3</v>
      </c>
      <c r="P685" t="b">
        <v>0</v>
      </c>
      <c r="Q685" t="s">
        <v>8278</v>
      </c>
      <c r="R685" s="5">
        <f t="shared" si="50"/>
        <v>8.5142857142857138E-3</v>
      </c>
      <c r="S685">
        <f t="shared" si="49"/>
        <v>99.333333333333329</v>
      </c>
      <c r="T685" t="s">
        <v>8278</v>
      </c>
      <c r="U685" t="s">
        <v>8280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23948</v>
      </c>
      <c r="E686">
        <v>320000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9">
        <f t="shared" si="51"/>
        <v>41809.473275462966</v>
      </c>
      <c r="L686" s="9">
        <f t="shared" si="52"/>
        <v>41845.125</v>
      </c>
      <c r="M686" s="10" t="s">
        <v>8329</v>
      </c>
      <c r="N686" t="b">
        <v>0</v>
      </c>
      <c r="O686">
        <v>135</v>
      </c>
      <c r="P686" t="b">
        <v>0</v>
      </c>
      <c r="Q686" t="s">
        <v>8278</v>
      </c>
      <c r="R686" s="5">
        <f t="shared" si="50"/>
        <v>7.4837500000000001E-2</v>
      </c>
      <c r="S686">
        <f t="shared" si="49"/>
        <v>177.39259259259259</v>
      </c>
      <c r="T686" t="s">
        <v>8278</v>
      </c>
      <c r="U686" t="s">
        <v>8280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553</v>
      </c>
      <c r="E687">
        <v>2000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9">
        <f t="shared" si="51"/>
        <v>41971.866574074069</v>
      </c>
      <c r="L687" s="9">
        <f t="shared" si="52"/>
        <v>42016.866574074069</v>
      </c>
      <c r="M687" s="10" t="s">
        <v>8326</v>
      </c>
      <c r="N687" t="b">
        <v>0</v>
      </c>
      <c r="O687">
        <v>10</v>
      </c>
      <c r="P687" t="b">
        <v>0</v>
      </c>
      <c r="Q687" t="s">
        <v>8278</v>
      </c>
      <c r="R687" s="5">
        <f t="shared" si="50"/>
        <v>0.27650000000000002</v>
      </c>
      <c r="S687">
        <f t="shared" si="49"/>
        <v>55.3</v>
      </c>
      <c r="T687" t="s">
        <v>8278</v>
      </c>
      <c r="U687" t="s">
        <v>8280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0</v>
      </c>
      <c r="E688">
        <v>500000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9">
        <f t="shared" si="51"/>
        <v>42189.673263888893</v>
      </c>
      <c r="L688" s="9">
        <f t="shared" si="52"/>
        <v>42219.673263888893</v>
      </c>
      <c r="M688" s="10" t="s">
        <v>8326</v>
      </c>
      <c r="N688" t="b">
        <v>0</v>
      </c>
      <c r="O688">
        <v>0</v>
      </c>
      <c r="P688" t="b">
        <v>0</v>
      </c>
      <c r="Q688" t="s">
        <v>8278</v>
      </c>
      <c r="R688" s="5">
        <f t="shared" si="50"/>
        <v>0</v>
      </c>
      <c r="S688">
        <v>0</v>
      </c>
      <c r="T688" t="s">
        <v>8278</v>
      </c>
      <c r="U688" t="s">
        <v>8280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3550</v>
      </c>
      <c r="E689">
        <v>100000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9">
        <f t="shared" si="51"/>
        <v>42711.750613425931</v>
      </c>
      <c r="L689" s="9">
        <f t="shared" si="52"/>
        <v>42771.750613425931</v>
      </c>
      <c r="M689" s="10" t="s">
        <v>8327</v>
      </c>
      <c r="N689" t="b">
        <v>0</v>
      </c>
      <c r="O689">
        <v>6</v>
      </c>
      <c r="P689" t="b">
        <v>0</v>
      </c>
      <c r="Q689" t="s">
        <v>8278</v>
      </c>
      <c r="R689" s="5">
        <f t="shared" si="50"/>
        <v>3.5499999999999997E-2</v>
      </c>
      <c r="S689">
        <f t="shared" ref="S689:S707" si="53">D689/O689</f>
        <v>591.66666666666663</v>
      </c>
      <c r="T689" t="s">
        <v>8278</v>
      </c>
      <c r="U689" t="s">
        <v>8280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14598</v>
      </c>
      <c r="E690">
        <v>20000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9">
        <f t="shared" si="51"/>
        <v>42262.104780092588</v>
      </c>
      <c r="L690" s="9">
        <f t="shared" si="52"/>
        <v>42292.104780092588</v>
      </c>
      <c r="M690" s="10" t="s">
        <v>8326</v>
      </c>
      <c r="N690" t="b">
        <v>0</v>
      </c>
      <c r="O690">
        <v>36</v>
      </c>
      <c r="P690" t="b">
        <v>0</v>
      </c>
      <c r="Q690" t="s">
        <v>8278</v>
      </c>
      <c r="R690" s="5">
        <f t="shared" si="50"/>
        <v>0.72989999999999999</v>
      </c>
      <c r="S690">
        <f t="shared" si="53"/>
        <v>405.5</v>
      </c>
      <c r="T690" t="s">
        <v>8278</v>
      </c>
      <c r="U690" t="s">
        <v>8280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115297.5</v>
      </c>
      <c r="E691">
        <v>200000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9">
        <f t="shared" si="51"/>
        <v>42675.66778935185</v>
      </c>
      <c r="L691" s="9">
        <f t="shared" si="52"/>
        <v>42712.207638888889</v>
      </c>
      <c r="M691" s="10" t="s">
        <v>8328</v>
      </c>
      <c r="N691" t="b">
        <v>0</v>
      </c>
      <c r="O691">
        <v>336</v>
      </c>
      <c r="P691" t="b">
        <v>0</v>
      </c>
      <c r="Q691" t="s">
        <v>8278</v>
      </c>
      <c r="R691" s="5">
        <f t="shared" si="50"/>
        <v>0.57648750000000004</v>
      </c>
      <c r="S691">
        <f t="shared" si="53"/>
        <v>343.14732142857144</v>
      </c>
      <c r="T691" t="s">
        <v>8278</v>
      </c>
      <c r="U691" t="s">
        <v>8280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2468</v>
      </c>
      <c r="E692">
        <v>20000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9">
        <f t="shared" si="51"/>
        <v>42579.634733796294</v>
      </c>
      <c r="L692" s="9">
        <f t="shared" si="52"/>
        <v>42622.25</v>
      </c>
      <c r="M692" s="10" t="s">
        <v>8328</v>
      </c>
      <c r="N692" t="b">
        <v>0</v>
      </c>
      <c r="O692">
        <v>34</v>
      </c>
      <c r="P692" t="b">
        <v>0</v>
      </c>
      <c r="Q692" t="s">
        <v>8278</v>
      </c>
      <c r="R692" s="5">
        <f t="shared" si="50"/>
        <v>0.1234</v>
      </c>
      <c r="S692">
        <f t="shared" si="53"/>
        <v>72.588235294117652</v>
      </c>
      <c r="T692" t="s">
        <v>8278</v>
      </c>
      <c r="U692" t="s">
        <v>8280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260</v>
      </c>
      <c r="E693">
        <v>50000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9">
        <f t="shared" si="51"/>
        <v>42158.028310185182</v>
      </c>
      <c r="L693" s="9">
        <f t="shared" si="52"/>
        <v>42186.028310185182</v>
      </c>
      <c r="M693" s="10" t="s">
        <v>8326</v>
      </c>
      <c r="N693" t="b">
        <v>0</v>
      </c>
      <c r="O693">
        <v>10</v>
      </c>
      <c r="P693" t="b">
        <v>0</v>
      </c>
      <c r="Q693" t="s">
        <v>8278</v>
      </c>
      <c r="R693" s="5">
        <f t="shared" si="50"/>
        <v>5.1999999999999998E-3</v>
      </c>
      <c r="S693">
        <f t="shared" si="53"/>
        <v>26</v>
      </c>
      <c r="T693" t="s">
        <v>8278</v>
      </c>
      <c r="U693" t="s">
        <v>8280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1306</v>
      </c>
      <c r="E694">
        <v>20000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9">
        <f t="shared" si="51"/>
        <v>42696.37572916667</v>
      </c>
      <c r="L694" s="9">
        <f t="shared" si="52"/>
        <v>42726.37572916667</v>
      </c>
      <c r="M694" s="10" t="s">
        <v>8328</v>
      </c>
      <c r="N694" t="b">
        <v>0</v>
      </c>
      <c r="O694">
        <v>201</v>
      </c>
      <c r="P694" t="b">
        <v>0</v>
      </c>
      <c r="Q694" t="s">
        <v>8278</v>
      </c>
      <c r="R694" s="5">
        <f t="shared" si="50"/>
        <v>6.5299999999999997E-2</v>
      </c>
      <c r="S694">
        <f t="shared" si="53"/>
        <v>6.4975124378109452</v>
      </c>
      <c r="T694" t="s">
        <v>8278</v>
      </c>
      <c r="U694" t="s">
        <v>8280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35338</v>
      </c>
      <c r="E695">
        <v>100000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9">
        <f t="shared" si="51"/>
        <v>42094.808182870373</v>
      </c>
      <c r="L695" s="9">
        <f t="shared" si="52"/>
        <v>42124.808182870373</v>
      </c>
      <c r="M695" s="10" t="s">
        <v>8326</v>
      </c>
      <c r="N695" t="b">
        <v>0</v>
      </c>
      <c r="O695">
        <v>296</v>
      </c>
      <c r="P695" t="b">
        <v>0</v>
      </c>
      <c r="Q695" t="s">
        <v>8278</v>
      </c>
      <c r="R695" s="5">
        <f t="shared" si="50"/>
        <v>0.35338000000000003</v>
      </c>
      <c r="S695">
        <f t="shared" si="53"/>
        <v>119.38513513513513</v>
      </c>
      <c r="T695" t="s">
        <v>8278</v>
      </c>
      <c r="U695" t="s">
        <v>8280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590</v>
      </c>
      <c r="E696">
        <v>150000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9">
        <f t="shared" si="51"/>
        <v>42737.663877314815</v>
      </c>
      <c r="L696" s="9">
        <f t="shared" si="52"/>
        <v>42767.663877314815</v>
      </c>
      <c r="M696" s="10" t="s">
        <v>8327</v>
      </c>
      <c r="N696" t="b">
        <v>0</v>
      </c>
      <c r="O696">
        <v>7</v>
      </c>
      <c r="P696" t="b">
        <v>0</v>
      </c>
      <c r="Q696" t="s">
        <v>8278</v>
      </c>
      <c r="R696" s="5">
        <f t="shared" si="50"/>
        <v>3.933333333333333E-3</v>
      </c>
      <c r="S696">
        <f t="shared" si="53"/>
        <v>84.285714285714292</v>
      </c>
      <c r="T696" t="s">
        <v>8278</v>
      </c>
      <c r="U696" t="s">
        <v>8280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636</v>
      </c>
      <c r="E697">
        <v>60000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9">
        <f t="shared" si="51"/>
        <v>41913.521064814813</v>
      </c>
      <c r="L697" s="9">
        <f t="shared" si="52"/>
        <v>41943.521064814813</v>
      </c>
      <c r="M697" s="10" t="s">
        <v>8329</v>
      </c>
      <c r="N697" t="b">
        <v>0</v>
      </c>
      <c r="O697">
        <v>7</v>
      </c>
      <c r="P697" t="b">
        <v>0</v>
      </c>
      <c r="Q697" t="s">
        <v>8278</v>
      </c>
      <c r="R697" s="5">
        <f t="shared" si="50"/>
        <v>1.06E-2</v>
      </c>
      <c r="S697">
        <f t="shared" si="53"/>
        <v>90.857142857142861</v>
      </c>
      <c r="T697" t="s">
        <v>8278</v>
      </c>
      <c r="U697" t="s">
        <v>8280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</v>
      </c>
      <c r="E698">
        <v>175000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9">
        <f t="shared" si="51"/>
        <v>41815.927106481482</v>
      </c>
      <c r="L698" s="9">
        <f t="shared" si="52"/>
        <v>41845.927106481482</v>
      </c>
      <c r="M698" s="10" t="s">
        <v>8329</v>
      </c>
      <c r="N698" t="b">
        <v>0</v>
      </c>
      <c r="O698">
        <v>1</v>
      </c>
      <c r="P698" t="b">
        <v>0</v>
      </c>
      <c r="Q698" t="s">
        <v>8278</v>
      </c>
      <c r="R698" s="5">
        <f t="shared" si="50"/>
        <v>5.7142857142857145E-6</v>
      </c>
      <c r="S698">
        <f t="shared" si="53"/>
        <v>1</v>
      </c>
      <c r="T698" t="s">
        <v>8278</v>
      </c>
      <c r="U698" t="s">
        <v>8280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2319</v>
      </c>
      <c r="E699">
        <v>5000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9">
        <f t="shared" si="51"/>
        <v>42388.523020833338</v>
      </c>
      <c r="L699" s="9">
        <f t="shared" si="52"/>
        <v>42403.523020833338</v>
      </c>
      <c r="M699" s="10" t="s">
        <v>8328</v>
      </c>
      <c r="N699" t="b">
        <v>0</v>
      </c>
      <c r="O699">
        <v>114</v>
      </c>
      <c r="P699" t="b">
        <v>0</v>
      </c>
      <c r="Q699" t="s">
        <v>8278</v>
      </c>
      <c r="R699" s="5">
        <f t="shared" si="50"/>
        <v>0.46379999999999999</v>
      </c>
      <c r="S699">
        <f t="shared" si="53"/>
        <v>20.342105263157894</v>
      </c>
      <c r="T699" t="s">
        <v>8278</v>
      </c>
      <c r="U699" t="s">
        <v>8280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15390</v>
      </c>
      <c r="E700">
        <v>100000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9">
        <f t="shared" si="51"/>
        <v>41866.931076388893</v>
      </c>
      <c r="L700" s="9">
        <f t="shared" si="52"/>
        <v>41900.083333333336</v>
      </c>
      <c r="M700" s="10" t="s">
        <v>8329</v>
      </c>
      <c r="N700" t="b">
        <v>0</v>
      </c>
      <c r="O700">
        <v>29</v>
      </c>
      <c r="P700" t="b">
        <v>0</v>
      </c>
      <c r="Q700" t="s">
        <v>8278</v>
      </c>
      <c r="R700" s="5">
        <f t="shared" si="50"/>
        <v>0.15390000000000001</v>
      </c>
      <c r="S700">
        <f t="shared" si="53"/>
        <v>530.68965517241384</v>
      </c>
      <c r="T700" t="s">
        <v>8278</v>
      </c>
      <c r="U700" t="s">
        <v>8280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107148.74</v>
      </c>
      <c r="E701">
        <v>130000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9">
        <f t="shared" si="51"/>
        <v>41563.485509259262</v>
      </c>
      <c r="L701" s="9">
        <f t="shared" si="52"/>
        <v>41600.666666666664</v>
      </c>
      <c r="M701" s="10" t="s">
        <v>8331</v>
      </c>
      <c r="N701" t="b">
        <v>0</v>
      </c>
      <c r="O701">
        <v>890</v>
      </c>
      <c r="P701" t="b">
        <v>0</v>
      </c>
      <c r="Q701" t="s">
        <v>8278</v>
      </c>
      <c r="R701" s="5">
        <f t="shared" si="50"/>
        <v>0.824221076923077</v>
      </c>
      <c r="S701">
        <f t="shared" si="53"/>
        <v>120.39184269662923</v>
      </c>
      <c r="T701" t="s">
        <v>8278</v>
      </c>
      <c r="U701" t="s">
        <v>8280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403</v>
      </c>
      <c r="E702">
        <v>15000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9">
        <f t="shared" si="51"/>
        <v>42715.688437500001</v>
      </c>
      <c r="L702" s="9">
        <f t="shared" si="52"/>
        <v>42745.688437500001</v>
      </c>
      <c r="M702" s="10" t="s">
        <v>8327</v>
      </c>
      <c r="N702" t="b">
        <v>0</v>
      </c>
      <c r="O702">
        <v>31</v>
      </c>
      <c r="P702" t="b">
        <v>0</v>
      </c>
      <c r="Q702" t="s">
        <v>8278</v>
      </c>
      <c r="R702" s="5">
        <f t="shared" si="50"/>
        <v>2.6866666666666667E-2</v>
      </c>
      <c r="S702">
        <f t="shared" si="53"/>
        <v>13</v>
      </c>
      <c r="T702" t="s">
        <v>8278</v>
      </c>
      <c r="U702" t="s">
        <v>8280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6118</v>
      </c>
      <c r="E703">
        <v>23000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9">
        <f t="shared" si="51"/>
        <v>41813.662962962961</v>
      </c>
      <c r="L703" s="9">
        <f t="shared" si="52"/>
        <v>41843.662962962961</v>
      </c>
      <c r="M703" s="10" t="s">
        <v>8329</v>
      </c>
      <c r="N703" t="b">
        <v>0</v>
      </c>
      <c r="O703">
        <v>21</v>
      </c>
      <c r="P703" t="b">
        <v>0</v>
      </c>
      <c r="Q703" t="s">
        <v>8278</v>
      </c>
      <c r="R703" s="5">
        <f t="shared" si="50"/>
        <v>0.26600000000000001</v>
      </c>
      <c r="S703">
        <f t="shared" si="53"/>
        <v>291.33333333333331</v>
      </c>
      <c r="T703" t="s">
        <v>8278</v>
      </c>
      <c r="U703" t="s">
        <v>8280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4622.01</v>
      </c>
      <c r="E704">
        <v>15000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9">
        <f t="shared" si="51"/>
        <v>42668.726701388892</v>
      </c>
      <c r="L704" s="9">
        <f t="shared" si="52"/>
        <v>42698.768368055556</v>
      </c>
      <c r="M704" s="10" t="s">
        <v>8328</v>
      </c>
      <c r="N704" t="b">
        <v>0</v>
      </c>
      <c r="O704">
        <v>37</v>
      </c>
      <c r="P704" t="b">
        <v>0</v>
      </c>
      <c r="Q704" t="s">
        <v>8278</v>
      </c>
      <c r="R704" s="5">
        <f t="shared" si="50"/>
        <v>0.30813400000000002</v>
      </c>
      <c r="S704">
        <f t="shared" si="53"/>
        <v>124.9191891891892</v>
      </c>
      <c r="T704" t="s">
        <v>8278</v>
      </c>
      <c r="U704" t="s">
        <v>8280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837</v>
      </c>
      <c r="E705">
        <v>15000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9">
        <f t="shared" si="51"/>
        <v>42711.950798611113</v>
      </c>
      <c r="L705" s="9">
        <f t="shared" si="52"/>
        <v>42766.98055555555</v>
      </c>
      <c r="M705" s="10" t="s">
        <v>8327</v>
      </c>
      <c r="N705" t="b">
        <v>0</v>
      </c>
      <c r="O705">
        <v>7</v>
      </c>
      <c r="P705" t="b">
        <v>0</v>
      </c>
      <c r="Q705" t="s">
        <v>8278</v>
      </c>
      <c r="R705" s="5">
        <f t="shared" si="50"/>
        <v>5.5800000000000002E-2</v>
      </c>
      <c r="S705">
        <f t="shared" si="53"/>
        <v>119.57142857142857</v>
      </c>
      <c r="T705" t="s">
        <v>8278</v>
      </c>
      <c r="U705" t="s">
        <v>8280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481</v>
      </c>
      <c r="E706">
        <v>55000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9">
        <f t="shared" si="51"/>
        <v>42726.192916666667</v>
      </c>
      <c r="L706" s="9">
        <f t="shared" si="52"/>
        <v>42786.192916666667</v>
      </c>
      <c r="M706" s="10" t="s">
        <v>8327</v>
      </c>
      <c r="N706" t="b">
        <v>0</v>
      </c>
      <c r="O706">
        <v>4</v>
      </c>
      <c r="P706" t="b">
        <v>0</v>
      </c>
      <c r="Q706" t="s">
        <v>8278</v>
      </c>
      <c r="R706" s="5">
        <f t="shared" ref="R706:R769" si="54">D706/E706</f>
        <v>8.7454545454545458E-3</v>
      </c>
      <c r="S706">
        <f t="shared" si="53"/>
        <v>120.25</v>
      </c>
      <c r="T706" t="s">
        <v>8278</v>
      </c>
      <c r="U706" t="s">
        <v>8280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977</v>
      </c>
      <c r="E707">
        <v>100000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9">
        <f t="shared" ref="K707:K770" si="55">(J707/86400)+DATE(1970,1,1)</f>
        <v>42726.491643518515</v>
      </c>
      <c r="L707" s="9">
        <f t="shared" ref="L707:L770" si="56">(I707/86400)+DATE(1970,1,1)</f>
        <v>42756.491643518515</v>
      </c>
      <c r="M707" s="10" t="s">
        <v>8327</v>
      </c>
      <c r="N707" t="b">
        <v>0</v>
      </c>
      <c r="O707">
        <v>5</v>
      </c>
      <c r="P707" t="b">
        <v>0</v>
      </c>
      <c r="Q707" t="s">
        <v>8278</v>
      </c>
      <c r="R707" s="5">
        <f t="shared" si="54"/>
        <v>9.7699999999999992E-3</v>
      </c>
      <c r="S707">
        <f t="shared" si="53"/>
        <v>195.4</v>
      </c>
      <c r="T707" t="s">
        <v>8278</v>
      </c>
      <c r="U707" t="s">
        <v>8280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0</v>
      </c>
      <c r="E708">
        <v>100000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9">
        <f t="shared" si="55"/>
        <v>42676.995173611111</v>
      </c>
      <c r="L708" s="9">
        <f t="shared" si="56"/>
        <v>42718.777083333334</v>
      </c>
      <c r="M708" s="10" t="s">
        <v>8328</v>
      </c>
      <c r="N708" t="b">
        <v>0</v>
      </c>
      <c r="O708">
        <v>0</v>
      </c>
      <c r="P708" t="b">
        <v>0</v>
      </c>
      <c r="Q708" t="s">
        <v>8278</v>
      </c>
      <c r="R708" s="5">
        <f t="shared" si="54"/>
        <v>0</v>
      </c>
      <c r="S708">
        <v>0</v>
      </c>
      <c r="T708" t="s">
        <v>8278</v>
      </c>
      <c r="U708" t="s">
        <v>8280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53670.6</v>
      </c>
      <c r="E709">
        <v>68000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9">
        <f t="shared" si="55"/>
        <v>42696.663506944446</v>
      </c>
      <c r="L709" s="9">
        <f t="shared" si="56"/>
        <v>42736.663506944446</v>
      </c>
      <c r="M709" s="10" t="s">
        <v>8327</v>
      </c>
      <c r="N709" t="b">
        <v>0</v>
      </c>
      <c r="O709">
        <v>456</v>
      </c>
      <c r="P709" t="b">
        <v>0</v>
      </c>
      <c r="Q709" t="s">
        <v>8278</v>
      </c>
      <c r="R709" s="5">
        <f t="shared" si="54"/>
        <v>0.78927352941176465</v>
      </c>
      <c r="S709">
        <f>D709/O709</f>
        <v>117.69868421052631</v>
      </c>
      <c r="T709" t="s">
        <v>8278</v>
      </c>
      <c r="U709" t="s">
        <v>8280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8837</v>
      </c>
      <c r="E710">
        <v>40000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9">
        <f t="shared" si="55"/>
        <v>41835.581018518518</v>
      </c>
      <c r="L710" s="9">
        <f t="shared" si="56"/>
        <v>41895.581018518518</v>
      </c>
      <c r="M710" s="10" t="s">
        <v>8329</v>
      </c>
      <c r="N710" t="b">
        <v>0</v>
      </c>
      <c r="O710">
        <v>369</v>
      </c>
      <c r="P710" t="b">
        <v>0</v>
      </c>
      <c r="Q710" t="s">
        <v>8278</v>
      </c>
      <c r="R710" s="5">
        <f t="shared" si="54"/>
        <v>0.22092500000000001</v>
      </c>
      <c r="S710">
        <f>D710/O710</f>
        <v>23.948509485094849</v>
      </c>
      <c r="T710" t="s">
        <v>8278</v>
      </c>
      <c r="U710" t="s">
        <v>8280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61</v>
      </c>
      <c r="E711">
        <v>15000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9">
        <f t="shared" si="55"/>
        <v>41948.041192129633</v>
      </c>
      <c r="L711" s="9">
        <f t="shared" si="56"/>
        <v>41978.041192129633</v>
      </c>
      <c r="M711" s="10" t="s">
        <v>8329</v>
      </c>
      <c r="N711" t="b">
        <v>0</v>
      </c>
      <c r="O711">
        <v>2</v>
      </c>
      <c r="P711" t="b">
        <v>0</v>
      </c>
      <c r="Q711" t="s">
        <v>8278</v>
      </c>
      <c r="R711" s="5">
        <f t="shared" si="54"/>
        <v>4.0666666666666663E-3</v>
      </c>
      <c r="S711">
        <f>D711/O711</f>
        <v>30.5</v>
      </c>
      <c r="T711" t="s">
        <v>8278</v>
      </c>
      <c r="U711" t="s">
        <v>8280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0</v>
      </c>
      <c r="E712">
        <v>1200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9">
        <f t="shared" si="55"/>
        <v>41837.984976851854</v>
      </c>
      <c r="L712" s="9">
        <f t="shared" si="56"/>
        <v>41871.030555555553</v>
      </c>
      <c r="M712" s="10" t="s">
        <v>8329</v>
      </c>
      <c r="N712" t="b">
        <v>0</v>
      </c>
      <c r="O712">
        <v>0</v>
      </c>
      <c r="P712" t="b">
        <v>0</v>
      </c>
      <c r="Q712" t="s">
        <v>8278</v>
      </c>
      <c r="R712" s="5">
        <f t="shared" si="54"/>
        <v>0</v>
      </c>
      <c r="S712">
        <v>0</v>
      </c>
      <c r="T712" t="s">
        <v>8278</v>
      </c>
      <c r="U712" t="s">
        <v>8280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33791</v>
      </c>
      <c r="E713">
        <v>100000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9">
        <f t="shared" si="55"/>
        <v>42678.459120370375</v>
      </c>
      <c r="L713" s="9">
        <f t="shared" si="56"/>
        <v>42718.500787037032</v>
      </c>
      <c r="M713" s="10" t="s">
        <v>8328</v>
      </c>
      <c r="N713" t="b">
        <v>0</v>
      </c>
      <c r="O713">
        <v>338</v>
      </c>
      <c r="P713" t="b">
        <v>0</v>
      </c>
      <c r="Q713" t="s">
        <v>8278</v>
      </c>
      <c r="R713" s="5">
        <f t="shared" si="54"/>
        <v>0.33790999999999999</v>
      </c>
      <c r="S713">
        <f t="shared" ref="S713:S744" si="57">D713/O713</f>
        <v>99.973372781065095</v>
      </c>
      <c r="T713" t="s">
        <v>8278</v>
      </c>
      <c r="U713" t="s">
        <v>8280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105</v>
      </c>
      <c r="E714">
        <v>48500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9">
        <f t="shared" si="55"/>
        <v>42384.680925925924</v>
      </c>
      <c r="L714" s="9">
        <f t="shared" si="56"/>
        <v>42414.680925925924</v>
      </c>
      <c r="M714" s="10" t="s">
        <v>8328</v>
      </c>
      <c r="N714" t="b">
        <v>0</v>
      </c>
      <c r="O714">
        <v>4</v>
      </c>
      <c r="P714" t="b">
        <v>0</v>
      </c>
      <c r="Q714" t="s">
        <v>8278</v>
      </c>
      <c r="R714" s="5">
        <f t="shared" si="54"/>
        <v>2.1649484536082476E-3</v>
      </c>
      <c r="S714">
        <f t="shared" si="57"/>
        <v>26.25</v>
      </c>
      <c r="T714" t="s">
        <v>8278</v>
      </c>
      <c r="U714" t="s">
        <v>8280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199</v>
      </c>
      <c r="E715">
        <v>25000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9">
        <f t="shared" si="55"/>
        <v>42496.529305555552</v>
      </c>
      <c r="L715" s="9">
        <f t="shared" si="56"/>
        <v>42526.529305555552</v>
      </c>
      <c r="M715" s="10" t="s">
        <v>8328</v>
      </c>
      <c r="N715" t="b">
        <v>0</v>
      </c>
      <c r="O715">
        <v>1</v>
      </c>
      <c r="P715" t="b">
        <v>0</v>
      </c>
      <c r="Q715" t="s">
        <v>8278</v>
      </c>
      <c r="R715" s="5">
        <f t="shared" si="54"/>
        <v>7.9600000000000001E-3</v>
      </c>
      <c r="S715">
        <f t="shared" si="57"/>
        <v>199</v>
      </c>
      <c r="T715" t="s">
        <v>8278</v>
      </c>
      <c r="U715" t="s">
        <v>8280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2249</v>
      </c>
      <c r="E716">
        <v>15000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9">
        <f t="shared" si="55"/>
        <v>42734.787986111114</v>
      </c>
      <c r="L716" s="9">
        <f t="shared" si="56"/>
        <v>42794.787986111114</v>
      </c>
      <c r="M716" s="10" t="s">
        <v>8327</v>
      </c>
      <c r="N716" t="b">
        <v>0</v>
      </c>
      <c r="O716">
        <v>28</v>
      </c>
      <c r="P716" t="b">
        <v>0</v>
      </c>
      <c r="Q716" t="s">
        <v>8278</v>
      </c>
      <c r="R716" s="5">
        <f t="shared" si="54"/>
        <v>0.14993333333333334</v>
      </c>
      <c r="S716">
        <f t="shared" si="57"/>
        <v>80.321428571428569</v>
      </c>
      <c r="T716" t="s">
        <v>8278</v>
      </c>
      <c r="U716" t="s">
        <v>8280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1389</v>
      </c>
      <c r="E717">
        <v>27500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9">
        <f t="shared" si="55"/>
        <v>42273.090740740736</v>
      </c>
      <c r="L717" s="9">
        <f t="shared" si="56"/>
        <v>42313.132407407407</v>
      </c>
      <c r="M717" s="10" t="s">
        <v>8326</v>
      </c>
      <c r="N717" t="b">
        <v>0</v>
      </c>
      <c r="O717">
        <v>12</v>
      </c>
      <c r="P717" t="b">
        <v>0</v>
      </c>
      <c r="Q717" t="s">
        <v>8278</v>
      </c>
      <c r="R717" s="5">
        <f t="shared" si="54"/>
        <v>5.0509090909090906E-2</v>
      </c>
      <c r="S717">
        <f t="shared" si="57"/>
        <v>115.75</v>
      </c>
      <c r="T717" t="s">
        <v>8278</v>
      </c>
      <c r="U717" t="s">
        <v>8280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715</v>
      </c>
      <c r="E718">
        <v>7000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9">
        <f t="shared" si="55"/>
        <v>41940.658645833333</v>
      </c>
      <c r="L718" s="9">
        <f t="shared" si="56"/>
        <v>41974</v>
      </c>
      <c r="M718" s="10" t="s">
        <v>8332</v>
      </c>
      <c r="N718" t="b">
        <v>0</v>
      </c>
      <c r="O718">
        <v>16</v>
      </c>
      <c r="P718" t="b">
        <v>0</v>
      </c>
      <c r="Q718" t="s">
        <v>8278</v>
      </c>
      <c r="R718" s="5">
        <f t="shared" si="54"/>
        <v>0.10214285714285715</v>
      </c>
      <c r="S718">
        <f t="shared" si="57"/>
        <v>44.6875</v>
      </c>
      <c r="T718" t="s">
        <v>8278</v>
      </c>
      <c r="U718" t="s">
        <v>8280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305</v>
      </c>
      <c r="E719">
        <v>100000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9">
        <f t="shared" si="55"/>
        <v>41857.854189814811</v>
      </c>
      <c r="L719" s="9">
        <f t="shared" si="56"/>
        <v>41887.854189814811</v>
      </c>
      <c r="M719" s="10" t="s">
        <v>8329</v>
      </c>
      <c r="N719" t="b">
        <v>0</v>
      </c>
      <c r="O719">
        <v>4</v>
      </c>
      <c r="P719" t="b">
        <v>0</v>
      </c>
      <c r="Q719" t="s">
        <v>8278</v>
      </c>
      <c r="R719" s="5">
        <f t="shared" si="54"/>
        <v>3.0500000000000002E-3</v>
      </c>
      <c r="S719">
        <f t="shared" si="57"/>
        <v>76.25</v>
      </c>
      <c r="T719" t="s">
        <v>8278</v>
      </c>
      <c r="U719" t="s">
        <v>8280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90</v>
      </c>
      <c r="E720">
        <v>12000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9">
        <f t="shared" si="55"/>
        <v>42752.845451388886</v>
      </c>
      <c r="L720" s="9">
        <f t="shared" si="56"/>
        <v>42784.249305555553</v>
      </c>
      <c r="M720" s="10" t="s">
        <v>8327</v>
      </c>
      <c r="N720" t="b">
        <v>0</v>
      </c>
      <c r="O720">
        <v>4</v>
      </c>
      <c r="P720" t="b">
        <v>0</v>
      </c>
      <c r="Q720" t="s">
        <v>8278</v>
      </c>
      <c r="R720" s="5">
        <f t="shared" si="54"/>
        <v>7.4999999999999997E-3</v>
      </c>
      <c r="S720">
        <f t="shared" si="57"/>
        <v>22.5</v>
      </c>
      <c r="T720" t="s">
        <v>8278</v>
      </c>
      <c r="U720" t="s">
        <v>8280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194</v>
      </c>
      <c r="E721">
        <v>15000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9">
        <f t="shared" si="55"/>
        <v>42409.040231481486</v>
      </c>
      <c r="L721" s="9">
        <f t="shared" si="56"/>
        <v>42423.040231481486</v>
      </c>
      <c r="M721" s="10" t="s">
        <v>8328</v>
      </c>
      <c r="N721" t="b">
        <v>0</v>
      </c>
      <c r="O721">
        <v>10</v>
      </c>
      <c r="P721" t="b">
        <v>0</v>
      </c>
      <c r="Q721" t="s">
        <v>8278</v>
      </c>
      <c r="R721" s="5">
        <f t="shared" si="54"/>
        <v>1.2933333333333333E-2</v>
      </c>
      <c r="S721">
        <f t="shared" si="57"/>
        <v>19.399999999999999</v>
      </c>
      <c r="T721" t="s">
        <v>8278</v>
      </c>
      <c r="U721" t="s">
        <v>8280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2735</v>
      </c>
      <c r="E722">
        <v>1900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9">
        <f t="shared" si="55"/>
        <v>40909.649201388893</v>
      </c>
      <c r="L722" s="9">
        <f t="shared" si="56"/>
        <v>40937.649201388893</v>
      </c>
      <c r="M722" s="10" t="s">
        <v>8333</v>
      </c>
      <c r="N722" t="b">
        <v>0</v>
      </c>
      <c r="O722">
        <v>41</v>
      </c>
      <c r="P722" t="b">
        <v>1</v>
      </c>
      <c r="Q722" t="s">
        <v>8281</v>
      </c>
      <c r="R722" s="5">
        <f t="shared" si="54"/>
        <v>1.4394736842105262</v>
      </c>
      <c r="S722">
        <f t="shared" si="57"/>
        <v>66.707317073170728</v>
      </c>
      <c r="T722" t="s">
        <v>8281</v>
      </c>
      <c r="U722" t="s">
        <v>8282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10013</v>
      </c>
      <c r="E723">
        <v>8200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9">
        <f t="shared" si="55"/>
        <v>41807.571840277778</v>
      </c>
      <c r="L723" s="9">
        <f t="shared" si="56"/>
        <v>41852.571840277778</v>
      </c>
      <c r="M723" s="10" t="s">
        <v>8329</v>
      </c>
      <c r="N723" t="b">
        <v>0</v>
      </c>
      <c r="O723">
        <v>119</v>
      </c>
      <c r="P723" t="b">
        <v>1</v>
      </c>
      <c r="Q723" t="s">
        <v>8281</v>
      </c>
      <c r="R723" s="5">
        <f t="shared" si="54"/>
        <v>1.2210975609756098</v>
      </c>
      <c r="S723">
        <f t="shared" si="57"/>
        <v>84.142857142857139</v>
      </c>
      <c r="T723" t="s">
        <v>8281</v>
      </c>
      <c r="U723" t="s">
        <v>8282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33006</v>
      </c>
      <c r="E724">
        <v>25000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9">
        <f t="shared" si="55"/>
        <v>40977.805300925924</v>
      </c>
      <c r="L724" s="9">
        <f t="shared" si="56"/>
        <v>41007.76363425926</v>
      </c>
      <c r="M724" s="10" t="s">
        <v>8333</v>
      </c>
      <c r="N724" t="b">
        <v>0</v>
      </c>
      <c r="O724">
        <v>153</v>
      </c>
      <c r="P724" t="b">
        <v>1</v>
      </c>
      <c r="Q724" t="s">
        <v>8281</v>
      </c>
      <c r="R724" s="5">
        <f t="shared" si="54"/>
        <v>1.3202400000000001</v>
      </c>
      <c r="S724">
        <f t="shared" si="57"/>
        <v>215.72549019607843</v>
      </c>
      <c r="T724" t="s">
        <v>8281</v>
      </c>
      <c r="U724" t="s">
        <v>8282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5469</v>
      </c>
      <c r="E725">
        <v>5000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9">
        <f t="shared" si="55"/>
        <v>42184.81653935185</v>
      </c>
      <c r="L725" s="9">
        <f t="shared" si="56"/>
        <v>42215.165972222225</v>
      </c>
      <c r="M725" s="10" t="s">
        <v>8326</v>
      </c>
      <c r="N725" t="b">
        <v>0</v>
      </c>
      <c r="O725">
        <v>100</v>
      </c>
      <c r="P725" t="b">
        <v>1</v>
      </c>
      <c r="Q725" t="s">
        <v>8281</v>
      </c>
      <c r="R725" s="5">
        <f t="shared" si="54"/>
        <v>1.0938000000000001</v>
      </c>
      <c r="S725">
        <f t="shared" si="57"/>
        <v>54.69</v>
      </c>
      <c r="T725" t="s">
        <v>8281</v>
      </c>
      <c r="U725" t="s">
        <v>8282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7383.01</v>
      </c>
      <c r="E726">
        <v>7000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9">
        <f t="shared" si="55"/>
        <v>40694.638460648144</v>
      </c>
      <c r="L726" s="9">
        <f t="shared" si="56"/>
        <v>40724.638460648144</v>
      </c>
      <c r="M726" s="10" t="s">
        <v>8334</v>
      </c>
      <c r="N726" t="b">
        <v>0</v>
      </c>
      <c r="O726">
        <v>143</v>
      </c>
      <c r="P726" t="b">
        <v>1</v>
      </c>
      <c r="Q726" t="s">
        <v>8281</v>
      </c>
      <c r="R726" s="5">
        <f t="shared" si="54"/>
        <v>1.0547157142857144</v>
      </c>
      <c r="S726">
        <f t="shared" si="57"/>
        <v>51.62944055944056</v>
      </c>
      <c r="T726" t="s">
        <v>8281</v>
      </c>
      <c r="U726" t="s">
        <v>8282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20070</v>
      </c>
      <c r="E727">
        <v>20000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9">
        <f t="shared" si="55"/>
        <v>42321.626296296294</v>
      </c>
      <c r="L727" s="9">
        <f t="shared" si="56"/>
        <v>42351.626296296294</v>
      </c>
      <c r="M727" s="10" t="s">
        <v>8326</v>
      </c>
      <c r="N727" t="b">
        <v>0</v>
      </c>
      <c r="O727">
        <v>140</v>
      </c>
      <c r="P727" t="b">
        <v>1</v>
      </c>
      <c r="Q727" t="s">
        <v>8281</v>
      </c>
      <c r="R727" s="5">
        <f t="shared" si="54"/>
        <v>1.0035000000000001</v>
      </c>
      <c r="S727">
        <f t="shared" si="57"/>
        <v>143.35714285714286</v>
      </c>
      <c r="T727" t="s">
        <v>8281</v>
      </c>
      <c r="U727" t="s">
        <v>8282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2535</v>
      </c>
      <c r="E728">
        <v>2500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9">
        <f t="shared" si="55"/>
        <v>41346.042673611111</v>
      </c>
      <c r="L728" s="9">
        <f t="shared" si="56"/>
        <v>41376.042673611111</v>
      </c>
      <c r="M728" s="10" t="s">
        <v>8331</v>
      </c>
      <c r="N728" t="b">
        <v>0</v>
      </c>
      <c r="O728">
        <v>35</v>
      </c>
      <c r="P728" t="b">
        <v>1</v>
      </c>
      <c r="Q728" t="s">
        <v>8281</v>
      </c>
      <c r="R728" s="5">
        <f t="shared" si="54"/>
        <v>1.014</v>
      </c>
      <c r="S728">
        <f t="shared" si="57"/>
        <v>72.428571428571431</v>
      </c>
      <c r="T728" t="s">
        <v>8281</v>
      </c>
      <c r="U728" t="s">
        <v>8282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5443</v>
      </c>
      <c r="E729">
        <v>3500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9">
        <f t="shared" si="55"/>
        <v>41247.020243055558</v>
      </c>
      <c r="L729" s="9">
        <f t="shared" si="56"/>
        <v>41288.888888888891</v>
      </c>
      <c r="M729" s="10" t="s">
        <v>8331</v>
      </c>
      <c r="N729" t="b">
        <v>0</v>
      </c>
      <c r="O729">
        <v>149</v>
      </c>
      <c r="P729" t="b">
        <v>1</v>
      </c>
      <c r="Q729" t="s">
        <v>8281</v>
      </c>
      <c r="R729" s="5">
        <f t="shared" si="54"/>
        <v>1.5551428571428572</v>
      </c>
      <c r="S729">
        <f t="shared" si="57"/>
        <v>36.530201342281877</v>
      </c>
      <c r="T729" t="s">
        <v>8281</v>
      </c>
      <c r="U729" t="s">
        <v>8282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7917.45</v>
      </c>
      <c r="E730">
        <v>7500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9">
        <f t="shared" si="55"/>
        <v>40731.837465277778</v>
      </c>
      <c r="L730" s="9">
        <f t="shared" si="56"/>
        <v>40776.837465277778</v>
      </c>
      <c r="M730" s="10" t="s">
        <v>8334</v>
      </c>
      <c r="N730" t="b">
        <v>0</v>
      </c>
      <c r="O730">
        <v>130</v>
      </c>
      <c r="P730" t="b">
        <v>1</v>
      </c>
      <c r="Q730" t="s">
        <v>8281</v>
      </c>
      <c r="R730" s="5">
        <f t="shared" si="54"/>
        <v>1.05566</v>
      </c>
      <c r="S730">
        <f t="shared" si="57"/>
        <v>60.903461538461535</v>
      </c>
      <c r="T730" t="s">
        <v>8281</v>
      </c>
      <c r="U730" t="s">
        <v>8282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5226</v>
      </c>
      <c r="E731">
        <v>4000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9">
        <f t="shared" si="55"/>
        <v>41111.185891203706</v>
      </c>
      <c r="L731" s="9">
        <f t="shared" si="56"/>
        <v>41171.185891203706</v>
      </c>
      <c r="M731" s="10" t="s">
        <v>8333</v>
      </c>
      <c r="N731" t="b">
        <v>0</v>
      </c>
      <c r="O731">
        <v>120</v>
      </c>
      <c r="P731" t="b">
        <v>1</v>
      </c>
      <c r="Q731" t="s">
        <v>8281</v>
      </c>
      <c r="R731" s="5">
        <f t="shared" si="54"/>
        <v>1.3065</v>
      </c>
      <c r="S731">
        <f t="shared" si="57"/>
        <v>43.55</v>
      </c>
      <c r="T731" t="s">
        <v>8281</v>
      </c>
      <c r="U731" t="s">
        <v>8282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26438</v>
      </c>
      <c r="E732">
        <v>20000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9">
        <f t="shared" si="55"/>
        <v>40854.745266203703</v>
      </c>
      <c r="L732" s="9">
        <f t="shared" si="56"/>
        <v>40884.745266203703</v>
      </c>
      <c r="M732" s="10" t="s">
        <v>8334</v>
      </c>
      <c r="N732" t="b">
        <v>0</v>
      </c>
      <c r="O732">
        <v>265</v>
      </c>
      <c r="P732" t="b">
        <v>1</v>
      </c>
      <c r="Q732" t="s">
        <v>8281</v>
      </c>
      <c r="R732" s="5">
        <f t="shared" si="54"/>
        <v>1.3219000000000001</v>
      </c>
      <c r="S732">
        <f t="shared" si="57"/>
        <v>99.766037735849054</v>
      </c>
      <c r="T732" t="s">
        <v>8281</v>
      </c>
      <c r="U732" t="s">
        <v>8282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6300</v>
      </c>
      <c r="E733">
        <v>5000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9">
        <f t="shared" si="55"/>
        <v>40879.795682870368</v>
      </c>
      <c r="L733" s="9">
        <f t="shared" si="56"/>
        <v>40930.25</v>
      </c>
      <c r="M733" s="10" t="s">
        <v>8333</v>
      </c>
      <c r="N733" t="b">
        <v>0</v>
      </c>
      <c r="O733">
        <v>71</v>
      </c>
      <c r="P733" t="b">
        <v>1</v>
      </c>
      <c r="Q733" t="s">
        <v>8281</v>
      </c>
      <c r="R733" s="5">
        <f t="shared" si="54"/>
        <v>1.26</v>
      </c>
      <c r="S733">
        <f t="shared" si="57"/>
        <v>88.732394366197184</v>
      </c>
      <c r="T733" t="s">
        <v>8281</v>
      </c>
      <c r="U733" t="s">
        <v>8282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64</v>
      </c>
      <c r="E734">
        <v>40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9">
        <f t="shared" si="55"/>
        <v>41486.424317129626</v>
      </c>
      <c r="L734" s="9">
        <f t="shared" si="56"/>
        <v>41546.424317129626</v>
      </c>
      <c r="M734" s="10" t="s">
        <v>8331</v>
      </c>
      <c r="N734" t="b">
        <v>0</v>
      </c>
      <c r="O734">
        <v>13</v>
      </c>
      <c r="P734" t="b">
        <v>1</v>
      </c>
      <c r="Q734" t="s">
        <v>8281</v>
      </c>
      <c r="R734" s="5">
        <f t="shared" si="54"/>
        <v>1.6</v>
      </c>
      <c r="S734">
        <f t="shared" si="57"/>
        <v>4.9230769230769234</v>
      </c>
      <c r="T734" t="s">
        <v>8281</v>
      </c>
      <c r="U734" t="s">
        <v>8282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3012</v>
      </c>
      <c r="E735">
        <v>2500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9">
        <f t="shared" si="55"/>
        <v>41598.420046296298</v>
      </c>
      <c r="L735" s="9">
        <f t="shared" si="56"/>
        <v>41628.420046296298</v>
      </c>
      <c r="M735" s="10" t="s">
        <v>8331</v>
      </c>
      <c r="N735" t="b">
        <v>0</v>
      </c>
      <c r="O735">
        <v>169</v>
      </c>
      <c r="P735" t="b">
        <v>1</v>
      </c>
      <c r="Q735" t="s">
        <v>8281</v>
      </c>
      <c r="R735" s="5">
        <f t="shared" si="54"/>
        <v>1.2048000000000001</v>
      </c>
      <c r="S735">
        <f t="shared" si="57"/>
        <v>17.822485207100591</v>
      </c>
      <c r="T735" t="s">
        <v>8281</v>
      </c>
      <c r="U735" t="s">
        <v>8282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10670</v>
      </c>
      <c r="E736">
        <v>8500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9">
        <f t="shared" si="55"/>
        <v>42102.164583333331</v>
      </c>
      <c r="L736" s="9">
        <f t="shared" si="56"/>
        <v>42133.208333333328</v>
      </c>
      <c r="M736" s="10" t="s">
        <v>8326</v>
      </c>
      <c r="N736" t="b">
        <v>0</v>
      </c>
      <c r="O736">
        <v>57</v>
      </c>
      <c r="P736" t="b">
        <v>1</v>
      </c>
      <c r="Q736" t="s">
        <v>8281</v>
      </c>
      <c r="R736" s="5">
        <f t="shared" si="54"/>
        <v>1.2552941176470589</v>
      </c>
      <c r="S736">
        <f t="shared" si="57"/>
        <v>187.19298245614036</v>
      </c>
      <c r="T736" t="s">
        <v>8281</v>
      </c>
      <c r="U736" t="s">
        <v>8282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53771</v>
      </c>
      <c r="E737">
        <v>47000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9">
        <f t="shared" si="55"/>
        <v>41946.029467592591</v>
      </c>
      <c r="L737" s="9">
        <f t="shared" si="56"/>
        <v>41977.027083333334</v>
      </c>
      <c r="M737" s="10" t="s">
        <v>8329</v>
      </c>
      <c r="N737" t="b">
        <v>0</v>
      </c>
      <c r="O737">
        <v>229</v>
      </c>
      <c r="P737" t="b">
        <v>1</v>
      </c>
      <c r="Q737" t="s">
        <v>8281</v>
      </c>
      <c r="R737" s="5">
        <f t="shared" si="54"/>
        <v>1.1440638297872341</v>
      </c>
      <c r="S737">
        <f t="shared" si="57"/>
        <v>234.80786026200875</v>
      </c>
      <c r="T737" t="s">
        <v>8281</v>
      </c>
      <c r="U737" t="s">
        <v>8282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11345</v>
      </c>
      <c r="E738">
        <v>3600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9">
        <f t="shared" si="55"/>
        <v>41579.734259259261</v>
      </c>
      <c r="L738" s="9">
        <f t="shared" si="56"/>
        <v>41599.207638888889</v>
      </c>
      <c r="M738" s="10" t="s">
        <v>8331</v>
      </c>
      <c r="N738" t="b">
        <v>0</v>
      </c>
      <c r="O738">
        <v>108</v>
      </c>
      <c r="P738" t="b">
        <v>1</v>
      </c>
      <c r="Q738" t="s">
        <v>8281</v>
      </c>
      <c r="R738" s="5">
        <f t="shared" si="54"/>
        <v>3.151388888888889</v>
      </c>
      <c r="S738">
        <f t="shared" si="57"/>
        <v>105.04629629629629</v>
      </c>
      <c r="T738" t="s">
        <v>8281</v>
      </c>
      <c r="U738" t="s">
        <v>8282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6120</v>
      </c>
      <c r="E739">
        <v>5000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9">
        <f t="shared" si="55"/>
        <v>41667.275312500002</v>
      </c>
      <c r="L739" s="9">
        <f t="shared" si="56"/>
        <v>41684.833333333336</v>
      </c>
      <c r="M739" s="10" t="s">
        <v>8329</v>
      </c>
      <c r="N739" t="b">
        <v>0</v>
      </c>
      <c r="O739">
        <v>108</v>
      </c>
      <c r="P739" t="b">
        <v>1</v>
      </c>
      <c r="Q739" t="s">
        <v>8281</v>
      </c>
      <c r="R739" s="5">
        <f t="shared" si="54"/>
        <v>1.224</v>
      </c>
      <c r="S739">
        <f t="shared" si="57"/>
        <v>56.666666666666664</v>
      </c>
      <c r="T739" t="s">
        <v>8281</v>
      </c>
      <c r="U739" t="s">
        <v>8282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1601</v>
      </c>
      <c r="E740">
        <v>1500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9">
        <f t="shared" si="55"/>
        <v>41943.604097222225</v>
      </c>
      <c r="L740" s="9">
        <f t="shared" si="56"/>
        <v>41974.207638888889</v>
      </c>
      <c r="M740" s="10" t="s">
        <v>8329</v>
      </c>
      <c r="N740" t="b">
        <v>0</v>
      </c>
      <c r="O740">
        <v>41</v>
      </c>
      <c r="P740" t="b">
        <v>1</v>
      </c>
      <c r="Q740" t="s">
        <v>8281</v>
      </c>
      <c r="R740" s="5">
        <f t="shared" si="54"/>
        <v>1.0673333333333332</v>
      </c>
      <c r="S740">
        <f t="shared" si="57"/>
        <v>39.048780487804876</v>
      </c>
      <c r="T740" t="s">
        <v>8281</v>
      </c>
      <c r="U740" t="s">
        <v>8282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9500</v>
      </c>
      <c r="E741">
        <v>6000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9">
        <f t="shared" si="55"/>
        <v>41829.502650462964</v>
      </c>
      <c r="L741" s="9">
        <f t="shared" si="56"/>
        <v>41862.502650462964</v>
      </c>
      <c r="M741" s="10" t="s">
        <v>8329</v>
      </c>
      <c r="N741" t="b">
        <v>0</v>
      </c>
      <c r="O741">
        <v>139</v>
      </c>
      <c r="P741" t="b">
        <v>1</v>
      </c>
      <c r="Q741" t="s">
        <v>8281</v>
      </c>
      <c r="R741" s="5">
        <f t="shared" si="54"/>
        <v>1.5833333333333333</v>
      </c>
      <c r="S741">
        <f t="shared" si="57"/>
        <v>68.345323741007192</v>
      </c>
      <c r="T741" t="s">
        <v>8281</v>
      </c>
      <c r="U741" t="s">
        <v>8282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3222</v>
      </c>
      <c r="E742">
        <v>3000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9">
        <f t="shared" si="55"/>
        <v>42162.146782407406</v>
      </c>
      <c r="L742" s="9">
        <f t="shared" si="56"/>
        <v>42176.146782407406</v>
      </c>
      <c r="M742" s="10" t="s">
        <v>8326</v>
      </c>
      <c r="N742" t="b">
        <v>0</v>
      </c>
      <c r="O742">
        <v>19</v>
      </c>
      <c r="P742" t="b">
        <v>1</v>
      </c>
      <c r="Q742" t="s">
        <v>8281</v>
      </c>
      <c r="R742" s="5">
        <f t="shared" si="54"/>
        <v>1.0740000000000001</v>
      </c>
      <c r="S742">
        <f t="shared" si="57"/>
        <v>169.57894736842104</v>
      </c>
      <c r="T742" t="s">
        <v>8281</v>
      </c>
      <c r="U742" t="s">
        <v>8282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13293.8</v>
      </c>
      <c r="E743">
        <v>13000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9">
        <f t="shared" si="55"/>
        <v>41401.648217592592</v>
      </c>
      <c r="L743" s="9">
        <f t="shared" si="56"/>
        <v>41436.648217592592</v>
      </c>
      <c r="M743" s="10" t="s">
        <v>8331</v>
      </c>
      <c r="N743" t="b">
        <v>0</v>
      </c>
      <c r="O743">
        <v>94</v>
      </c>
      <c r="P743" t="b">
        <v>1</v>
      </c>
      <c r="Q743" t="s">
        <v>8281</v>
      </c>
      <c r="R743" s="5">
        <f t="shared" si="54"/>
        <v>1.0226</v>
      </c>
      <c r="S743">
        <f t="shared" si="57"/>
        <v>141.42340425531913</v>
      </c>
      <c r="T743" t="s">
        <v>8281</v>
      </c>
      <c r="U743" t="s">
        <v>8282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1550</v>
      </c>
      <c r="E744">
        <v>1400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9">
        <f t="shared" si="55"/>
        <v>41689.917962962965</v>
      </c>
      <c r="L744" s="9">
        <f t="shared" si="56"/>
        <v>41719.876296296294</v>
      </c>
      <c r="M744" s="10" t="s">
        <v>8329</v>
      </c>
      <c r="N744" t="b">
        <v>0</v>
      </c>
      <c r="O744">
        <v>23</v>
      </c>
      <c r="P744" t="b">
        <v>1</v>
      </c>
      <c r="Q744" t="s">
        <v>8281</v>
      </c>
      <c r="R744" s="5">
        <f t="shared" si="54"/>
        <v>1.1071428571428572</v>
      </c>
      <c r="S744">
        <f t="shared" si="57"/>
        <v>67.391304347826093</v>
      </c>
      <c r="T744" t="s">
        <v>8281</v>
      </c>
      <c r="U744" t="s">
        <v>8282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814</v>
      </c>
      <c r="E745">
        <v>550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9">
        <f t="shared" si="55"/>
        <v>40990.709317129629</v>
      </c>
      <c r="L745" s="9">
        <f t="shared" si="56"/>
        <v>41015.875</v>
      </c>
      <c r="M745" s="10" t="s">
        <v>8333</v>
      </c>
      <c r="N745" t="b">
        <v>0</v>
      </c>
      <c r="O745">
        <v>15</v>
      </c>
      <c r="P745" t="b">
        <v>1</v>
      </c>
      <c r="Q745" t="s">
        <v>8281</v>
      </c>
      <c r="R745" s="5">
        <f t="shared" si="54"/>
        <v>1.48</v>
      </c>
      <c r="S745">
        <f t="shared" ref="S745:S761" si="58">D745/O745</f>
        <v>54.266666666666666</v>
      </c>
      <c r="T745" t="s">
        <v>8281</v>
      </c>
      <c r="U745" t="s">
        <v>8282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5116</v>
      </c>
      <c r="E746">
        <v>5000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9">
        <f t="shared" si="55"/>
        <v>41226.95721064815</v>
      </c>
      <c r="L746" s="9">
        <f t="shared" si="56"/>
        <v>41256.95721064815</v>
      </c>
      <c r="M746" s="10" t="s">
        <v>8333</v>
      </c>
      <c r="N746" t="b">
        <v>0</v>
      </c>
      <c r="O746">
        <v>62</v>
      </c>
      <c r="P746" t="b">
        <v>1</v>
      </c>
      <c r="Q746" t="s">
        <v>8281</v>
      </c>
      <c r="R746" s="5">
        <f t="shared" si="54"/>
        <v>1.0232000000000001</v>
      </c>
      <c r="S746">
        <f t="shared" si="58"/>
        <v>82.516129032258064</v>
      </c>
      <c r="T746" t="s">
        <v>8281</v>
      </c>
      <c r="U746" t="s">
        <v>8282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3976</v>
      </c>
      <c r="E747">
        <v>2220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9">
        <f t="shared" si="55"/>
        <v>41367.572280092594</v>
      </c>
      <c r="L747" s="9">
        <f t="shared" si="56"/>
        <v>41397.572280092594</v>
      </c>
      <c r="M747" s="10" t="s">
        <v>8331</v>
      </c>
      <c r="N747" t="b">
        <v>0</v>
      </c>
      <c r="O747">
        <v>74</v>
      </c>
      <c r="P747" t="b">
        <v>1</v>
      </c>
      <c r="Q747" t="s">
        <v>8281</v>
      </c>
      <c r="R747" s="5">
        <f t="shared" si="54"/>
        <v>1.7909909909909909</v>
      </c>
      <c r="S747">
        <f t="shared" si="58"/>
        <v>53.729729729729726</v>
      </c>
      <c r="T747" t="s">
        <v>8281</v>
      </c>
      <c r="U747" t="s">
        <v>8282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3318</v>
      </c>
      <c r="E748">
        <v>2987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9">
        <f t="shared" si="55"/>
        <v>41157.042928240742</v>
      </c>
      <c r="L748" s="9">
        <f t="shared" si="56"/>
        <v>41175.165972222225</v>
      </c>
      <c r="M748" s="10" t="s">
        <v>8333</v>
      </c>
      <c r="N748" t="b">
        <v>0</v>
      </c>
      <c r="O748">
        <v>97</v>
      </c>
      <c r="P748" t="b">
        <v>1</v>
      </c>
      <c r="Q748" t="s">
        <v>8281</v>
      </c>
      <c r="R748" s="5">
        <f t="shared" si="54"/>
        <v>1.1108135252761968</v>
      </c>
      <c r="S748">
        <f t="shared" si="58"/>
        <v>34.206185567010309</v>
      </c>
      <c r="T748" t="s">
        <v>8281</v>
      </c>
      <c r="U748" t="s">
        <v>8282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7003</v>
      </c>
      <c r="E749">
        <v>7000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9">
        <f t="shared" si="55"/>
        <v>41988.548831018517</v>
      </c>
      <c r="L749" s="9">
        <f t="shared" si="56"/>
        <v>42019.454166666663</v>
      </c>
      <c r="M749" s="10" t="s">
        <v>8326</v>
      </c>
      <c r="N749" t="b">
        <v>0</v>
      </c>
      <c r="O749">
        <v>55</v>
      </c>
      <c r="P749" t="b">
        <v>1</v>
      </c>
      <c r="Q749" t="s">
        <v>8281</v>
      </c>
      <c r="R749" s="5">
        <f t="shared" si="54"/>
        <v>1.0004285714285714</v>
      </c>
      <c r="S749">
        <f t="shared" si="58"/>
        <v>127.32727272727273</v>
      </c>
      <c r="T749" t="s">
        <v>8281</v>
      </c>
      <c r="U749" t="s">
        <v>8282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2005</v>
      </c>
      <c r="E750">
        <v>2000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9">
        <f t="shared" si="55"/>
        <v>41831.846828703703</v>
      </c>
      <c r="L750" s="9">
        <f t="shared" si="56"/>
        <v>41861.846828703703</v>
      </c>
      <c r="M750" s="10" t="s">
        <v>8329</v>
      </c>
      <c r="N750" t="b">
        <v>0</v>
      </c>
      <c r="O750">
        <v>44</v>
      </c>
      <c r="P750" t="b">
        <v>1</v>
      </c>
      <c r="Q750" t="s">
        <v>8281</v>
      </c>
      <c r="R750" s="5">
        <f t="shared" si="54"/>
        <v>1.0024999999999999</v>
      </c>
      <c r="S750">
        <f t="shared" si="58"/>
        <v>45.56818181818182</v>
      </c>
      <c r="T750" t="s">
        <v>8281</v>
      </c>
      <c r="U750" t="s">
        <v>8282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10556</v>
      </c>
      <c r="E751">
        <v>10000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9">
        <f t="shared" si="55"/>
        <v>42733.94131944445</v>
      </c>
      <c r="L751" s="9">
        <f t="shared" si="56"/>
        <v>42763.94131944445</v>
      </c>
      <c r="M751" s="10" t="s">
        <v>8327</v>
      </c>
      <c r="N751" t="b">
        <v>0</v>
      </c>
      <c r="O751">
        <v>110</v>
      </c>
      <c r="P751" t="b">
        <v>1</v>
      </c>
      <c r="Q751" t="s">
        <v>8281</v>
      </c>
      <c r="R751" s="5">
        <f t="shared" si="54"/>
        <v>1.0556000000000001</v>
      </c>
      <c r="S751">
        <f t="shared" si="58"/>
        <v>95.963636363636368</v>
      </c>
      <c r="T751" t="s">
        <v>8281</v>
      </c>
      <c r="U751" t="s">
        <v>8282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4559</v>
      </c>
      <c r="E752">
        <v>4444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9">
        <f t="shared" si="55"/>
        <v>41299.878148148149</v>
      </c>
      <c r="L752" s="9">
        <f t="shared" si="56"/>
        <v>41329.878148148149</v>
      </c>
      <c r="M752" s="10" t="s">
        <v>8331</v>
      </c>
      <c r="N752" t="b">
        <v>0</v>
      </c>
      <c r="O752">
        <v>59</v>
      </c>
      <c r="P752" t="b">
        <v>1</v>
      </c>
      <c r="Q752" t="s">
        <v>8281</v>
      </c>
      <c r="R752" s="5">
        <f t="shared" si="54"/>
        <v>1.0258775877587758</v>
      </c>
      <c r="S752">
        <f t="shared" si="58"/>
        <v>77.271186440677965</v>
      </c>
      <c r="T752" t="s">
        <v>8281</v>
      </c>
      <c r="U752" t="s">
        <v>8282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3555</v>
      </c>
      <c r="E753">
        <v>3000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9">
        <f t="shared" si="55"/>
        <v>40713.630497685182</v>
      </c>
      <c r="L753" s="9">
        <f t="shared" si="56"/>
        <v>40759.630497685182</v>
      </c>
      <c r="M753" s="10" t="s">
        <v>8334</v>
      </c>
      <c r="N753" t="b">
        <v>0</v>
      </c>
      <c r="O753">
        <v>62</v>
      </c>
      <c r="P753" t="b">
        <v>1</v>
      </c>
      <c r="Q753" t="s">
        <v>8281</v>
      </c>
      <c r="R753" s="5">
        <f t="shared" si="54"/>
        <v>1.1850000000000001</v>
      </c>
      <c r="S753">
        <f t="shared" si="58"/>
        <v>57.338709677419352</v>
      </c>
      <c r="T753" t="s">
        <v>8281</v>
      </c>
      <c r="U753" t="s">
        <v>8282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5585</v>
      </c>
      <c r="E754">
        <v>5000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9">
        <f t="shared" si="55"/>
        <v>42639.421493055561</v>
      </c>
      <c r="L754" s="9">
        <f t="shared" si="56"/>
        <v>42659.458333333328</v>
      </c>
      <c r="M754" s="10" t="s">
        <v>8328</v>
      </c>
      <c r="N754" t="b">
        <v>0</v>
      </c>
      <c r="O754">
        <v>105</v>
      </c>
      <c r="P754" t="b">
        <v>1</v>
      </c>
      <c r="Q754" t="s">
        <v>8281</v>
      </c>
      <c r="R754" s="5">
        <f t="shared" si="54"/>
        <v>1.117</v>
      </c>
      <c r="S754">
        <f t="shared" si="58"/>
        <v>53.19047619047619</v>
      </c>
      <c r="T754" t="s">
        <v>8281</v>
      </c>
      <c r="U754" t="s">
        <v>8282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12800</v>
      </c>
      <c r="E755">
        <v>10000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9">
        <f t="shared" si="55"/>
        <v>42019.590173611112</v>
      </c>
      <c r="L755" s="9">
        <f t="shared" si="56"/>
        <v>42049.590173611112</v>
      </c>
      <c r="M755" s="10" t="s">
        <v>8326</v>
      </c>
      <c r="N755" t="b">
        <v>0</v>
      </c>
      <c r="O755">
        <v>26</v>
      </c>
      <c r="P755" t="b">
        <v>1</v>
      </c>
      <c r="Q755" t="s">
        <v>8281</v>
      </c>
      <c r="R755" s="5">
        <f t="shared" si="54"/>
        <v>1.28</v>
      </c>
      <c r="S755">
        <f t="shared" si="58"/>
        <v>492.30769230769232</v>
      </c>
      <c r="T755" t="s">
        <v>8281</v>
      </c>
      <c r="U755" t="s">
        <v>8282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2075</v>
      </c>
      <c r="E756">
        <v>2000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9">
        <f t="shared" si="55"/>
        <v>41249.749085648145</v>
      </c>
      <c r="L756" s="9">
        <f t="shared" si="56"/>
        <v>41279.749085648145</v>
      </c>
      <c r="M756" s="10" t="s">
        <v>8331</v>
      </c>
      <c r="N756" t="b">
        <v>0</v>
      </c>
      <c r="O756">
        <v>49</v>
      </c>
      <c r="P756" t="b">
        <v>1</v>
      </c>
      <c r="Q756" t="s">
        <v>8281</v>
      </c>
      <c r="R756" s="5">
        <f t="shared" si="54"/>
        <v>1.0375000000000001</v>
      </c>
      <c r="S756">
        <f t="shared" si="58"/>
        <v>42.346938775510203</v>
      </c>
      <c r="T756" t="s">
        <v>8281</v>
      </c>
      <c r="U756" t="s">
        <v>8282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2547.69</v>
      </c>
      <c r="E757">
        <v>2500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9">
        <f t="shared" si="55"/>
        <v>41383.605057870373</v>
      </c>
      <c r="L757" s="9">
        <f t="shared" si="56"/>
        <v>41414.02847222222</v>
      </c>
      <c r="M757" s="10" t="s">
        <v>8331</v>
      </c>
      <c r="N757" t="b">
        <v>0</v>
      </c>
      <c r="O757">
        <v>68</v>
      </c>
      <c r="P757" t="b">
        <v>1</v>
      </c>
      <c r="Q757" t="s">
        <v>8281</v>
      </c>
      <c r="R757" s="5">
        <f t="shared" si="54"/>
        <v>1.0190760000000001</v>
      </c>
      <c r="S757">
        <f t="shared" si="58"/>
        <v>37.466029411764708</v>
      </c>
      <c r="T757" t="s">
        <v>8281</v>
      </c>
      <c r="U757" t="s">
        <v>8282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824</v>
      </c>
      <c r="E758">
        <v>700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9">
        <f t="shared" si="55"/>
        <v>40590.766886574071</v>
      </c>
      <c r="L758" s="9">
        <f t="shared" si="56"/>
        <v>40651.725219907406</v>
      </c>
      <c r="M758" s="10" t="s">
        <v>8334</v>
      </c>
      <c r="N758" t="b">
        <v>0</v>
      </c>
      <c r="O758">
        <v>22</v>
      </c>
      <c r="P758" t="b">
        <v>1</v>
      </c>
      <c r="Q758" t="s">
        <v>8281</v>
      </c>
      <c r="R758" s="5">
        <f t="shared" si="54"/>
        <v>1.177142857142857</v>
      </c>
      <c r="S758">
        <f t="shared" si="58"/>
        <v>37.454545454545453</v>
      </c>
      <c r="T758" t="s">
        <v>8281</v>
      </c>
      <c r="U758" t="s">
        <v>8282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595</v>
      </c>
      <c r="E759">
        <v>250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9">
        <f t="shared" si="55"/>
        <v>41235.054560185185</v>
      </c>
      <c r="L759" s="9">
        <f t="shared" si="56"/>
        <v>41249.054560185185</v>
      </c>
      <c r="M759" s="10" t="s">
        <v>8333</v>
      </c>
      <c r="N759" t="b">
        <v>0</v>
      </c>
      <c r="O759">
        <v>18</v>
      </c>
      <c r="P759" t="b">
        <v>1</v>
      </c>
      <c r="Q759" t="s">
        <v>8281</v>
      </c>
      <c r="R759" s="5">
        <f t="shared" si="54"/>
        <v>2.38</v>
      </c>
      <c r="S759">
        <f t="shared" si="58"/>
        <v>33.055555555555557</v>
      </c>
      <c r="T759" t="s">
        <v>8281</v>
      </c>
      <c r="U759" t="s">
        <v>8282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2550</v>
      </c>
      <c r="E760">
        <v>2500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9">
        <f t="shared" si="55"/>
        <v>40429.836435185185</v>
      </c>
      <c r="L760" s="9">
        <f t="shared" si="56"/>
        <v>40459.836435185185</v>
      </c>
      <c r="M760" s="10" t="s">
        <v>8336</v>
      </c>
      <c r="N760" t="b">
        <v>0</v>
      </c>
      <c r="O760">
        <v>19</v>
      </c>
      <c r="P760" t="b">
        <v>1</v>
      </c>
      <c r="Q760" t="s">
        <v>8281</v>
      </c>
      <c r="R760" s="5">
        <f t="shared" si="54"/>
        <v>1.02</v>
      </c>
      <c r="S760">
        <f t="shared" si="58"/>
        <v>134.21052631578948</v>
      </c>
      <c r="T760" t="s">
        <v>8281</v>
      </c>
      <c r="U760" t="s">
        <v>8282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5096</v>
      </c>
      <c r="E761">
        <v>5000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9">
        <f t="shared" si="55"/>
        <v>41789.330312500002</v>
      </c>
      <c r="L761" s="9">
        <f t="shared" si="56"/>
        <v>41829.330312500002</v>
      </c>
      <c r="M761" s="10" t="s">
        <v>8329</v>
      </c>
      <c r="N761" t="b">
        <v>0</v>
      </c>
      <c r="O761">
        <v>99</v>
      </c>
      <c r="P761" t="b">
        <v>1</v>
      </c>
      <c r="Q761" t="s">
        <v>8281</v>
      </c>
      <c r="R761" s="5">
        <f t="shared" si="54"/>
        <v>1.0192000000000001</v>
      </c>
      <c r="S761">
        <f t="shared" si="58"/>
        <v>51.474747474747474</v>
      </c>
      <c r="T761" t="s">
        <v>8281</v>
      </c>
      <c r="U761" t="s">
        <v>8282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0</v>
      </c>
      <c r="E762">
        <v>2200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9">
        <f t="shared" si="55"/>
        <v>42670.764039351852</v>
      </c>
      <c r="L762" s="9">
        <f t="shared" si="56"/>
        <v>42700.805706018524</v>
      </c>
      <c r="M762" s="10" t="s">
        <v>8328</v>
      </c>
      <c r="N762" t="b">
        <v>0</v>
      </c>
      <c r="O762">
        <v>0</v>
      </c>
      <c r="P762" t="b">
        <v>0</v>
      </c>
      <c r="Q762" t="s">
        <v>8281</v>
      </c>
      <c r="R762" s="5">
        <f t="shared" si="54"/>
        <v>0</v>
      </c>
      <c r="S762">
        <v>0</v>
      </c>
      <c r="T762" t="s">
        <v>8281</v>
      </c>
      <c r="U762" t="s">
        <v>8283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235</v>
      </c>
      <c r="E763">
        <v>5000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9">
        <f t="shared" si="55"/>
        <v>41642.751458333332</v>
      </c>
      <c r="L763" s="9">
        <f t="shared" si="56"/>
        <v>41672.751458333332</v>
      </c>
      <c r="M763" s="10" t="s">
        <v>8329</v>
      </c>
      <c r="N763" t="b">
        <v>0</v>
      </c>
      <c r="O763">
        <v>6</v>
      </c>
      <c r="P763" t="b">
        <v>0</v>
      </c>
      <c r="Q763" t="s">
        <v>8281</v>
      </c>
      <c r="R763" s="5">
        <f t="shared" si="54"/>
        <v>4.7E-2</v>
      </c>
      <c r="S763">
        <f>D763/O763</f>
        <v>39.166666666666664</v>
      </c>
      <c r="T763" t="s">
        <v>8281</v>
      </c>
      <c r="U763" t="s">
        <v>8283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0</v>
      </c>
      <c r="E764">
        <v>3500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9">
        <f t="shared" si="55"/>
        <v>42690.858449074076</v>
      </c>
      <c r="L764" s="9">
        <f t="shared" si="56"/>
        <v>42708.25</v>
      </c>
      <c r="M764" s="10" t="s">
        <v>8328</v>
      </c>
      <c r="N764" t="b">
        <v>0</v>
      </c>
      <c r="O764">
        <v>0</v>
      </c>
      <c r="P764" t="b">
        <v>0</v>
      </c>
      <c r="Q764" t="s">
        <v>8281</v>
      </c>
      <c r="R764" s="5">
        <f t="shared" si="54"/>
        <v>0</v>
      </c>
      <c r="S764">
        <v>0</v>
      </c>
      <c r="T764" t="s">
        <v>8281</v>
      </c>
      <c r="U764" t="s">
        <v>8283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5</v>
      </c>
      <c r="E765">
        <v>4290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9">
        <f t="shared" si="55"/>
        <v>41471.446851851855</v>
      </c>
      <c r="L765" s="9">
        <f t="shared" si="56"/>
        <v>41501.446851851855</v>
      </c>
      <c r="M765" s="10" t="s">
        <v>8331</v>
      </c>
      <c r="N765" t="b">
        <v>0</v>
      </c>
      <c r="O765">
        <v>1</v>
      </c>
      <c r="P765" t="b">
        <v>0</v>
      </c>
      <c r="Q765" t="s">
        <v>8281</v>
      </c>
      <c r="R765" s="5">
        <f t="shared" si="54"/>
        <v>1.1655011655011655E-3</v>
      </c>
      <c r="S765">
        <f>D765/O765</f>
        <v>5</v>
      </c>
      <c r="T765" t="s">
        <v>8281</v>
      </c>
      <c r="U765" t="s">
        <v>8283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0</v>
      </c>
      <c r="E766">
        <v>5000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9">
        <f t="shared" si="55"/>
        <v>42227.173159722224</v>
      </c>
      <c r="L766" s="9">
        <f t="shared" si="56"/>
        <v>42257.173159722224</v>
      </c>
      <c r="M766" s="10" t="s">
        <v>8326</v>
      </c>
      <c r="N766" t="b">
        <v>0</v>
      </c>
      <c r="O766">
        <v>0</v>
      </c>
      <c r="P766" t="b">
        <v>0</v>
      </c>
      <c r="Q766" t="s">
        <v>8281</v>
      </c>
      <c r="R766" s="5">
        <f t="shared" si="54"/>
        <v>0</v>
      </c>
      <c r="S766">
        <v>0</v>
      </c>
      <c r="T766" t="s">
        <v>8281</v>
      </c>
      <c r="U766" t="s">
        <v>8283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2521</v>
      </c>
      <c r="E767">
        <v>7000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9">
        <f t="shared" si="55"/>
        <v>41901.542638888888</v>
      </c>
      <c r="L767" s="9">
        <f t="shared" si="56"/>
        <v>41931.542638888888</v>
      </c>
      <c r="M767" s="10" t="s">
        <v>8329</v>
      </c>
      <c r="N767" t="b">
        <v>0</v>
      </c>
      <c r="O767">
        <v>44</v>
      </c>
      <c r="P767" t="b">
        <v>0</v>
      </c>
      <c r="Q767" t="s">
        <v>8281</v>
      </c>
      <c r="R767" s="5">
        <f t="shared" si="54"/>
        <v>0.36014285714285715</v>
      </c>
      <c r="S767">
        <f>D767/O767</f>
        <v>57.295454545454547</v>
      </c>
      <c r="T767" t="s">
        <v>8281</v>
      </c>
      <c r="U767" t="s">
        <v>8283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0</v>
      </c>
      <c r="E768">
        <v>4000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9">
        <f t="shared" si="55"/>
        <v>42021.783368055556</v>
      </c>
      <c r="L768" s="9">
        <f t="shared" si="56"/>
        <v>42051.783368055556</v>
      </c>
      <c r="M768" s="10" t="s">
        <v>8326</v>
      </c>
      <c r="N768" t="b">
        <v>0</v>
      </c>
      <c r="O768">
        <v>0</v>
      </c>
      <c r="P768" t="b">
        <v>0</v>
      </c>
      <c r="Q768" t="s">
        <v>8281</v>
      </c>
      <c r="R768" s="5">
        <f t="shared" si="54"/>
        <v>0</v>
      </c>
      <c r="S768">
        <v>0</v>
      </c>
      <c r="T768" t="s">
        <v>8281</v>
      </c>
      <c r="U768" t="s">
        <v>8283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177</v>
      </c>
      <c r="E769">
        <v>5000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9">
        <f t="shared" si="55"/>
        <v>42115.143634259264</v>
      </c>
      <c r="L769" s="9">
        <f t="shared" si="56"/>
        <v>42145.143634259264</v>
      </c>
      <c r="M769" s="10" t="s">
        <v>8326</v>
      </c>
      <c r="N769" t="b">
        <v>0</v>
      </c>
      <c r="O769">
        <v>3</v>
      </c>
      <c r="P769" t="b">
        <v>0</v>
      </c>
      <c r="Q769" t="s">
        <v>8281</v>
      </c>
      <c r="R769" s="5">
        <f t="shared" si="54"/>
        <v>3.5400000000000001E-2</v>
      </c>
      <c r="S769">
        <f>D769/O769</f>
        <v>59</v>
      </c>
      <c r="T769" t="s">
        <v>8281</v>
      </c>
      <c r="U769" t="s">
        <v>8283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0</v>
      </c>
      <c r="E770">
        <v>2500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9">
        <f t="shared" si="55"/>
        <v>41594.207060185188</v>
      </c>
      <c r="L770" s="9">
        <f t="shared" si="56"/>
        <v>41624.207060185188</v>
      </c>
      <c r="M770" s="10" t="s">
        <v>8331</v>
      </c>
      <c r="N770" t="b">
        <v>0</v>
      </c>
      <c r="O770">
        <v>0</v>
      </c>
      <c r="P770" t="b">
        <v>0</v>
      </c>
      <c r="Q770" t="s">
        <v>8281</v>
      </c>
      <c r="R770" s="5">
        <f t="shared" ref="R770:R833" si="59">D770/E770</f>
        <v>0</v>
      </c>
      <c r="S770">
        <v>0</v>
      </c>
      <c r="T770" t="s">
        <v>8281</v>
      </c>
      <c r="U770" t="s">
        <v>8283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1656</v>
      </c>
      <c r="E771">
        <v>4000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9">
        <f t="shared" ref="K771:K834" si="60">(J771/86400)+DATE(1970,1,1)</f>
        <v>41604.996458333335</v>
      </c>
      <c r="L771" s="9">
        <f t="shared" ref="L771:L834" si="61">(I771/86400)+DATE(1970,1,1)</f>
        <v>41634.996458333335</v>
      </c>
      <c r="M771" s="10" t="s">
        <v>8331</v>
      </c>
      <c r="N771" t="b">
        <v>0</v>
      </c>
      <c r="O771">
        <v>52</v>
      </c>
      <c r="P771" t="b">
        <v>0</v>
      </c>
      <c r="Q771" t="s">
        <v>8281</v>
      </c>
      <c r="R771" s="5">
        <f t="shared" si="59"/>
        <v>0.41399999999999998</v>
      </c>
      <c r="S771">
        <f>D771/O771</f>
        <v>31.846153846153847</v>
      </c>
      <c r="T771" t="s">
        <v>8281</v>
      </c>
      <c r="U771" t="s">
        <v>8283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0</v>
      </c>
      <c r="E772">
        <v>17500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9">
        <f t="shared" si="60"/>
        <v>41289.9996412037</v>
      </c>
      <c r="L772" s="9">
        <f t="shared" si="61"/>
        <v>41329.9996412037</v>
      </c>
      <c r="M772" s="10" t="s">
        <v>8331</v>
      </c>
      <c r="N772" t="b">
        <v>0</v>
      </c>
      <c r="O772">
        <v>0</v>
      </c>
      <c r="P772" t="b">
        <v>0</v>
      </c>
      <c r="Q772" t="s">
        <v>8281</v>
      </c>
      <c r="R772" s="5">
        <f t="shared" si="59"/>
        <v>0</v>
      </c>
      <c r="S772">
        <v>0</v>
      </c>
      <c r="T772" t="s">
        <v>8281</v>
      </c>
      <c r="U772" t="s">
        <v>8283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10</v>
      </c>
      <c r="E773">
        <v>38000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9">
        <f t="shared" si="60"/>
        <v>42349.824097222227</v>
      </c>
      <c r="L773" s="9">
        <f t="shared" si="61"/>
        <v>42399.824097222227</v>
      </c>
      <c r="M773" s="10" t="s">
        <v>8328</v>
      </c>
      <c r="N773" t="b">
        <v>0</v>
      </c>
      <c r="O773">
        <v>1</v>
      </c>
      <c r="P773" t="b">
        <v>0</v>
      </c>
      <c r="Q773" t="s">
        <v>8281</v>
      </c>
      <c r="R773" s="5">
        <f t="shared" si="59"/>
        <v>2.631578947368421E-4</v>
      </c>
      <c r="S773">
        <f t="shared" ref="S773:S804" si="62">D773/O773</f>
        <v>10</v>
      </c>
      <c r="T773" t="s">
        <v>8281</v>
      </c>
      <c r="U773" t="s">
        <v>8283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50</v>
      </c>
      <c r="E774">
        <v>1500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9">
        <f t="shared" si="60"/>
        <v>40068.056932870371</v>
      </c>
      <c r="L774" s="9">
        <f t="shared" si="61"/>
        <v>40118.165972222225</v>
      </c>
      <c r="M774" s="10" t="s">
        <v>8338</v>
      </c>
      <c r="N774" t="b">
        <v>0</v>
      </c>
      <c r="O774">
        <v>1</v>
      </c>
      <c r="P774" t="b">
        <v>0</v>
      </c>
      <c r="Q774" t="s">
        <v>8281</v>
      </c>
      <c r="R774" s="5">
        <f t="shared" si="59"/>
        <v>3.3333333333333333E-2</v>
      </c>
      <c r="S774">
        <f t="shared" si="62"/>
        <v>50</v>
      </c>
      <c r="T774" t="s">
        <v>8281</v>
      </c>
      <c r="U774" t="s">
        <v>8283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32</v>
      </c>
      <c r="E775">
        <v>3759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9">
        <f t="shared" si="60"/>
        <v>42100.735937500001</v>
      </c>
      <c r="L775" s="9">
        <f t="shared" si="61"/>
        <v>42134.959027777775</v>
      </c>
      <c r="M775" s="10" t="s">
        <v>8326</v>
      </c>
      <c r="N775" t="b">
        <v>0</v>
      </c>
      <c r="O775">
        <v>2</v>
      </c>
      <c r="P775" t="b">
        <v>0</v>
      </c>
      <c r="Q775" t="s">
        <v>8281</v>
      </c>
      <c r="R775" s="5">
        <f t="shared" si="59"/>
        <v>8.5129023676509714E-3</v>
      </c>
      <c r="S775">
        <f t="shared" si="62"/>
        <v>16</v>
      </c>
      <c r="T775" t="s">
        <v>8281</v>
      </c>
      <c r="U775" t="s">
        <v>8283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351</v>
      </c>
      <c r="E776">
        <v>500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9">
        <f t="shared" si="60"/>
        <v>41663.780300925922</v>
      </c>
      <c r="L776" s="9">
        <f t="shared" si="61"/>
        <v>41693.780300925922</v>
      </c>
      <c r="M776" s="10" t="s">
        <v>8329</v>
      </c>
      <c r="N776" t="b">
        <v>0</v>
      </c>
      <c r="O776">
        <v>9</v>
      </c>
      <c r="P776" t="b">
        <v>0</v>
      </c>
      <c r="Q776" t="s">
        <v>8281</v>
      </c>
      <c r="R776" s="5">
        <f t="shared" si="59"/>
        <v>0.70199999999999996</v>
      </c>
      <c r="S776">
        <f t="shared" si="62"/>
        <v>39</v>
      </c>
      <c r="T776" t="s">
        <v>8281</v>
      </c>
      <c r="U776" t="s">
        <v>8283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170</v>
      </c>
      <c r="E777">
        <v>10000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9">
        <f t="shared" si="60"/>
        <v>40863.060127314813</v>
      </c>
      <c r="L777" s="9">
        <f t="shared" si="61"/>
        <v>40893.060127314813</v>
      </c>
      <c r="M777" s="10" t="s">
        <v>8334</v>
      </c>
      <c r="N777" t="b">
        <v>0</v>
      </c>
      <c r="O777">
        <v>5</v>
      </c>
      <c r="P777" t="b">
        <v>0</v>
      </c>
      <c r="Q777" t="s">
        <v>8281</v>
      </c>
      <c r="R777" s="5">
        <f t="shared" si="59"/>
        <v>1.7000000000000001E-2</v>
      </c>
      <c r="S777">
        <f t="shared" si="62"/>
        <v>34</v>
      </c>
      <c r="T777" t="s">
        <v>8281</v>
      </c>
      <c r="U777" t="s">
        <v>8283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3598</v>
      </c>
      <c r="E778">
        <v>7000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9">
        <f t="shared" si="60"/>
        <v>42250.685706018514</v>
      </c>
      <c r="L778" s="9">
        <f t="shared" si="61"/>
        <v>42288.208333333328</v>
      </c>
      <c r="M778" s="10" t="s">
        <v>8326</v>
      </c>
      <c r="N778" t="b">
        <v>0</v>
      </c>
      <c r="O778">
        <v>57</v>
      </c>
      <c r="P778" t="b">
        <v>0</v>
      </c>
      <c r="Q778" t="s">
        <v>8281</v>
      </c>
      <c r="R778" s="5">
        <f t="shared" si="59"/>
        <v>0.51400000000000001</v>
      </c>
      <c r="S778">
        <f t="shared" si="62"/>
        <v>63.122807017543863</v>
      </c>
      <c r="T778" t="s">
        <v>8281</v>
      </c>
      <c r="U778" t="s">
        <v>8283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21</v>
      </c>
      <c r="E779">
        <v>3000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9">
        <f t="shared" si="60"/>
        <v>41456.981215277774</v>
      </c>
      <c r="L779" s="9">
        <f t="shared" si="61"/>
        <v>41486.981215277774</v>
      </c>
      <c r="M779" s="10" t="s">
        <v>8331</v>
      </c>
      <c r="N779" t="b">
        <v>0</v>
      </c>
      <c r="O779">
        <v>3</v>
      </c>
      <c r="P779" t="b">
        <v>0</v>
      </c>
      <c r="Q779" t="s">
        <v>8281</v>
      </c>
      <c r="R779" s="5">
        <f t="shared" si="59"/>
        <v>7.0000000000000001E-3</v>
      </c>
      <c r="S779">
        <f t="shared" si="62"/>
        <v>7</v>
      </c>
      <c r="T779" t="s">
        <v>8281</v>
      </c>
      <c r="U779" t="s">
        <v>8283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2</v>
      </c>
      <c r="E780">
        <v>500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9">
        <f t="shared" si="60"/>
        <v>41729.702314814815</v>
      </c>
      <c r="L780" s="9">
        <f t="shared" si="61"/>
        <v>41759.702314814815</v>
      </c>
      <c r="M780" s="10" t="s">
        <v>8329</v>
      </c>
      <c r="N780" t="b">
        <v>0</v>
      </c>
      <c r="O780">
        <v>1</v>
      </c>
      <c r="P780" t="b">
        <v>0</v>
      </c>
      <c r="Q780" t="s">
        <v>8281</v>
      </c>
      <c r="R780" s="5">
        <f t="shared" si="59"/>
        <v>4.0000000000000001E-3</v>
      </c>
      <c r="S780">
        <f t="shared" si="62"/>
        <v>2</v>
      </c>
      <c r="T780" t="s">
        <v>8281</v>
      </c>
      <c r="U780" t="s">
        <v>8283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400</v>
      </c>
      <c r="E781">
        <v>15000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9">
        <f t="shared" si="60"/>
        <v>40436.68408564815</v>
      </c>
      <c r="L781" s="9">
        <f t="shared" si="61"/>
        <v>40466.166666666664</v>
      </c>
      <c r="M781" s="10" t="s">
        <v>8336</v>
      </c>
      <c r="N781" t="b">
        <v>0</v>
      </c>
      <c r="O781">
        <v>6</v>
      </c>
      <c r="P781" t="b">
        <v>0</v>
      </c>
      <c r="Q781" t="s">
        <v>8281</v>
      </c>
      <c r="R781" s="5">
        <f t="shared" si="59"/>
        <v>2.6666666666666668E-2</v>
      </c>
      <c r="S781">
        <f t="shared" si="62"/>
        <v>66.666666666666671</v>
      </c>
      <c r="T781" t="s">
        <v>8281</v>
      </c>
      <c r="U781" t="s">
        <v>8283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1040</v>
      </c>
      <c r="E782">
        <v>1000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9">
        <f t="shared" si="60"/>
        <v>40636.673900462964</v>
      </c>
      <c r="L782" s="9">
        <f t="shared" si="61"/>
        <v>40666.673900462964</v>
      </c>
      <c r="M782" s="10" t="s">
        <v>8334</v>
      </c>
      <c r="N782" t="b">
        <v>0</v>
      </c>
      <c r="O782">
        <v>27</v>
      </c>
      <c r="P782" t="b">
        <v>1</v>
      </c>
      <c r="Q782" t="s">
        <v>8284</v>
      </c>
      <c r="R782" s="5">
        <f t="shared" si="59"/>
        <v>1.04</v>
      </c>
      <c r="S782">
        <f t="shared" si="62"/>
        <v>38.518518518518519</v>
      </c>
      <c r="T782" t="s">
        <v>8284</v>
      </c>
      <c r="U782" t="s">
        <v>8285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1065.23</v>
      </c>
      <c r="E783">
        <v>800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9">
        <f t="shared" si="60"/>
        <v>41403.000856481478</v>
      </c>
      <c r="L783" s="9">
        <f t="shared" si="61"/>
        <v>41433.000856481478</v>
      </c>
      <c r="M783" s="10" t="s">
        <v>8331</v>
      </c>
      <c r="N783" t="b">
        <v>0</v>
      </c>
      <c r="O783">
        <v>25</v>
      </c>
      <c r="P783" t="b">
        <v>1</v>
      </c>
      <c r="Q783" t="s">
        <v>8284</v>
      </c>
      <c r="R783" s="5">
        <f t="shared" si="59"/>
        <v>1.3315375</v>
      </c>
      <c r="S783">
        <f t="shared" si="62"/>
        <v>42.609200000000001</v>
      </c>
      <c r="T783" t="s">
        <v>8284</v>
      </c>
      <c r="U783" t="s">
        <v>8285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9">
        <f t="shared" si="60"/>
        <v>41116.758125</v>
      </c>
      <c r="L784" s="9">
        <f t="shared" si="61"/>
        <v>41146.758125</v>
      </c>
      <c r="M784" s="10" t="s">
        <v>8333</v>
      </c>
      <c r="N784" t="b">
        <v>0</v>
      </c>
      <c r="O784">
        <v>14</v>
      </c>
      <c r="P784" t="b">
        <v>1</v>
      </c>
      <c r="Q784" t="s">
        <v>8284</v>
      </c>
      <c r="R784" s="5">
        <f t="shared" si="59"/>
        <v>1</v>
      </c>
      <c r="S784">
        <f t="shared" si="62"/>
        <v>50</v>
      </c>
      <c r="T784" t="s">
        <v>8284</v>
      </c>
      <c r="U784" t="s">
        <v>8285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2222</v>
      </c>
      <c r="E785">
        <v>1500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9">
        <f t="shared" si="60"/>
        <v>40987.773715277777</v>
      </c>
      <c r="L785" s="9">
        <f t="shared" si="61"/>
        <v>41026.916666666664</v>
      </c>
      <c r="M785" s="10" t="s">
        <v>8333</v>
      </c>
      <c r="N785" t="b">
        <v>0</v>
      </c>
      <c r="O785">
        <v>35</v>
      </c>
      <c r="P785" t="b">
        <v>1</v>
      </c>
      <c r="Q785" t="s">
        <v>8284</v>
      </c>
      <c r="R785" s="5">
        <f t="shared" si="59"/>
        <v>1.4813333333333334</v>
      </c>
      <c r="S785">
        <f t="shared" si="62"/>
        <v>63.485714285714288</v>
      </c>
      <c r="T785" t="s">
        <v>8284</v>
      </c>
      <c r="U785" t="s">
        <v>8285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1025</v>
      </c>
      <c r="E786">
        <v>1000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9">
        <f t="shared" si="60"/>
        <v>41675.149525462963</v>
      </c>
      <c r="L786" s="9">
        <f t="shared" si="61"/>
        <v>41715.107858796298</v>
      </c>
      <c r="M786" s="10" t="s">
        <v>8329</v>
      </c>
      <c r="N786" t="b">
        <v>0</v>
      </c>
      <c r="O786">
        <v>10</v>
      </c>
      <c r="P786" t="b">
        <v>1</v>
      </c>
      <c r="Q786" t="s">
        <v>8284</v>
      </c>
      <c r="R786" s="5">
        <f t="shared" si="59"/>
        <v>1.0249999999999999</v>
      </c>
      <c r="S786">
        <f t="shared" si="62"/>
        <v>102.5</v>
      </c>
      <c r="T786" t="s">
        <v>8284</v>
      </c>
      <c r="U786" t="s">
        <v>8285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903.14</v>
      </c>
      <c r="E787">
        <v>500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9">
        <f t="shared" si="60"/>
        <v>41303.593923611115</v>
      </c>
      <c r="L787" s="9">
        <f t="shared" si="61"/>
        <v>41333.593923611115</v>
      </c>
      <c r="M787" s="10" t="s">
        <v>8331</v>
      </c>
      <c r="N787" t="b">
        <v>0</v>
      </c>
      <c r="O787">
        <v>29</v>
      </c>
      <c r="P787" t="b">
        <v>1</v>
      </c>
      <c r="Q787" t="s">
        <v>8284</v>
      </c>
      <c r="R787" s="5">
        <f t="shared" si="59"/>
        <v>1.8062799999999999</v>
      </c>
      <c r="S787">
        <f t="shared" si="62"/>
        <v>31.142758620689655</v>
      </c>
      <c r="T787" t="s">
        <v>8284</v>
      </c>
      <c r="U787" t="s">
        <v>8285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7140</v>
      </c>
      <c r="E788">
        <v>5000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9">
        <f t="shared" si="60"/>
        <v>40983.055949074071</v>
      </c>
      <c r="L788" s="9">
        <f t="shared" si="61"/>
        <v>41040.657638888893</v>
      </c>
      <c r="M788" s="10" t="s">
        <v>8333</v>
      </c>
      <c r="N788" t="b">
        <v>0</v>
      </c>
      <c r="O788">
        <v>44</v>
      </c>
      <c r="P788" t="b">
        <v>1</v>
      </c>
      <c r="Q788" t="s">
        <v>8284</v>
      </c>
      <c r="R788" s="5">
        <f t="shared" si="59"/>
        <v>1.4279999999999999</v>
      </c>
      <c r="S788">
        <f t="shared" si="62"/>
        <v>162.27272727272728</v>
      </c>
      <c r="T788" t="s">
        <v>8284</v>
      </c>
      <c r="U788" t="s">
        <v>8285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1370</v>
      </c>
      <c r="E789">
        <v>1200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9">
        <f t="shared" si="60"/>
        <v>41549.627615740741</v>
      </c>
      <c r="L789" s="9">
        <f t="shared" si="61"/>
        <v>41579.627615740741</v>
      </c>
      <c r="M789" s="10" t="s">
        <v>8331</v>
      </c>
      <c r="N789" t="b">
        <v>0</v>
      </c>
      <c r="O789">
        <v>17</v>
      </c>
      <c r="P789" t="b">
        <v>1</v>
      </c>
      <c r="Q789" t="s">
        <v>8284</v>
      </c>
      <c r="R789" s="5">
        <f t="shared" si="59"/>
        <v>1.1416666666666666</v>
      </c>
      <c r="S789">
        <f t="shared" si="62"/>
        <v>80.588235294117652</v>
      </c>
      <c r="T789" t="s">
        <v>8284</v>
      </c>
      <c r="U789" t="s">
        <v>8285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2035.05</v>
      </c>
      <c r="E790">
        <v>1000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9">
        <f t="shared" si="60"/>
        <v>41059.006805555553</v>
      </c>
      <c r="L790" s="9">
        <f t="shared" si="61"/>
        <v>41097.165972222225</v>
      </c>
      <c r="M790" s="10" t="s">
        <v>8333</v>
      </c>
      <c r="N790" t="b">
        <v>0</v>
      </c>
      <c r="O790">
        <v>34</v>
      </c>
      <c r="P790" t="b">
        <v>1</v>
      </c>
      <c r="Q790" t="s">
        <v>8284</v>
      </c>
      <c r="R790" s="5">
        <f t="shared" si="59"/>
        <v>2.03505</v>
      </c>
      <c r="S790">
        <f t="shared" si="62"/>
        <v>59.85441176470588</v>
      </c>
      <c r="T790" t="s">
        <v>8284</v>
      </c>
      <c r="U790" t="s">
        <v>8285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1860</v>
      </c>
      <c r="E791">
        <v>1700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9">
        <f t="shared" si="60"/>
        <v>41277.186111111107</v>
      </c>
      <c r="L791" s="9">
        <f t="shared" si="61"/>
        <v>41295.332638888889</v>
      </c>
      <c r="M791" s="10" t="s">
        <v>8331</v>
      </c>
      <c r="N791" t="b">
        <v>0</v>
      </c>
      <c r="O791">
        <v>14</v>
      </c>
      <c r="P791" t="b">
        <v>1</v>
      </c>
      <c r="Q791" t="s">
        <v>8284</v>
      </c>
      <c r="R791" s="5">
        <f t="shared" si="59"/>
        <v>1.0941176470588236</v>
      </c>
      <c r="S791">
        <f t="shared" si="62"/>
        <v>132.85714285714286</v>
      </c>
      <c r="T791" t="s">
        <v>8284</v>
      </c>
      <c r="U791" t="s">
        <v>8285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14437.46</v>
      </c>
      <c r="E792">
        <v>10000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9">
        <f t="shared" si="60"/>
        <v>41276.047905092593</v>
      </c>
      <c r="L792" s="9">
        <f t="shared" si="61"/>
        <v>41306.047905092593</v>
      </c>
      <c r="M792" s="10" t="s">
        <v>8331</v>
      </c>
      <c r="N792" t="b">
        <v>0</v>
      </c>
      <c r="O792">
        <v>156</v>
      </c>
      <c r="P792" t="b">
        <v>1</v>
      </c>
      <c r="Q792" t="s">
        <v>8284</v>
      </c>
      <c r="R792" s="5">
        <f t="shared" si="59"/>
        <v>1.443746</v>
      </c>
      <c r="S792">
        <f t="shared" si="62"/>
        <v>92.547820512820508</v>
      </c>
      <c r="T792" t="s">
        <v>8284</v>
      </c>
      <c r="U792" t="s">
        <v>8285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7790</v>
      </c>
      <c r="E793">
        <v>7500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9">
        <f t="shared" si="60"/>
        <v>41557.780624999999</v>
      </c>
      <c r="L793" s="9">
        <f t="shared" si="61"/>
        <v>41591.249305555553</v>
      </c>
      <c r="M793" s="10" t="s">
        <v>8331</v>
      </c>
      <c r="N793" t="b">
        <v>0</v>
      </c>
      <c r="O793">
        <v>128</v>
      </c>
      <c r="P793" t="b">
        <v>1</v>
      </c>
      <c r="Q793" t="s">
        <v>8284</v>
      </c>
      <c r="R793" s="5">
        <f t="shared" si="59"/>
        <v>1.0386666666666666</v>
      </c>
      <c r="S793">
        <f t="shared" si="62"/>
        <v>60.859375</v>
      </c>
      <c r="T793" t="s">
        <v>8284</v>
      </c>
      <c r="U793" t="s">
        <v>8285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2511.11</v>
      </c>
      <c r="E794">
        <v>2500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9">
        <f t="shared" si="60"/>
        <v>41555.87364583333</v>
      </c>
      <c r="L794" s="9">
        <f t="shared" si="61"/>
        <v>41585.915312500001</v>
      </c>
      <c r="M794" s="10" t="s">
        <v>8331</v>
      </c>
      <c r="N794" t="b">
        <v>0</v>
      </c>
      <c r="O794">
        <v>60</v>
      </c>
      <c r="P794" t="b">
        <v>1</v>
      </c>
      <c r="Q794" t="s">
        <v>8284</v>
      </c>
      <c r="R794" s="5">
        <f t="shared" si="59"/>
        <v>1.0044440000000001</v>
      </c>
      <c r="S794">
        <f t="shared" si="62"/>
        <v>41.851833333333339</v>
      </c>
      <c r="T794" t="s">
        <v>8284</v>
      </c>
      <c r="U794" t="s">
        <v>8285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2826.43</v>
      </c>
      <c r="E795">
        <v>2750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9">
        <f t="shared" si="60"/>
        <v>41442.741249999999</v>
      </c>
      <c r="L795" s="9">
        <f t="shared" si="61"/>
        <v>41458.207638888889</v>
      </c>
      <c r="M795" s="10" t="s">
        <v>8331</v>
      </c>
      <c r="N795" t="b">
        <v>0</v>
      </c>
      <c r="O795">
        <v>32</v>
      </c>
      <c r="P795" t="b">
        <v>1</v>
      </c>
      <c r="Q795" t="s">
        <v>8284</v>
      </c>
      <c r="R795" s="5">
        <f t="shared" si="59"/>
        <v>1.0277927272727272</v>
      </c>
      <c r="S795">
        <f t="shared" si="62"/>
        <v>88.325937499999995</v>
      </c>
      <c r="T795" t="s">
        <v>8284</v>
      </c>
      <c r="U795" t="s">
        <v>8285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8425</v>
      </c>
      <c r="E796">
        <v>8000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9">
        <f t="shared" si="60"/>
        <v>40736.115011574075</v>
      </c>
      <c r="L796" s="9">
        <f t="shared" si="61"/>
        <v>40791.712500000001</v>
      </c>
      <c r="M796" s="10" t="s">
        <v>8334</v>
      </c>
      <c r="N796" t="b">
        <v>0</v>
      </c>
      <c r="O796">
        <v>53</v>
      </c>
      <c r="P796" t="b">
        <v>1</v>
      </c>
      <c r="Q796" t="s">
        <v>8284</v>
      </c>
      <c r="R796" s="5">
        <f t="shared" si="59"/>
        <v>1.0531250000000001</v>
      </c>
      <c r="S796">
        <f t="shared" si="62"/>
        <v>158.96226415094338</v>
      </c>
      <c r="T796" t="s">
        <v>8284</v>
      </c>
      <c r="U796" t="s">
        <v>8285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15650</v>
      </c>
      <c r="E797">
        <v>14000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9">
        <f t="shared" si="60"/>
        <v>40963.613032407404</v>
      </c>
      <c r="L797" s="9">
        <f t="shared" si="61"/>
        <v>41006.207638888889</v>
      </c>
      <c r="M797" s="10" t="s">
        <v>8333</v>
      </c>
      <c r="N797" t="b">
        <v>0</v>
      </c>
      <c r="O797">
        <v>184</v>
      </c>
      <c r="P797" t="b">
        <v>1</v>
      </c>
      <c r="Q797" t="s">
        <v>8284</v>
      </c>
      <c r="R797" s="5">
        <f t="shared" si="59"/>
        <v>1.1178571428571429</v>
      </c>
      <c r="S797">
        <f t="shared" si="62"/>
        <v>85.054347826086953</v>
      </c>
      <c r="T797" t="s">
        <v>8284</v>
      </c>
      <c r="U797" t="s">
        <v>8285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10135</v>
      </c>
      <c r="E798">
        <v>10000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9">
        <f t="shared" si="60"/>
        <v>41502.882928240739</v>
      </c>
      <c r="L798" s="9">
        <f t="shared" si="61"/>
        <v>41532.881944444445</v>
      </c>
      <c r="M798" s="10" t="s">
        <v>8331</v>
      </c>
      <c r="N798" t="b">
        <v>0</v>
      </c>
      <c r="O798">
        <v>90</v>
      </c>
      <c r="P798" t="b">
        <v>1</v>
      </c>
      <c r="Q798" t="s">
        <v>8284</v>
      </c>
      <c r="R798" s="5">
        <f t="shared" si="59"/>
        <v>1.0135000000000001</v>
      </c>
      <c r="S798">
        <f t="shared" si="62"/>
        <v>112.61111111111111</v>
      </c>
      <c r="T798" t="s">
        <v>8284</v>
      </c>
      <c r="U798" t="s">
        <v>8285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3226</v>
      </c>
      <c r="E799">
        <v>3000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9">
        <f t="shared" si="60"/>
        <v>40996.994074074071</v>
      </c>
      <c r="L799" s="9">
        <f t="shared" si="61"/>
        <v>41028.166666666664</v>
      </c>
      <c r="M799" s="10" t="s">
        <v>8333</v>
      </c>
      <c r="N799" t="b">
        <v>0</v>
      </c>
      <c r="O799">
        <v>71</v>
      </c>
      <c r="P799" t="b">
        <v>1</v>
      </c>
      <c r="Q799" t="s">
        <v>8284</v>
      </c>
      <c r="R799" s="5">
        <f t="shared" si="59"/>
        <v>1.0753333333333333</v>
      </c>
      <c r="S799">
        <f t="shared" si="62"/>
        <v>45.436619718309856</v>
      </c>
      <c r="T799" t="s">
        <v>8284</v>
      </c>
      <c r="U799" t="s">
        <v>8285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4021</v>
      </c>
      <c r="E800">
        <v>3500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9">
        <f t="shared" si="60"/>
        <v>41882.590127314819</v>
      </c>
      <c r="L800" s="9">
        <f t="shared" si="61"/>
        <v>41912.590127314819</v>
      </c>
      <c r="M800" s="10" t="s">
        <v>8329</v>
      </c>
      <c r="N800" t="b">
        <v>0</v>
      </c>
      <c r="O800">
        <v>87</v>
      </c>
      <c r="P800" t="b">
        <v>1</v>
      </c>
      <c r="Q800" t="s">
        <v>8284</v>
      </c>
      <c r="R800" s="5">
        <f t="shared" si="59"/>
        <v>1.1488571428571428</v>
      </c>
      <c r="S800">
        <f t="shared" si="62"/>
        <v>46.218390804597703</v>
      </c>
      <c r="T800" t="s">
        <v>8284</v>
      </c>
      <c r="U800" t="s">
        <v>8285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5001</v>
      </c>
      <c r="E801">
        <v>5000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9">
        <f t="shared" si="60"/>
        <v>40996.667199074072</v>
      </c>
      <c r="L801" s="9">
        <f t="shared" si="61"/>
        <v>41026.667199074072</v>
      </c>
      <c r="M801" s="10" t="s">
        <v>8333</v>
      </c>
      <c r="N801" t="b">
        <v>0</v>
      </c>
      <c r="O801">
        <v>28</v>
      </c>
      <c r="P801" t="b">
        <v>1</v>
      </c>
      <c r="Q801" t="s">
        <v>8284</v>
      </c>
      <c r="R801" s="5">
        <f t="shared" si="59"/>
        <v>1.0002</v>
      </c>
      <c r="S801">
        <f t="shared" si="62"/>
        <v>178.60714285714286</v>
      </c>
      <c r="T801" t="s">
        <v>8284</v>
      </c>
      <c r="U801" t="s">
        <v>8285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2282</v>
      </c>
      <c r="E802">
        <v>1500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9">
        <f t="shared" si="60"/>
        <v>41863.433495370373</v>
      </c>
      <c r="L802" s="9">
        <f t="shared" si="61"/>
        <v>41893.433495370373</v>
      </c>
      <c r="M802" s="10" t="s">
        <v>8329</v>
      </c>
      <c r="N802" t="b">
        <v>0</v>
      </c>
      <c r="O802">
        <v>56</v>
      </c>
      <c r="P802" t="b">
        <v>1</v>
      </c>
      <c r="Q802" t="s">
        <v>8284</v>
      </c>
      <c r="R802" s="5">
        <f t="shared" si="59"/>
        <v>1.5213333333333334</v>
      </c>
      <c r="S802">
        <f t="shared" si="62"/>
        <v>40.75</v>
      </c>
      <c r="T802" t="s">
        <v>8284</v>
      </c>
      <c r="U802" t="s">
        <v>8285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2230.4299999999998</v>
      </c>
      <c r="E803">
        <v>2000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9">
        <f t="shared" si="60"/>
        <v>40695.795370370368</v>
      </c>
      <c r="L803" s="9">
        <f t="shared" si="61"/>
        <v>40725.795370370368</v>
      </c>
      <c r="M803" s="10" t="s">
        <v>8334</v>
      </c>
      <c r="N803" t="b">
        <v>0</v>
      </c>
      <c r="O803">
        <v>51</v>
      </c>
      <c r="P803" t="b">
        <v>1</v>
      </c>
      <c r="Q803" t="s">
        <v>8284</v>
      </c>
      <c r="R803" s="5">
        <f t="shared" si="59"/>
        <v>1.1152149999999998</v>
      </c>
      <c r="S803">
        <f t="shared" si="62"/>
        <v>43.733921568627444</v>
      </c>
      <c r="T803" t="s">
        <v>8284</v>
      </c>
      <c r="U803" t="s">
        <v>8285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6080</v>
      </c>
      <c r="E804">
        <v>6000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9">
        <f t="shared" si="60"/>
        <v>41123.022268518514</v>
      </c>
      <c r="L804" s="9">
        <f t="shared" si="61"/>
        <v>41169.170138888891</v>
      </c>
      <c r="M804" s="10" t="s">
        <v>8333</v>
      </c>
      <c r="N804" t="b">
        <v>0</v>
      </c>
      <c r="O804">
        <v>75</v>
      </c>
      <c r="P804" t="b">
        <v>1</v>
      </c>
      <c r="Q804" t="s">
        <v>8284</v>
      </c>
      <c r="R804" s="5">
        <f t="shared" si="59"/>
        <v>1.0133333333333334</v>
      </c>
      <c r="S804">
        <f t="shared" si="62"/>
        <v>81.066666666666663</v>
      </c>
      <c r="T804" t="s">
        <v>8284</v>
      </c>
      <c r="U804" t="s">
        <v>8285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2835</v>
      </c>
      <c r="E805">
        <v>2300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9">
        <f t="shared" si="60"/>
        <v>40665.949976851851</v>
      </c>
      <c r="L805" s="9">
        <f t="shared" si="61"/>
        <v>40692.041666666664</v>
      </c>
      <c r="M805" s="10" t="s">
        <v>8334</v>
      </c>
      <c r="N805" t="b">
        <v>0</v>
      </c>
      <c r="O805">
        <v>38</v>
      </c>
      <c r="P805" t="b">
        <v>1</v>
      </c>
      <c r="Q805" t="s">
        <v>8284</v>
      </c>
      <c r="R805" s="5">
        <f t="shared" si="59"/>
        <v>1.232608695652174</v>
      </c>
      <c r="S805">
        <f t="shared" ref="S805:S836" si="63">D805/O805</f>
        <v>74.60526315789474</v>
      </c>
      <c r="T805" t="s">
        <v>8284</v>
      </c>
      <c r="U805" t="s">
        <v>8285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9">
        <f t="shared" si="60"/>
        <v>40730.105624999997</v>
      </c>
      <c r="L806" s="9">
        <f t="shared" si="61"/>
        <v>40747.165972222225</v>
      </c>
      <c r="M806" s="10" t="s">
        <v>8334</v>
      </c>
      <c r="N806" t="b">
        <v>0</v>
      </c>
      <c r="O806">
        <v>18</v>
      </c>
      <c r="P806" t="b">
        <v>1</v>
      </c>
      <c r="Q806" t="s">
        <v>8284</v>
      </c>
      <c r="R806" s="5">
        <f t="shared" si="59"/>
        <v>1</v>
      </c>
      <c r="S806">
        <f t="shared" si="63"/>
        <v>305.55555555555554</v>
      </c>
      <c r="T806" t="s">
        <v>8284</v>
      </c>
      <c r="U806" t="s">
        <v>8285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3150</v>
      </c>
      <c r="E807">
        <v>3000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9">
        <f t="shared" si="60"/>
        <v>40690.823055555556</v>
      </c>
      <c r="L807" s="9">
        <f t="shared" si="61"/>
        <v>40740.958333333336</v>
      </c>
      <c r="M807" s="10" t="s">
        <v>8334</v>
      </c>
      <c r="N807" t="b">
        <v>0</v>
      </c>
      <c r="O807">
        <v>54</v>
      </c>
      <c r="P807" t="b">
        <v>1</v>
      </c>
      <c r="Q807" t="s">
        <v>8284</v>
      </c>
      <c r="R807" s="5">
        <f t="shared" si="59"/>
        <v>1.05</v>
      </c>
      <c r="S807">
        <f t="shared" si="63"/>
        <v>58.333333333333336</v>
      </c>
      <c r="T807" t="s">
        <v>8284</v>
      </c>
      <c r="U807" t="s">
        <v>8285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8355</v>
      </c>
      <c r="E808">
        <v>8000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9">
        <f t="shared" si="60"/>
        <v>40763.691423611112</v>
      </c>
      <c r="L808" s="9">
        <f t="shared" si="61"/>
        <v>40793.691423611112</v>
      </c>
      <c r="M808" s="10" t="s">
        <v>8334</v>
      </c>
      <c r="N808" t="b">
        <v>0</v>
      </c>
      <c r="O808">
        <v>71</v>
      </c>
      <c r="P808" t="b">
        <v>1</v>
      </c>
      <c r="Q808" t="s">
        <v>8284</v>
      </c>
      <c r="R808" s="5">
        <f t="shared" si="59"/>
        <v>1.0443750000000001</v>
      </c>
      <c r="S808">
        <f t="shared" si="63"/>
        <v>117.67605633802818</v>
      </c>
      <c r="T808" t="s">
        <v>8284</v>
      </c>
      <c r="U808" t="s">
        <v>8285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4205</v>
      </c>
      <c r="E809">
        <v>4000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9">
        <f t="shared" si="60"/>
        <v>42759.628599537042</v>
      </c>
      <c r="L809" s="9">
        <f t="shared" si="61"/>
        <v>42795.083333333328</v>
      </c>
      <c r="M809" s="10" t="s">
        <v>8327</v>
      </c>
      <c r="N809" t="b">
        <v>0</v>
      </c>
      <c r="O809">
        <v>57</v>
      </c>
      <c r="P809" t="b">
        <v>1</v>
      </c>
      <c r="Q809" t="s">
        <v>8284</v>
      </c>
      <c r="R809" s="5">
        <f t="shared" si="59"/>
        <v>1.05125</v>
      </c>
      <c r="S809">
        <f t="shared" si="63"/>
        <v>73.771929824561397</v>
      </c>
      <c r="T809" t="s">
        <v>8284</v>
      </c>
      <c r="U809" t="s">
        <v>8285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9">
        <f t="shared" si="60"/>
        <v>41962.100532407407</v>
      </c>
      <c r="L810" s="9">
        <f t="shared" si="61"/>
        <v>41995.207638888889</v>
      </c>
      <c r="M810" s="10" t="s">
        <v>8329</v>
      </c>
      <c r="N810" t="b">
        <v>0</v>
      </c>
      <c r="O810">
        <v>43</v>
      </c>
      <c r="P810" t="b">
        <v>1</v>
      </c>
      <c r="Q810" t="s">
        <v>8284</v>
      </c>
      <c r="R810" s="5">
        <f t="shared" si="59"/>
        <v>1</v>
      </c>
      <c r="S810">
        <f t="shared" si="63"/>
        <v>104.65116279069767</v>
      </c>
      <c r="T810" t="s">
        <v>8284</v>
      </c>
      <c r="U810" t="s">
        <v>8285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4151</v>
      </c>
      <c r="E811">
        <v>4000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9">
        <f t="shared" si="60"/>
        <v>41628.833680555559</v>
      </c>
      <c r="L811" s="9">
        <f t="shared" si="61"/>
        <v>41658.833680555559</v>
      </c>
      <c r="M811" s="10" t="s">
        <v>8329</v>
      </c>
      <c r="N811" t="b">
        <v>0</v>
      </c>
      <c r="O811">
        <v>52</v>
      </c>
      <c r="P811" t="b">
        <v>1</v>
      </c>
      <c r="Q811" t="s">
        <v>8284</v>
      </c>
      <c r="R811" s="5">
        <f t="shared" si="59"/>
        <v>1.03775</v>
      </c>
      <c r="S811">
        <f t="shared" si="63"/>
        <v>79.82692307692308</v>
      </c>
      <c r="T811" t="s">
        <v>8284</v>
      </c>
      <c r="U811" t="s">
        <v>8285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1575</v>
      </c>
      <c r="E812">
        <v>1500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9">
        <f t="shared" si="60"/>
        <v>41123.056273148148</v>
      </c>
      <c r="L812" s="9">
        <f t="shared" si="61"/>
        <v>41153.056273148148</v>
      </c>
      <c r="M812" s="10" t="s">
        <v>8333</v>
      </c>
      <c r="N812" t="b">
        <v>0</v>
      </c>
      <c r="O812">
        <v>27</v>
      </c>
      <c r="P812" t="b">
        <v>1</v>
      </c>
      <c r="Q812" t="s">
        <v>8284</v>
      </c>
      <c r="R812" s="5">
        <f t="shared" si="59"/>
        <v>1.05</v>
      </c>
      <c r="S812">
        <f t="shared" si="63"/>
        <v>58.333333333333336</v>
      </c>
      <c r="T812" t="s">
        <v>8284</v>
      </c>
      <c r="U812" t="s">
        <v>8285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1040</v>
      </c>
      <c r="E813">
        <v>1000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9">
        <f t="shared" si="60"/>
        <v>41443.643541666665</v>
      </c>
      <c r="L813" s="9">
        <f t="shared" si="61"/>
        <v>41465.702777777777</v>
      </c>
      <c r="M813" s="10" t="s">
        <v>8331</v>
      </c>
      <c r="N813" t="b">
        <v>0</v>
      </c>
      <c r="O813">
        <v>12</v>
      </c>
      <c r="P813" t="b">
        <v>1</v>
      </c>
      <c r="Q813" t="s">
        <v>8284</v>
      </c>
      <c r="R813" s="5">
        <f t="shared" si="59"/>
        <v>1.04</v>
      </c>
      <c r="S813">
        <f t="shared" si="63"/>
        <v>86.666666666666671</v>
      </c>
      <c r="T813" t="s">
        <v>8284</v>
      </c>
      <c r="U813" t="s">
        <v>8285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911</v>
      </c>
      <c r="E814">
        <v>600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9">
        <f t="shared" si="60"/>
        <v>41282.017962962964</v>
      </c>
      <c r="L814" s="9">
        <f t="shared" si="61"/>
        <v>41334.581944444442</v>
      </c>
      <c r="M814" s="10" t="s">
        <v>8331</v>
      </c>
      <c r="N814" t="b">
        <v>0</v>
      </c>
      <c r="O814">
        <v>33</v>
      </c>
      <c r="P814" t="b">
        <v>1</v>
      </c>
      <c r="Q814" t="s">
        <v>8284</v>
      </c>
      <c r="R814" s="5">
        <f t="shared" si="59"/>
        <v>1.5183333333333333</v>
      </c>
      <c r="S814">
        <f t="shared" si="63"/>
        <v>27.606060606060606</v>
      </c>
      <c r="T814" t="s">
        <v>8284</v>
      </c>
      <c r="U814" t="s">
        <v>8285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2399.94</v>
      </c>
      <c r="E815">
        <v>1500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9">
        <f t="shared" si="60"/>
        <v>41080.960243055553</v>
      </c>
      <c r="L815" s="9">
        <f t="shared" si="61"/>
        <v>41110.960243055553</v>
      </c>
      <c r="M815" s="10" t="s">
        <v>8333</v>
      </c>
      <c r="N815" t="b">
        <v>0</v>
      </c>
      <c r="O815">
        <v>96</v>
      </c>
      <c r="P815" t="b">
        <v>1</v>
      </c>
      <c r="Q815" t="s">
        <v>8284</v>
      </c>
      <c r="R815" s="5">
        <f t="shared" si="59"/>
        <v>1.59996</v>
      </c>
      <c r="S815">
        <f t="shared" si="63"/>
        <v>24.999375000000001</v>
      </c>
      <c r="T815" t="s">
        <v>8284</v>
      </c>
      <c r="U815" t="s">
        <v>8285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1273</v>
      </c>
      <c r="E816">
        <v>1000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9">
        <f t="shared" si="60"/>
        <v>40679.743067129632</v>
      </c>
      <c r="L816" s="9">
        <f t="shared" si="61"/>
        <v>40694.75277777778</v>
      </c>
      <c r="M816" s="10" t="s">
        <v>8334</v>
      </c>
      <c r="N816" t="b">
        <v>0</v>
      </c>
      <c r="O816">
        <v>28</v>
      </c>
      <c r="P816" t="b">
        <v>1</v>
      </c>
      <c r="Q816" t="s">
        <v>8284</v>
      </c>
      <c r="R816" s="5">
        <f t="shared" si="59"/>
        <v>1.2729999999999999</v>
      </c>
      <c r="S816">
        <f t="shared" si="63"/>
        <v>45.464285714285715</v>
      </c>
      <c r="T816" t="s">
        <v>8284</v>
      </c>
      <c r="U816" t="s">
        <v>8285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4280</v>
      </c>
      <c r="E817">
        <v>4000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9">
        <f t="shared" si="60"/>
        <v>41914.917858796296</v>
      </c>
      <c r="L817" s="9">
        <f t="shared" si="61"/>
        <v>41944.917858796296</v>
      </c>
      <c r="M817" s="10" t="s">
        <v>8329</v>
      </c>
      <c r="N817" t="b">
        <v>0</v>
      </c>
      <c r="O817">
        <v>43</v>
      </c>
      <c r="P817" t="b">
        <v>1</v>
      </c>
      <c r="Q817" t="s">
        <v>8284</v>
      </c>
      <c r="R817" s="5">
        <f t="shared" si="59"/>
        <v>1.07</v>
      </c>
      <c r="S817">
        <f t="shared" si="63"/>
        <v>99.534883720930239</v>
      </c>
      <c r="T817" t="s">
        <v>8284</v>
      </c>
      <c r="U817" t="s">
        <v>8285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8058.55</v>
      </c>
      <c r="E818">
        <v>7000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9">
        <f t="shared" si="60"/>
        <v>41341.870868055557</v>
      </c>
      <c r="L818" s="9">
        <f t="shared" si="61"/>
        <v>41373.270833333336</v>
      </c>
      <c r="M818" s="10" t="s">
        <v>8331</v>
      </c>
      <c r="N818" t="b">
        <v>0</v>
      </c>
      <c r="O818">
        <v>205</v>
      </c>
      <c r="P818" t="b">
        <v>1</v>
      </c>
      <c r="Q818" t="s">
        <v>8284</v>
      </c>
      <c r="R818" s="5">
        <f t="shared" si="59"/>
        <v>1.1512214285714286</v>
      </c>
      <c r="S818">
        <f t="shared" si="63"/>
        <v>39.31</v>
      </c>
      <c r="T818" t="s">
        <v>8284</v>
      </c>
      <c r="U818" t="s">
        <v>8285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2056.66</v>
      </c>
      <c r="E819">
        <v>1500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9">
        <f t="shared" si="60"/>
        <v>40925.599664351852</v>
      </c>
      <c r="L819" s="9">
        <f t="shared" si="61"/>
        <v>40979.207638888889</v>
      </c>
      <c r="M819" s="10" t="s">
        <v>8333</v>
      </c>
      <c r="N819" t="b">
        <v>0</v>
      </c>
      <c r="O819">
        <v>23</v>
      </c>
      <c r="P819" t="b">
        <v>1</v>
      </c>
      <c r="Q819" t="s">
        <v>8284</v>
      </c>
      <c r="R819" s="5">
        <f t="shared" si="59"/>
        <v>1.3711066666666665</v>
      </c>
      <c r="S819">
        <f t="shared" si="63"/>
        <v>89.419999999999987</v>
      </c>
      <c r="T819" t="s">
        <v>8284</v>
      </c>
      <c r="U819" t="s">
        <v>8285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545</v>
      </c>
      <c r="E820">
        <v>350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9">
        <f t="shared" si="60"/>
        <v>41120.882881944446</v>
      </c>
      <c r="L820" s="9">
        <f t="shared" si="61"/>
        <v>41128.709027777775</v>
      </c>
      <c r="M820" s="10" t="s">
        <v>8333</v>
      </c>
      <c r="N820" t="b">
        <v>0</v>
      </c>
      <c r="O820">
        <v>19</v>
      </c>
      <c r="P820" t="b">
        <v>1</v>
      </c>
      <c r="Q820" t="s">
        <v>8284</v>
      </c>
      <c r="R820" s="5">
        <f t="shared" si="59"/>
        <v>1.5571428571428572</v>
      </c>
      <c r="S820">
        <f t="shared" si="63"/>
        <v>28.684210526315791</v>
      </c>
      <c r="T820" t="s">
        <v>8284</v>
      </c>
      <c r="U820" t="s">
        <v>8285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435</v>
      </c>
      <c r="E821">
        <v>400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9">
        <f t="shared" si="60"/>
        <v>41619.998310185183</v>
      </c>
      <c r="L821" s="9">
        <f t="shared" si="61"/>
        <v>41629.197222222225</v>
      </c>
      <c r="M821" s="10" t="s">
        <v>8331</v>
      </c>
      <c r="N821" t="b">
        <v>0</v>
      </c>
      <c r="O821">
        <v>14</v>
      </c>
      <c r="P821" t="b">
        <v>1</v>
      </c>
      <c r="Q821" t="s">
        <v>8284</v>
      </c>
      <c r="R821" s="5">
        <f t="shared" si="59"/>
        <v>1.0874999999999999</v>
      </c>
      <c r="S821">
        <f t="shared" si="63"/>
        <v>31.071428571428573</v>
      </c>
      <c r="T821" t="s">
        <v>8284</v>
      </c>
      <c r="U821" t="s">
        <v>8285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2681</v>
      </c>
      <c r="E822">
        <v>2000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9">
        <f t="shared" si="60"/>
        <v>41768.841921296298</v>
      </c>
      <c r="L822" s="9">
        <f t="shared" si="61"/>
        <v>41799.208333333336</v>
      </c>
      <c r="M822" s="10" t="s">
        <v>8329</v>
      </c>
      <c r="N822" t="b">
        <v>0</v>
      </c>
      <c r="O822">
        <v>38</v>
      </c>
      <c r="P822" t="b">
        <v>1</v>
      </c>
      <c r="Q822" t="s">
        <v>8284</v>
      </c>
      <c r="R822" s="5">
        <f t="shared" si="59"/>
        <v>1.3405</v>
      </c>
      <c r="S822">
        <f t="shared" si="63"/>
        <v>70.55263157894737</v>
      </c>
      <c r="T822" t="s">
        <v>8284</v>
      </c>
      <c r="U822" t="s">
        <v>8285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9">
        <f t="shared" si="60"/>
        <v>42093.922048611115</v>
      </c>
      <c r="L823" s="9">
        <f t="shared" si="61"/>
        <v>42128.167361111111</v>
      </c>
      <c r="M823" s="10" t="s">
        <v>8326</v>
      </c>
      <c r="N823" t="b">
        <v>0</v>
      </c>
      <c r="O823">
        <v>78</v>
      </c>
      <c r="P823" t="b">
        <v>1</v>
      </c>
      <c r="Q823" t="s">
        <v>8284</v>
      </c>
      <c r="R823" s="5">
        <f t="shared" si="59"/>
        <v>1</v>
      </c>
      <c r="S823">
        <f t="shared" si="63"/>
        <v>224.12820512820514</v>
      </c>
      <c r="T823" t="s">
        <v>8284</v>
      </c>
      <c r="U823" t="s">
        <v>8285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3575</v>
      </c>
      <c r="E824">
        <v>3000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9">
        <f t="shared" si="60"/>
        <v>41157.947337962964</v>
      </c>
      <c r="L824" s="9">
        <f t="shared" si="61"/>
        <v>41187.947337962964</v>
      </c>
      <c r="M824" s="10" t="s">
        <v>8333</v>
      </c>
      <c r="N824" t="b">
        <v>0</v>
      </c>
      <c r="O824">
        <v>69</v>
      </c>
      <c r="P824" t="b">
        <v>1</v>
      </c>
      <c r="Q824" t="s">
        <v>8284</v>
      </c>
      <c r="R824" s="5">
        <f t="shared" si="59"/>
        <v>1.1916666666666667</v>
      </c>
      <c r="S824">
        <f t="shared" si="63"/>
        <v>51.811594202898547</v>
      </c>
      <c r="T824" t="s">
        <v>8284</v>
      </c>
      <c r="U824" t="s">
        <v>8285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1436</v>
      </c>
      <c r="E825">
        <v>800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9">
        <f t="shared" si="60"/>
        <v>42055.972824074073</v>
      </c>
      <c r="L825" s="9">
        <f t="shared" si="61"/>
        <v>42085.931157407409</v>
      </c>
      <c r="M825" s="10" t="s">
        <v>8326</v>
      </c>
      <c r="N825" t="b">
        <v>0</v>
      </c>
      <c r="O825">
        <v>33</v>
      </c>
      <c r="P825" t="b">
        <v>1</v>
      </c>
      <c r="Q825" t="s">
        <v>8284</v>
      </c>
      <c r="R825" s="5">
        <f t="shared" si="59"/>
        <v>1.7949999999999999</v>
      </c>
      <c r="S825">
        <f t="shared" si="63"/>
        <v>43.515151515151516</v>
      </c>
      <c r="T825" t="s">
        <v>8284</v>
      </c>
      <c r="U825" t="s">
        <v>8285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2150.1</v>
      </c>
      <c r="E826">
        <v>1600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9">
        <f t="shared" si="60"/>
        <v>40250.242106481484</v>
      </c>
      <c r="L826" s="9">
        <f t="shared" si="61"/>
        <v>40286.290972222225</v>
      </c>
      <c r="M826" s="10" t="s">
        <v>8336</v>
      </c>
      <c r="N826" t="b">
        <v>0</v>
      </c>
      <c r="O826">
        <v>54</v>
      </c>
      <c r="P826" t="b">
        <v>1</v>
      </c>
      <c r="Q826" t="s">
        <v>8284</v>
      </c>
      <c r="R826" s="5">
        <f t="shared" si="59"/>
        <v>1.3438124999999999</v>
      </c>
      <c r="S826">
        <f t="shared" si="63"/>
        <v>39.816666666666663</v>
      </c>
      <c r="T826" t="s">
        <v>8284</v>
      </c>
      <c r="U826" t="s">
        <v>8285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12554</v>
      </c>
      <c r="E827">
        <v>12500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9">
        <f t="shared" si="60"/>
        <v>41186.306527777779</v>
      </c>
      <c r="L827" s="9">
        <f t="shared" si="61"/>
        <v>41211.306527777779</v>
      </c>
      <c r="M827" s="10" t="s">
        <v>8333</v>
      </c>
      <c r="N827" t="b">
        <v>0</v>
      </c>
      <c r="O827">
        <v>99</v>
      </c>
      <c r="P827" t="b">
        <v>1</v>
      </c>
      <c r="Q827" t="s">
        <v>8284</v>
      </c>
      <c r="R827" s="5">
        <f t="shared" si="59"/>
        <v>1.0043200000000001</v>
      </c>
      <c r="S827">
        <f t="shared" si="63"/>
        <v>126.8080808080808</v>
      </c>
      <c r="T827" t="s">
        <v>8284</v>
      </c>
      <c r="U827" t="s">
        <v>8285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5580</v>
      </c>
      <c r="E828">
        <v>5500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9">
        <f t="shared" si="60"/>
        <v>40973.038541666669</v>
      </c>
      <c r="L828" s="9">
        <f t="shared" si="61"/>
        <v>40993.996874999997</v>
      </c>
      <c r="M828" s="10" t="s">
        <v>8333</v>
      </c>
      <c r="N828" t="b">
        <v>0</v>
      </c>
      <c r="O828">
        <v>49</v>
      </c>
      <c r="P828" t="b">
        <v>1</v>
      </c>
      <c r="Q828" t="s">
        <v>8284</v>
      </c>
      <c r="R828" s="5">
        <f t="shared" si="59"/>
        <v>1.0145454545454546</v>
      </c>
      <c r="S828">
        <f t="shared" si="63"/>
        <v>113.87755102040816</v>
      </c>
      <c r="T828" t="s">
        <v>8284</v>
      </c>
      <c r="U828" t="s">
        <v>8285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310</v>
      </c>
      <c r="E829">
        <v>300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9">
        <f t="shared" si="60"/>
        <v>40927.473460648151</v>
      </c>
      <c r="L829" s="9">
        <f t="shared" si="61"/>
        <v>40953.825694444444</v>
      </c>
      <c r="M829" s="10" t="s">
        <v>8333</v>
      </c>
      <c r="N829" t="b">
        <v>0</v>
      </c>
      <c r="O829">
        <v>11</v>
      </c>
      <c r="P829" t="b">
        <v>1</v>
      </c>
      <c r="Q829" t="s">
        <v>8284</v>
      </c>
      <c r="R829" s="5">
        <f t="shared" si="59"/>
        <v>1.0333333333333334</v>
      </c>
      <c r="S829">
        <f t="shared" si="63"/>
        <v>28.181818181818183</v>
      </c>
      <c r="T829" t="s">
        <v>8284</v>
      </c>
      <c r="U829" t="s">
        <v>8285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1391</v>
      </c>
      <c r="E830">
        <v>1300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9">
        <f t="shared" si="60"/>
        <v>41073.050717592589</v>
      </c>
      <c r="L830" s="9">
        <f t="shared" si="61"/>
        <v>41085.683333333334</v>
      </c>
      <c r="M830" s="10" t="s">
        <v>8333</v>
      </c>
      <c r="N830" t="b">
        <v>0</v>
      </c>
      <c r="O830">
        <v>38</v>
      </c>
      <c r="P830" t="b">
        <v>1</v>
      </c>
      <c r="Q830" t="s">
        <v>8284</v>
      </c>
      <c r="R830" s="5">
        <f t="shared" si="59"/>
        <v>1.07</v>
      </c>
      <c r="S830">
        <f t="shared" si="63"/>
        <v>36.60526315789474</v>
      </c>
      <c r="T830" t="s">
        <v>8284</v>
      </c>
      <c r="U830" t="s">
        <v>8285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520</v>
      </c>
      <c r="E831">
        <v>500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9">
        <f t="shared" si="60"/>
        <v>42504.801388888889</v>
      </c>
      <c r="L831" s="9">
        <f t="shared" si="61"/>
        <v>42564.801388888889</v>
      </c>
      <c r="M831" s="10" t="s">
        <v>8328</v>
      </c>
      <c r="N831" t="b">
        <v>0</v>
      </c>
      <c r="O831">
        <v>16</v>
      </c>
      <c r="P831" t="b">
        <v>1</v>
      </c>
      <c r="Q831" t="s">
        <v>8284</v>
      </c>
      <c r="R831" s="5">
        <f t="shared" si="59"/>
        <v>1.04</v>
      </c>
      <c r="S831">
        <f t="shared" si="63"/>
        <v>32.5</v>
      </c>
      <c r="T831" t="s">
        <v>8284</v>
      </c>
      <c r="U831" t="s">
        <v>8285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1941</v>
      </c>
      <c r="E832">
        <v>1800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9">
        <f t="shared" si="60"/>
        <v>41325.525752314818</v>
      </c>
      <c r="L832" s="9">
        <f t="shared" si="61"/>
        <v>41355.484085648146</v>
      </c>
      <c r="M832" s="10" t="s">
        <v>8331</v>
      </c>
      <c r="N832" t="b">
        <v>0</v>
      </c>
      <c r="O832">
        <v>32</v>
      </c>
      <c r="P832" t="b">
        <v>1</v>
      </c>
      <c r="Q832" t="s">
        <v>8284</v>
      </c>
      <c r="R832" s="5">
        <f t="shared" si="59"/>
        <v>1.0783333333333334</v>
      </c>
      <c r="S832">
        <f t="shared" si="63"/>
        <v>60.65625</v>
      </c>
      <c r="T832" t="s">
        <v>8284</v>
      </c>
      <c r="U832" t="s">
        <v>8285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3500</v>
      </c>
      <c r="E833">
        <v>1500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9">
        <f t="shared" si="60"/>
        <v>40996.646921296298</v>
      </c>
      <c r="L833" s="9">
        <f t="shared" si="61"/>
        <v>41026.646921296298</v>
      </c>
      <c r="M833" s="10" t="s">
        <v>8333</v>
      </c>
      <c r="N833" t="b">
        <v>0</v>
      </c>
      <c r="O833">
        <v>20</v>
      </c>
      <c r="P833" t="b">
        <v>1</v>
      </c>
      <c r="Q833" t="s">
        <v>8284</v>
      </c>
      <c r="R833" s="5">
        <f t="shared" si="59"/>
        <v>2.3333333333333335</v>
      </c>
      <c r="S833">
        <f t="shared" si="63"/>
        <v>175</v>
      </c>
      <c r="T833" t="s">
        <v>8284</v>
      </c>
      <c r="U833" t="s">
        <v>8285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15091.06</v>
      </c>
      <c r="E834">
        <v>15000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9">
        <f t="shared" si="60"/>
        <v>40869.675173611111</v>
      </c>
      <c r="L834" s="9">
        <f t="shared" si="61"/>
        <v>40929.342361111107</v>
      </c>
      <c r="M834" s="10" t="s">
        <v>8333</v>
      </c>
      <c r="N834" t="b">
        <v>0</v>
      </c>
      <c r="O834">
        <v>154</v>
      </c>
      <c r="P834" t="b">
        <v>1</v>
      </c>
      <c r="Q834" t="s">
        <v>8284</v>
      </c>
      <c r="R834" s="5">
        <f t="shared" ref="R834:R897" si="64">D834/E834</f>
        <v>1.0060706666666666</v>
      </c>
      <c r="S834">
        <f t="shared" si="63"/>
        <v>97.993896103896105</v>
      </c>
      <c r="T834" t="s">
        <v>8284</v>
      </c>
      <c r="U834" t="s">
        <v>8285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6100</v>
      </c>
      <c r="E835">
        <v>6000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9">
        <f t="shared" ref="K835:K898" si="65">(J835/86400)+DATE(1970,1,1)</f>
        <v>41718.878182870372</v>
      </c>
      <c r="L835" s="9">
        <f t="shared" ref="L835:L898" si="66">(I835/86400)+DATE(1970,1,1)</f>
        <v>41748.878182870372</v>
      </c>
      <c r="M835" s="10" t="s">
        <v>8329</v>
      </c>
      <c r="N835" t="b">
        <v>0</v>
      </c>
      <c r="O835">
        <v>41</v>
      </c>
      <c r="P835" t="b">
        <v>1</v>
      </c>
      <c r="Q835" t="s">
        <v>8284</v>
      </c>
      <c r="R835" s="5">
        <f t="shared" si="64"/>
        <v>1.0166666666666666</v>
      </c>
      <c r="S835">
        <f t="shared" si="63"/>
        <v>148.78048780487805</v>
      </c>
      <c r="T835" t="s">
        <v>8284</v>
      </c>
      <c r="U835" t="s">
        <v>8285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7206</v>
      </c>
      <c r="E836">
        <v>5500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9">
        <f t="shared" si="65"/>
        <v>41422.822824074072</v>
      </c>
      <c r="L836" s="9">
        <f t="shared" si="66"/>
        <v>41456.165972222225</v>
      </c>
      <c r="M836" s="10" t="s">
        <v>8331</v>
      </c>
      <c r="N836" t="b">
        <v>0</v>
      </c>
      <c r="O836">
        <v>75</v>
      </c>
      <c r="P836" t="b">
        <v>1</v>
      </c>
      <c r="Q836" t="s">
        <v>8284</v>
      </c>
      <c r="R836" s="5">
        <f t="shared" si="64"/>
        <v>1.3101818181818181</v>
      </c>
      <c r="S836">
        <f t="shared" si="63"/>
        <v>96.08</v>
      </c>
      <c r="T836" t="s">
        <v>8284</v>
      </c>
      <c r="U836" t="s">
        <v>8285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2345</v>
      </c>
      <c r="E837">
        <v>2000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9">
        <f t="shared" si="65"/>
        <v>41005.45784722222</v>
      </c>
      <c r="L837" s="9">
        <f t="shared" si="66"/>
        <v>41048.125</v>
      </c>
      <c r="M837" s="10" t="s">
        <v>8333</v>
      </c>
      <c r="N837" t="b">
        <v>0</v>
      </c>
      <c r="O837">
        <v>40</v>
      </c>
      <c r="P837" t="b">
        <v>1</v>
      </c>
      <c r="Q837" t="s">
        <v>8284</v>
      </c>
      <c r="R837" s="5">
        <f t="shared" si="64"/>
        <v>1.1725000000000001</v>
      </c>
      <c r="S837">
        <f t="shared" ref="S837:S868" si="67">D837/O837</f>
        <v>58.625</v>
      </c>
      <c r="T837" t="s">
        <v>8284</v>
      </c>
      <c r="U837" t="s">
        <v>8285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5046.5200000000004</v>
      </c>
      <c r="E838">
        <v>5000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9">
        <f t="shared" si="65"/>
        <v>41524.056921296295</v>
      </c>
      <c r="L838" s="9">
        <f t="shared" si="66"/>
        <v>41554.056921296295</v>
      </c>
      <c r="M838" s="10" t="s">
        <v>8331</v>
      </c>
      <c r="N838" t="b">
        <v>0</v>
      </c>
      <c r="O838">
        <v>46</v>
      </c>
      <c r="P838" t="b">
        <v>1</v>
      </c>
      <c r="Q838" t="s">
        <v>8284</v>
      </c>
      <c r="R838" s="5">
        <f t="shared" si="64"/>
        <v>1.009304</v>
      </c>
      <c r="S838">
        <f t="shared" si="67"/>
        <v>109.70695652173914</v>
      </c>
      <c r="T838" t="s">
        <v>8284</v>
      </c>
      <c r="U838" t="s">
        <v>8285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3045</v>
      </c>
      <c r="E839">
        <v>2500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9">
        <f t="shared" si="65"/>
        <v>41730.998402777775</v>
      </c>
      <c r="L839" s="9">
        <f t="shared" si="66"/>
        <v>41760.998402777775</v>
      </c>
      <c r="M839" s="10" t="s">
        <v>8329</v>
      </c>
      <c r="N839" t="b">
        <v>0</v>
      </c>
      <c r="O839">
        <v>62</v>
      </c>
      <c r="P839" t="b">
        <v>1</v>
      </c>
      <c r="Q839" t="s">
        <v>8284</v>
      </c>
      <c r="R839" s="5">
        <f t="shared" si="64"/>
        <v>1.218</v>
      </c>
      <c r="S839">
        <f t="shared" si="67"/>
        <v>49.112903225806448</v>
      </c>
      <c r="T839" t="s">
        <v>8284</v>
      </c>
      <c r="U839" t="s">
        <v>8285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2908</v>
      </c>
      <c r="E840">
        <v>2000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9">
        <f t="shared" si="65"/>
        <v>40895.897974537038</v>
      </c>
      <c r="L840" s="9">
        <f t="shared" si="66"/>
        <v>40925.897974537038</v>
      </c>
      <c r="M840" s="10" t="s">
        <v>8333</v>
      </c>
      <c r="N840" t="b">
        <v>0</v>
      </c>
      <c r="O840">
        <v>61</v>
      </c>
      <c r="P840" t="b">
        <v>1</v>
      </c>
      <c r="Q840" t="s">
        <v>8284</v>
      </c>
      <c r="R840" s="5">
        <f t="shared" si="64"/>
        <v>1.454</v>
      </c>
      <c r="S840">
        <f t="shared" si="67"/>
        <v>47.672131147540981</v>
      </c>
      <c r="T840" t="s">
        <v>8284</v>
      </c>
      <c r="U840" t="s">
        <v>8285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5830.83</v>
      </c>
      <c r="E841">
        <v>5000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9">
        <f t="shared" si="65"/>
        <v>41144.763379629629</v>
      </c>
      <c r="L841" s="9">
        <f t="shared" si="66"/>
        <v>41174.763379629629</v>
      </c>
      <c r="M841" s="10" t="s">
        <v>8333</v>
      </c>
      <c r="N841" t="b">
        <v>0</v>
      </c>
      <c r="O841">
        <v>96</v>
      </c>
      <c r="P841" t="b">
        <v>1</v>
      </c>
      <c r="Q841" t="s">
        <v>8284</v>
      </c>
      <c r="R841" s="5">
        <f t="shared" si="64"/>
        <v>1.166166</v>
      </c>
      <c r="S841">
        <f t="shared" si="67"/>
        <v>60.737812499999997</v>
      </c>
      <c r="T841" t="s">
        <v>8284</v>
      </c>
      <c r="U841" t="s">
        <v>8285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12041.66</v>
      </c>
      <c r="E842">
        <v>10000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9">
        <f t="shared" si="65"/>
        <v>42607.226701388892</v>
      </c>
      <c r="L842" s="9">
        <f t="shared" si="66"/>
        <v>42637.226701388892</v>
      </c>
      <c r="M842" s="10" t="s">
        <v>8328</v>
      </c>
      <c r="N842" t="b">
        <v>0</v>
      </c>
      <c r="O842">
        <v>190</v>
      </c>
      <c r="P842" t="b">
        <v>1</v>
      </c>
      <c r="Q842" t="s">
        <v>8284</v>
      </c>
      <c r="R842" s="5">
        <f t="shared" si="64"/>
        <v>1.2041660000000001</v>
      </c>
      <c r="S842">
        <f t="shared" si="67"/>
        <v>63.37715789473684</v>
      </c>
      <c r="T842" t="s">
        <v>8284</v>
      </c>
      <c r="U842" t="s">
        <v>8286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5066</v>
      </c>
      <c r="E843">
        <v>5000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9">
        <f t="shared" si="65"/>
        <v>41923.838692129633</v>
      </c>
      <c r="L843" s="9">
        <f t="shared" si="66"/>
        <v>41953.880358796298</v>
      </c>
      <c r="M843" s="10" t="s">
        <v>8329</v>
      </c>
      <c r="N843" t="b">
        <v>1</v>
      </c>
      <c r="O843">
        <v>94</v>
      </c>
      <c r="P843" t="b">
        <v>1</v>
      </c>
      <c r="Q843" t="s">
        <v>8284</v>
      </c>
      <c r="R843" s="5">
        <f t="shared" si="64"/>
        <v>1.0132000000000001</v>
      </c>
      <c r="S843">
        <f t="shared" si="67"/>
        <v>53.893617021276597</v>
      </c>
      <c r="T843" t="s">
        <v>8284</v>
      </c>
      <c r="U843" t="s">
        <v>8286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2608</v>
      </c>
      <c r="E844">
        <v>2500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9">
        <f t="shared" si="65"/>
        <v>41526.59239583333</v>
      </c>
      <c r="L844" s="9">
        <f t="shared" si="66"/>
        <v>41561.165972222225</v>
      </c>
      <c r="M844" s="10" t="s">
        <v>8331</v>
      </c>
      <c r="N844" t="b">
        <v>1</v>
      </c>
      <c r="O844">
        <v>39</v>
      </c>
      <c r="P844" t="b">
        <v>1</v>
      </c>
      <c r="Q844" t="s">
        <v>8284</v>
      </c>
      <c r="R844" s="5">
        <f t="shared" si="64"/>
        <v>1.0431999999999999</v>
      </c>
      <c r="S844">
        <f t="shared" si="67"/>
        <v>66.871794871794876</v>
      </c>
      <c r="T844" t="s">
        <v>8284</v>
      </c>
      <c r="U844" t="s">
        <v>8286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8014</v>
      </c>
      <c r="E845">
        <v>3000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9">
        <f t="shared" si="65"/>
        <v>42695.257870370369</v>
      </c>
      <c r="L845" s="9">
        <f t="shared" si="66"/>
        <v>42712.333333333328</v>
      </c>
      <c r="M845" s="10" t="s">
        <v>8328</v>
      </c>
      <c r="N845" t="b">
        <v>0</v>
      </c>
      <c r="O845">
        <v>127</v>
      </c>
      <c r="P845" t="b">
        <v>1</v>
      </c>
      <c r="Q845" t="s">
        <v>8284</v>
      </c>
      <c r="R845" s="5">
        <f t="shared" si="64"/>
        <v>2.6713333333333331</v>
      </c>
      <c r="S845">
        <f t="shared" si="67"/>
        <v>63.102362204724407</v>
      </c>
      <c r="T845" t="s">
        <v>8284</v>
      </c>
      <c r="U845" t="s">
        <v>8286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5824</v>
      </c>
      <c r="E846">
        <v>3000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9">
        <f t="shared" si="65"/>
        <v>41905.684629629628</v>
      </c>
      <c r="L846" s="9">
        <f t="shared" si="66"/>
        <v>41944.207638888889</v>
      </c>
      <c r="M846" s="10" t="s">
        <v>8329</v>
      </c>
      <c r="N846" t="b">
        <v>1</v>
      </c>
      <c r="O846">
        <v>159</v>
      </c>
      <c r="P846" t="b">
        <v>1</v>
      </c>
      <c r="Q846" t="s">
        <v>8284</v>
      </c>
      <c r="R846" s="5">
        <f t="shared" si="64"/>
        <v>1.9413333333333334</v>
      </c>
      <c r="S846">
        <f t="shared" si="67"/>
        <v>36.628930817610062</v>
      </c>
      <c r="T846" t="s">
        <v>8284</v>
      </c>
      <c r="U846" t="s">
        <v>8286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6019.01</v>
      </c>
      <c r="E847">
        <v>5000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9">
        <f t="shared" si="65"/>
        <v>42578.205972222218</v>
      </c>
      <c r="L847" s="9">
        <f t="shared" si="66"/>
        <v>42618.165972222225</v>
      </c>
      <c r="M847" s="10" t="s">
        <v>8328</v>
      </c>
      <c r="N847" t="b">
        <v>0</v>
      </c>
      <c r="O847">
        <v>177</v>
      </c>
      <c r="P847" t="b">
        <v>1</v>
      </c>
      <c r="Q847" t="s">
        <v>8284</v>
      </c>
      <c r="R847" s="5">
        <f t="shared" si="64"/>
        <v>1.203802</v>
      </c>
      <c r="S847">
        <f t="shared" si="67"/>
        <v>34.005706214689269</v>
      </c>
      <c r="T847" t="s">
        <v>8284</v>
      </c>
      <c r="U847" t="s">
        <v>8286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1342.01</v>
      </c>
      <c r="E848">
        <v>1100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9">
        <f t="shared" si="65"/>
        <v>41694.391840277778</v>
      </c>
      <c r="L848" s="9">
        <f t="shared" si="66"/>
        <v>41708.583333333336</v>
      </c>
      <c r="M848" s="10" t="s">
        <v>8329</v>
      </c>
      <c r="N848" t="b">
        <v>0</v>
      </c>
      <c r="O848">
        <v>47</v>
      </c>
      <c r="P848" t="b">
        <v>1</v>
      </c>
      <c r="Q848" t="s">
        <v>8284</v>
      </c>
      <c r="R848" s="5">
        <f t="shared" si="64"/>
        <v>1.2200090909090908</v>
      </c>
      <c r="S848">
        <f t="shared" si="67"/>
        <v>28.553404255319148</v>
      </c>
      <c r="T848" t="s">
        <v>8284</v>
      </c>
      <c r="U848" t="s">
        <v>8286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9">
        <f t="shared" si="65"/>
        <v>42165.798333333332</v>
      </c>
      <c r="L849" s="9">
        <f t="shared" si="66"/>
        <v>42195.798333333332</v>
      </c>
      <c r="M849" s="10" t="s">
        <v>8326</v>
      </c>
      <c r="N849" t="b">
        <v>0</v>
      </c>
      <c r="O849">
        <v>1</v>
      </c>
      <c r="P849" t="b">
        <v>1</v>
      </c>
      <c r="Q849" t="s">
        <v>8284</v>
      </c>
      <c r="R849" s="5">
        <f t="shared" si="64"/>
        <v>1</v>
      </c>
      <c r="S849">
        <f t="shared" si="67"/>
        <v>10</v>
      </c>
      <c r="T849" t="s">
        <v>8284</v>
      </c>
      <c r="U849" t="s">
        <v>8286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9">
        <f t="shared" si="65"/>
        <v>42078.792048611111</v>
      </c>
      <c r="L850" s="9">
        <f t="shared" si="66"/>
        <v>42108.792048611111</v>
      </c>
      <c r="M850" s="10" t="s">
        <v>8326</v>
      </c>
      <c r="N850" t="b">
        <v>0</v>
      </c>
      <c r="O850">
        <v>16</v>
      </c>
      <c r="P850" t="b">
        <v>1</v>
      </c>
      <c r="Q850" t="s">
        <v>8284</v>
      </c>
      <c r="R850" s="5">
        <f t="shared" si="64"/>
        <v>1</v>
      </c>
      <c r="S850">
        <f t="shared" si="67"/>
        <v>18.75</v>
      </c>
      <c r="T850" t="s">
        <v>8284</v>
      </c>
      <c r="U850" t="s">
        <v>8286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4796</v>
      </c>
      <c r="E851">
        <v>4000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9">
        <f t="shared" si="65"/>
        <v>42051.148888888885</v>
      </c>
      <c r="L851" s="9">
        <f t="shared" si="66"/>
        <v>42079.107222222221</v>
      </c>
      <c r="M851" s="10" t="s">
        <v>8326</v>
      </c>
      <c r="N851" t="b">
        <v>0</v>
      </c>
      <c r="O851">
        <v>115</v>
      </c>
      <c r="P851" t="b">
        <v>1</v>
      </c>
      <c r="Q851" t="s">
        <v>8284</v>
      </c>
      <c r="R851" s="5">
        <f t="shared" si="64"/>
        <v>1.1990000000000001</v>
      </c>
      <c r="S851">
        <f t="shared" si="67"/>
        <v>41.704347826086959</v>
      </c>
      <c r="T851" t="s">
        <v>8284</v>
      </c>
      <c r="U851" t="s">
        <v>8286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6207</v>
      </c>
      <c r="E852">
        <v>4000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9">
        <f t="shared" si="65"/>
        <v>42452.827743055561</v>
      </c>
      <c r="L852" s="9">
        <f t="shared" si="66"/>
        <v>42485.207638888889</v>
      </c>
      <c r="M852" s="10" t="s">
        <v>8328</v>
      </c>
      <c r="N852" t="b">
        <v>0</v>
      </c>
      <c r="O852">
        <v>133</v>
      </c>
      <c r="P852" t="b">
        <v>1</v>
      </c>
      <c r="Q852" t="s">
        <v>8284</v>
      </c>
      <c r="R852" s="5">
        <f t="shared" si="64"/>
        <v>1.55175</v>
      </c>
      <c r="S852">
        <f t="shared" si="67"/>
        <v>46.669172932330824</v>
      </c>
      <c r="T852" t="s">
        <v>8284</v>
      </c>
      <c r="U852" t="s">
        <v>8286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2609</v>
      </c>
      <c r="E853">
        <v>2000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9">
        <f t="shared" si="65"/>
        <v>42522.880243055552</v>
      </c>
      <c r="L853" s="9">
        <f t="shared" si="66"/>
        <v>42582.822916666672</v>
      </c>
      <c r="M853" s="10" t="s">
        <v>8328</v>
      </c>
      <c r="N853" t="b">
        <v>0</v>
      </c>
      <c r="O853">
        <v>70</v>
      </c>
      <c r="P853" t="b">
        <v>1</v>
      </c>
      <c r="Q853" t="s">
        <v>8284</v>
      </c>
      <c r="R853" s="5">
        <f t="shared" si="64"/>
        <v>1.3045</v>
      </c>
      <c r="S853">
        <f t="shared" si="67"/>
        <v>37.271428571428572</v>
      </c>
      <c r="T853" t="s">
        <v>8284</v>
      </c>
      <c r="U853" t="s">
        <v>8286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3674</v>
      </c>
      <c r="E854">
        <v>3500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9">
        <f t="shared" si="65"/>
        <v>42656.805497685185</v>
      </c>
      <c r="L854" s="9">
        <f t="shared" si="66"/>
        <v>42667.875</v>
      </c>
      <c r="M854" s="10" t="s">
        <v>8328</v>
      </c>
      <c r="N854" t="b">
        <v>0</v>
      </c>
      <c r="O854">
        <v>62</v>
      </c>
      <c r="P854" t="b">
        <v>1</v>
      </c>
      <c r="Q854" t="s">
        <v>8284</v>
      </c>
      <c r="R854" s="5">
        <f t="shared" si="64"/>
        <v>1.0497142857142858</v>
      </c>
      <c r="S854">
        <f t="shared" si="67"/>
        <v>59.258064516129032</v>
      </c>
      <c r="T854" t="s">
        <v>8284</v>
      </c>
      <c r="U854" t="s">
        <v>8286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9">
        <f t="shared" si="65"/>
        <v>42021.832280092596</v>
      </c>
      <c r="L855" s="9">
        <f t="shared" si="66"/>
        <v>42051.832280092596</v>
      </c>
      <c r="M855" s="10" t="s">
        <v>8326</v>
      </c>
      <c r="N855" t="b">
        <v>0</v>
      </c>
      <c r="O855">
        <v>10</v>
      </c>
      <c r="P855" t="b">
        <v>1</v>
      </c>
      <c r="Q855" t="s">
        <v>8284</v>
      </c>
      <c r="R855" s="5">
        <f t="shared" si="64"/>
        <v>1</v>
      </c>
      <c r="S855">
        <f t="shared" si="67"/>
        <v>30</v>
      </c>
      <c r="T855" t="s">
        <v>8284</v>
      </c>
      <c r="U855" t="s">
        <v>8286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32865.300000000003</v>
      </c>
      <c r="E856">
        <v>27800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9">
        <f t="shared" si="65"/>
        <v>42702.212337962963</v>
      </c>
      <c r="L856" s="9">
        <f t="shared" si="66"/>
        <v>42732.212337962963</v>
      </c>
      <c r="M856" s="10" t="s">
        <v>8328</v>
      </c>
      <c r="N856" t="b">
        <v>0</v>
      </c>
      <c r="O856">
        <v>499</v>
      </c>
      <c r="P856" t="b">
        <v>1</v>
      </c>
      <c r="Q856" t="s">
        <v>8284</v>
      </c>
      <c r="R856" s="5">
        <f t="shared" si="64"/>
        <v>1.1822050359712231</v>
      </c>
      <c r="S856">
        <f t="shared" si="67"/>
        <v>65.8623246492986</v>
      </c>
      <c r="T856" t="s">
        <v>8284</v>
      </c>
      <c r="U856" t="s">
        <v>8286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1500</v>
      </c>
      <c r="E857">
        <v>1450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9">
        <f t="shared" si="65"/>
        <v>42545.125196759254</v>
      </c>
      <c r="L857" s="9">
        <f t="shared" si="66"/>
        <v>42575.125196759254</v>
      </c>
      <c r="M857" s="10" t="s">
        <v>8328</v>
      </c>
      <c r="N857" t="b">
        <v>0</v>
      </c>
      <c r="O857">
        <v>47</v>
      </c>
      <c r="P857" t="b">
        <v>1</v>
      </c>
      <c r="Q857" t="s">
        <v>8284</v>
      </c>
      <c r="R857" s="5">
        <f t="shared" si="64"/>
        <v>1.0344827586206897</v>
      </c>
      <c r="S857">
        <f t="shared" si="67"/>
        <v>31.914893617021278</v>
      </c>
      <c r="T857" t="s">
        <v>8284</v>
      </c>
      <c r="U857" t="s">
        <v>8286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545</v>
      </c>
      <c r="E858">
        <v>250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9">
        <f t="shared" si="65"/>
        <v>42609.311990740738</v>
      </c>
      <c r="L858" s="9">
        <f t="shared" si="66"/>
        <v>42668.791666666672</v>
      </c>
      <c r="M858" s="10" t="s">
        <v>8328</v>
      </c>
      <c r="N858" t="b">
        <v>0</v>
      </c>
      <c r="O858">
        <v>28</v>
      </c>
      <c r="P858" t="b">
        <v>1</v>
      </c>
      <c r="Q858" t="s">
        <v>8284</v>
      </c>
      <c r="R858" s="5">
        <f t="shared" si="64"/>
        <v>2.1800000000000002</v>
      </c>
      <c r="S858">
        <f t="shared" si="67"/>
        <v>19.464285714285715</v>
      </c>
      <c r="T858" t="s">
        <v>8284</v>
      </c>
      <c r="U858" t="s">
        <v>8286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9">
        <f t="shared" si="65"/>
        <v>42291.581377314811</v>
      </c>
      <c r="L859" s="9">
        <f t="shared" si="66"/>
        <v>42333.623043981483</v>
      </c>
      <c r="M859" s="10" t="s">
        <v>8326</v>
      </c>
      <c r="N859" t="b">
        <v>0</v>
      </c>
      <c r="O859">
        <v>24</v>
      </c>
      <c r="P859" t="b">
        <v>1</v>
      </c>
      <c r="Q859" t="s">
        <v>8284</v>
      </c>
      <c r="R859" s="5">
        <f t="shared" si="64"/>
        <v>1</v>
      </c>
      <c r="S859">
        <f t="shared" si="67"/>
        <v>50</v>
      </c>
      <c r="T859" t="s">
        <v>8284</v>
      </c>
      <c r="U859" t="s">
        <v>8286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1728.07</v>
      </c>
      <c r="E860">
        <v>1200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9">
        <f t="shared" si="65"/>
        <v>42079.745578703703</v>
      </c>
      <c r="L860" s="9">
        <f t="shared" si="66"/>
        <v>42109.957638888889</v>
      </c>
      <c r="M860" s="10" t="s">
        <v>8326</v>
      </c>
      <c r="N860" t="b">
        <v>0</v>
      </c>
      <c r="O860">
        <v>76</v>
      </c>
      <c r="P860" t="b">
        <v>1</v>
      </c>
      <c r="Q860" t="s">
        <v>8284</v>
      </c>
      <c r="R860" s="5">
        <f t="shared" si="64"/>
        <v>1.4400583333333332</v>
      </c>
      <c r="S860">
        <f t="shared" si="67"/>
        <v>22.737763157894737</v>
      </c>
      <c r="T860" t="s">
        <v>8284</v>
      </c>
      <c r="U860" t="s">
        <v>8286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4187</v>
      </c>
      <c r="E861">
        <v>4000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9">
        <f t="shared" si="65"/>
        <v>42128.820231481484</v>
      </c>
      <c r="L861" s="9">
        <f t="shared" si="66"/>
        <v>42159</v>
      </c>
      <c r="M861" s="10" t="s">
        <v>8330</v>
      </c>
      <c r="N861" t="b">
        <v>0</v>
      </c>
      <c r="O861">
        <v>98</v>
      </c>
      <c r="P861" t="b">
        <v>1</v>
      </c>
      <c r="Q861" t="s">
        <v>8284</v>
      </c>
      <c r="R861" s="5">
        <f t="shared" si="64"/>
        <v>1.0467500000000001</v>
      </c>
      <c r="S861">
        <f t="shared" si="67"/>
        <v>42.724489795918366</v>
      </c>
      <c r="T861" t="s">
        <v>8284</v>
      </c>
      <c r="U861" t="s">
        <v>8286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2540</v>
      </c>
      <c r="E862">
        <v>14000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9">
        <f t="shared" si="65"/>
        <v>41570.482789351852</v>
      </c>
      <c r="L862" s="9">
        <f t="shared" si="66"/>
        <v>41600.524456018517</v>
      </c>
      <c r="M862" s="10" t="s">
        <v>8331</v>
      </c>
      <c r="N862" t="b">
        <v>0</v>
      </c>
      <c r="O862">
        <v>48</v>
      </c>
      <c r="P862" t="b">
        <v>0</v>
      </c>
      <c r="Q862" t="s">
        <v>8284</v>
      </c>
      <c r="R862" s="5">
        <f t="shared" si="64"/>
        <v>0.18142857142857144</v>
      </c>
      <c r="S862">
        <f t="shared" si="67"/>
        <v>52.916666666666664</v>
      </c>
      <c r="T862" t="s">
        <v>8284</v>
      </c>
      <c r="U862" t="s">
        <v>8287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101</v>
      </c>
      <c r="E863">
        <v>4500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9">
        <f t="shared" si="65"/>
        <v>42599.965324074074</v>
      </c>
      <c r="L863" s="9">
        <f t="shared" si="66"/>
        <v>42629.965324074074</v>
      </c>
      <c r="M863" s="10" t="s">
        <v>8328</v>
      </c>
      <c r="N863" t="b">
        <v>0</v>
      </c>
      <c r="O863">
        <v>2</v>
      </c>
      <c r="P863" t="b">
        <v>0</v>
      </c>
      <c r="Q863" t="s">
        <v>8284</v>
      </c>
      <c r="R863" s="5">
        <f t="shared" si="64"/>
        <v>2.2444444444444444E-2</v>
      </c>
      <c r="S863">
        <f t="shared" si="67"/>
        <v>50.5</v>
      </c>
      <c r="T863" t="s">
        <v>8284</v>
      </c>
      <c r="U863" t="s">
        <v>8287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170</v>
      </c>
      <c r="E864">
        <v>50000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9">
        <f t="shared" si="65"/>
        <v>41559.5549537037</v>
      </c>
      <c r="L864" s="9">
        <f t="shared" si="66"/>
        <v>41589.596620370372</v>
      </c>
      <c r="M864" s="10" t="s">
        <v>8331</v>
      </c>
      <c r="N864" t="b">
        <v>0</v>
      </c>
      <c r="O864">
        <v>4</v>
      </c>
      <c r="P864" t="b">
        <v>0</v>
      </c>
      <c r="Q864" t="s">
        <v>8284</v>
      </c>
      <c r="R864" s="5">
        <f t="shared" si="64"/>
        <v>3.3999999999999998E-3</v>
      </c>
      <c r="S864">
        <f t="shared" si="67"/>
        <v>42.5</v>
      </c>
      <c r="T864" t="s">
        <v>8284</v>
      </c>
      <c r="U864" t="s">
        <v>8287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90</v>
      </c>
      <c r="E865">
        <v>2000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9">
        <f t="shared" si="65"/>
        <v>40921.117662037039</v>
      </c>
      <c r="L865" s="9">
        <f t="shared" si="66"/>
        <v>40951.117662037039</v>
      </c>
      <c r="M865" s="10" t="s">
        <v>8333</v>
      </c>
      <c r="N865" t="b">
        <v>0</v>
      </c>
      <c r="O865">
        <v>5</v>
      </c>
      <c r="P865" t="b">
        <v>0</v>
      </c>
      <c r="Q865" t="s">
        <v>8284</v>
      </c>
      <c r="R865" s="5">
        <f t="shared" si="64"/>
        <v>4.4999999999999998E-2</v>
      </c>
      <c r="S865">
        <f t="shared" si="67"/>
        <v>18</v>
      </c>
      <c r="T865" t="s">
        <v>8284</v>
      </c>
      <c r="U865" t="s">
        <v>8287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2700</v>
      </c>
      <c r="E866">
        <v>6500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9">
        <f t="shared" si="65"/>
        <v>41541.106921296298</v>
      </c>
      <c r="L866" s="9">
        <f t="shared" si="66"/>
        <v>41563.415972222225</v>
      </c>
      <c r="M866" s="10" t="s">
        <v>8331</v>
      </c>
      <c r="N866" t="b">
        <v>0</v>
      </c>
      <c r="O866">
        <v>79</v>
      </c>
      <c r="P866" t="b">
        <v>0</v>
      </c>
      <c r="Q866" t="s">
        <v>8284</v>
      </c>
      <c r="R866" s="5">
        <f t="shared" si="64"/>
        <v>0.41538461538461541</v>
      </c>
      <c r="S866">
        <f t="shared" si="67"/>
        <v>34.177215189873415</v>
      </c>
      <c r="T866" t="s">
        <v>8284</v>
      </c>
      <c r="U866" t="s">
        <v>8287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45</v>
      </c>
      <c r="E867">
        <v>2200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9">
        <f t="shared" si="65"/>
        <v>41230.773113425923</v>
      </c>
      <c r="L867" s="9">
        <f t="shared" si="66"/>
        <v>41290.773113425923</v>
      </c>
      <c r="M867" s="10" t="s">
        <v>8331</v>
      </c>
      <c r="N867" t="b">
        <v>0</v>
      </c>
      <c r="O867">
        <v>2</v>
      </c>
      <c r="P867" t="b">
        <v>0</v>
      </c>
      <c r="Q867" t="s">
        <v>8284</v>
      </c>
      <c r="R867" s="5">
        <f t="shared" si="64"/>
        <v>2.0454545454545454E-2</v>
      </c>
      <c r="S867">
        <f t="shared" si="67"/>
        <v>22.5</v>
      </c>
      <c r="T867" t="s">
        <v>8284</v>
      </c>
      <c r="U867" t="s">
        <v>8287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640</v>
      </c>
      <c r="E868">
        <v>3500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9">
        <f t="shared" si="65"/>
        <v>42025.637939814813</v>
      </c>
      <c r="L868" s="9">
        <f t="shared" si="66"/>
        <v>42063.631944444445</v>
      </c>
      <c r="M868" s="10" t="s">
        <v>8326</v>
      </c>
      <c r="N868" t="b">
        <v>0</v>
      </c>
      <c r="O868">
        <v>11</v>
      </c>
      <c r="P868" t="b">
        <v>0</v>
      </c>
      <c r="Q868" t="s">
        <v>8284</v>
      </c>
      <c r="R868" s="5">
        <f t="shared" si="64"/>
        <v>0.18285714285714286</v>
      </c>
      <c r="S868">
        <f t="shared" si="67"/>
        <v>58.18181818181818</v>
      </c>
      <c r="T868" t="s">
        <v>8284</v>
      </c>
      <c r="U868" t="s">
        <v>8287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1201</v>
      </c>
      <c r="E869">
        <v>5000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9">
        <f t="shared" si="65"/>
        <v>40088.105393518519</v>
      </c>
      <c r="L869" s="9">
        <f t="shared" si="66"/>
        <v>40148.207638888889</v>
      </c>
      <c r="M869" s="10" t="s">
        <v>8338</v>
      </c>
      <c r="N869" t="b">
        <v>0</v>
      </c>
      <c r="O869">
        <v>11</v>
      </c>
      <c r="P869" t="b">
        <v>0</v>
      </c>
      <c r="Q869" t="s">
        <v>8284</v>
      </c>
      <c r="R869" s="5">
        <f t="shared" si="64"/>
        <v>0.2402</v>
      </c>
      <c r="S869">
        <f t="shared" ref="S869:S876" si="68">D869/O869</f>
        <v>109.18181818181819</v>
      </c>
      <c r="T869" t="s">
        <v>8284</v>
      </c>
      <c r="U869" t="s">
        <v>8287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50</v>
      </c>
      <c r="E870">
        <v>45000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9">
        <f t="shared" si="65"/>
        <v>41616.027754629627</v>
      </c>
      <c r="L870" s="9">
        <f t="shared" si="66"/>
        <v>41646.027754629627</v>
      </c>
      <c r="M870" s="10" t="s">
        <v>8329</v>
      </c>
      <c r="N870" t="b">
        <v>0</v>
      </c>
      <c r="O870">
        <v>1</v>
      </c>
      <c r="P870" t="b">
        <v>0</v>
      </c>
      <c r="Q870" t="s">
        <v>8284</v>
      </c>
      <c r="R870" s="5">
        <f t="shared" si="64"/>
        <v>1.1111111111111111E-3</v>
      </c>
      <c r="S870">
        <f t="shared" si="68"/>
        <v>50</v>
      </c>
      <c r="T870" t="s">
        <v>8284</v>
      </c>
      <c r="U870" t="s">
        <v>8287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1040</v>
      </c>
      <c r="E871">
        <v>8800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9">
        <f t="shared" si="65"/>
        <v>41342.845567129625</v>
      </c>
      <c r="L871" s="9">
        <f t="shared" si="66"/>
        <v>41372.803900462961</v>
      </c>
      <c r="M871" s="10" t="s">
        <v>8331</v>
      </c>
      <c r="N871" t="b">
        <v>0</v>
      </c>
      <c r="O871">
        <v>3</v>
      </c>
      <c r="P871" t="b">
        <v>0</v>
      </c>
      <c r="Q871" t="s">
        <v>8284</v>
      </c>
      <c r="R871" s="5">
        <f t="shared" si="64"/>
        <v>0.11818181818181818</v>
      </c>
      <c r="S871">
        <f t="shared" si="68"/>
        <v>346.66666666666669</v>
      </c>
      <c r="T871" t="s">
        <v>8284</v>
      </c>
      <c r="U871" t="s">
        <v>8287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62</v>
      </c>
      <c r="E872">
        <v>20000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9">
        <f t="shared" si="65"/>
        <v>41488.022256944445</v>
      </c>
      <c r="L872" s="9">
        <f t="shared" si="66"/>
        <v>41518.022256944445</v>
      </c>
      <c r="M872" s="10" t="s">
        <v>8331</v>
      </c>
      <c r="N872" t="b">
        <v>0</v>
      </c>
      <c r="O872">
        <v>5</v>
      </c>
      <c r="P872" t="b">
        <v>0</v>
      </c>
      <c r="Q872" t="s">
        <v>8284</v>
      </c>
      <c r="R872" s="5">
        <f t="shared" si="64"/>
        <v>3.0999999999999999E-3</v>
      </c>
      <c r="S872">
        <f t="shared" si="68"/>
        <v>12.4</v>
      </c>
      <c r="T872" t="s">
        <v>8284</v>
      </c>
      <c r="U872" t="s">
        <v>8287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325</v>
      </c>
      <c r="E873">
        <v>6000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9">
        <f t="shared" si="65"/>
        <v>41577.561284722222</v>
      </c>
      <c r="L873" s="9">
        <f t="shared" si="66"/>
        <v>41607.602951388893</v>
      </c>
      <c r="M873" s="10" t="s">
        <v>8331</v>
      </c>
      <c r="N873" t="b">
        <v>0</v>
      </c>
      <c r="O873">
        <v>12</v>
      </c>
      <c r="P873" t="b">
        <v>0</v>
      </c>
      <c r="Q873" t="s">
        <v>8284</v>
      </c>
      <c r="R873" s="5">
        <f t="shared" si="64"/>
        <v>5.4166666666666669E-2</v>
      </c>
      <c r="S873">
        <f t="shared" si="68"/>
        <v>27.083333333333332</v>
      </c>
      <c r="T873" t="s">
        <v>8284</v>
      </c>
      <c r="U873" t="s">
        <v>8287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65</v>
      </c>
      <c r="E874">
        <v>8000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9">
        <f t="shared" si="65"/>
        <v>40567.825543981482</v>
      </c>
      <c r="L874" s="9">
        <f t="shared" si="66"/>
        <v>40612.825543981482</v>
      </c>
      <c r="M874" s="10" t="s">
        <v>8334</v>
      </c>
      <c r="N874" t="b">
        <v>0</v>
      </c>
      <c r="O874">
        <v>2</v>
      </c>
      <c r="P874" t="b">
        <v>0</v>
      </c>
      <c r="Q874" t="s">
        <v>8284</v>
      </c>
      <c r="R874" s="5">
        <f t="shared" si="64"/>
        <v>8.1250000000000003E-3</v>
      </c>
      <c r="S874">
        <f t="shared" si="68"/>
        <v>32.5</v>
      </c>
      <c r="T874" t="s">
        <v>8284</v>
      </c>
      <c r="U874" t="s">
        <v>8287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45</v>
      </c>
      <c r="E875">
        <v>3500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9">
        <f t="shared" si="65"/>
        <v>41184.167129629626</v>
      </c>
      <c r="L875" s="9">
        <f t="shared" si="66"/>
        <v>41224.208796296298</v>
      </c>
      <c r="M875" s="10" t="s">
        <v>8333</v>
      </c>
      <c r="N875" t="b">
        <v>0</v>
      </c>
      <c r="O875">
        <v>5</v>
      </c>
      <c r="P875" t="b">
        <v>0</v>
      </c>
      <c r="Q875" t="s">
        <v>8284</v>
      </c>
      <c r="R875" s="5">
        <f t="shared" si="64"/>
        <v>1.2857142857142857E-2</v>
      </c>
      <c r="S875">
        <f t="shared" si="68"/>
        <v>9</v>
      </c>
      <c r="T875" t="s">
        <v>8284</v>
      </c>
      <c r="U875" t="s">
        <v>8287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730</v>
      </c>
      <c r="E876">
        <v>3000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9">
        <f t="shared" si="65"/>
        <v>41368.583726851852</v>
      </c>
      <c r="L876" s="9">
        <f t="shared" si="66"/>
        <v>41398.583726851852</v>
      </c>
      <c r="M876" s="10" t="s">
        <v>8331</v>
      </c>
      <c r="N876" t="b">
        <v>0</v>
      </c>
      <c r="O876">
        <v>21</v>
      </c>
      <c r="P876" t="b">
        <v>0</v>
      </c>
      <c r="Q876" t="s">
        <v>8284</v>
      </c>
      <c r="R876" s="5">
        <f t="shared" si="64"/>
        <v>0.24333333333333335</v>
      </c>
      <c r="S876">
        <f t="shared" si="68"/>
        <v>34.761904761904759</v>
      </c>
      <c r="T876" t="s">
        <v>8284</v>
      </c>
      <c r="U876" t="s">
        <v>8287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0</v>
      </c>
      <c r="E877">
        <v>5000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9">
        <f t="shared" si="65"/>
        <v>42248.723738425921</v>
      </c>
      <c r="L877" s="9">
        <f t="shared" si="66"/>
        <v>42268.723738425921</v>
      </c>
      <c r="M877" s="10" t="s">
        <v>8326</v>
      </c>
      <c r="N877" t="b">
        <v>0</v>
      </c>
      <c r="O877">
        <v>0</v>
      </c>
      <c r="P877" t="b">
        <v>0</v>
      </c>
      <c r="Q877" t="s">
        <v>8284</v>
      </c>
      <c r="R877" s="5">
        <f t="shared" si="64"/>
        <v>0</v>
      </c>
      <c r="S877">
        <v>0</v>
      </c>
      <c r="T877" t="s">
        <v>8284</v>
      </c>
      <c r="U877" t="s">
        <v>8287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1286</v>
      </c>
      <c r="E878">
        <v>3152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9">
        <f t="shared" si="65"/>
        <v>41276.496840277774</v>
      </c>
      <c r="L878" s="9">
        <f t="shared" si="66"/>
        <v>41309.496840277774</v>
      </c>
      <c r="M878" s="10" t="s">
        <v>8331</v>
      </c>
      <c r="N878" t="b">
        <v>0</v>
      </c>
      <c r="O878">
        <v>45</v>
      </c>
      <c r="P878" t="b">
        <v>0</v>
      </c>
      <c r="Q878" t="s">
        <v>8284</v>
      </c>
      <c r="R878" s="5">
        <f t="shared" si="64"/>
        <v>0.40799492385786801</v>
      </c>
      <c r="S878">
        <f t="shared" ref="S878:S888" si="69">D878/O878</f>
        <v>28.577777777777779</v>
      </c>
      <c r="T878" t="s">
        <v>8284</v>
      </c>
      <c r="U878" t="s">
        <v>8287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1351</v>
      </c>
      <c r="E879">
        <v>2000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9">
        <f t="shared" si="65"/>
        <v>41597.788888888885</v>
      </c>
      <c r="L879" s="9">
        <f t="shared" si="66"/>
        <v>41627.788888888885</v>
      </c>
      <c r="M879" s="10" t="s">
        <v>8331</v>
      </c>
      <c r="N879" t="b">
        <v>0</v>
      </c>
      <c r="O879">
        <v>29</v>
      </c>
      <c r="P879" t="b">
        <v>0</v>
      </c>
      <c r="Q879" t="s">
        <v>8284</v>
      </c>
      <c r="R879" s="5">
        <f t="shared" si="64"/>
        <v>0.67549999999999999</v>
      </c>
      <c r="S879">
        <f t="shared" si="69"/>
        <v>46.586206896551722</v>
      </c>
      <c r="T879" t="s">
        <v>8284</v>
      </c>
      <c r="U879" t="s">
        <v>8287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65</v>
      </c>
      <c r="E880">
        <v>5000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9">
        <f t="shared" si="65"/>
        <v>40505.232916666668</v>
      </c>
      <c r="L880" s="9">
        <f t="shared" si="66"/>
        <v>40535.232916666668</v>
      </c>
      <c r="M880" s="10" t="s">
        <v>8336</v>
      </c>
      <c r="N880" t="b">
        <v>0</v>
      </c>
      <c r="O880">
        <v>2</v>
      </c>
      <c r="P880" t="b">
        <v>0</v>
      </c>
      <c r="Q880" t="s">
        <v>8284</v>
      </c>
      <c r="R880" s="5">
        <f t="shared" si="64"/>
        <v>1.2999999999999999E-2</v>
      </c>
      <c r="S880">
        <f t="shared" si="69"/>
        <v>32.5</v>
      </c>
      <c r="T880" t="s">
        <v>8284</v>
      </c>
      <c r="U880" t="s">
        <v>8287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644</v>
      </c>
      <c r="E881">
        <v>2100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9">
        <f t="shared" si="65"/>
        <v>41037.829918981479</v>
      </c>
      <c r="L881" s="9">
        <f t="shared" si="66"/>
        <v>41058.829918981479</v>
      </c>
      <c r="M881" s="10" t="s">
        <v>8333</v>
      </c>
      <c r="N881" t="b">
        <v>0</v>
      </c>
      <c r="O881">
        <v>30</v>
      </c>
      <c r="P881" t="b">
        <v>0</v>
      </c>
      <c r="Q881" t="s">
        <v>8284</v>
      </c>
      <c r="R881" s="5">
        <f t="shared" si="64"/>
        <v>0.30666666666666664</v>
      </c>
      <c r="S881">
        <f t="shared" si="69"/>
        <v>21.466666666666665</v>
      </c>
      <c r="T881" t="s">
        <v>8284</v>
      </c>
      <c r="U881" t="s">
        <v>8287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113</v>
      </c>
      <c r="E882">
        <v>3780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9">
        <f t="shared" si="65"/>
        <v>41179.32104166667</v>
      </c>
      <c r="L882" s="9">
        <f t="shared" si="66"/>
        <v>41212.32104166667</v>
      </c>
      <c r="M882" s="10" t="s">
        <v>8333</v>
      </c>
      <c r="N882" t="b">
        <v>0</v>
      </c>
      <c r="O882">
        <v>8</v>
      </c>
      <c r="P882" t="b">
        <v>0</v>
      </c>
      <c r="Q882" t="s">
        <v>8284</v>
      </c>
      <c r="R882" s="5">
        <f t="shared" si="64"/>
        <v>2.9894179894179893E-2</v>
      </c>
      <c r="S882">
        <f t="shared" si="69"/>
        <v>14.125</v>
      </c>
      <c r="T882" t="s">
        <v>8284</v>
      </c>
      <c r="U882" t="s">
        <v>8288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30</v>
      </c>
      <c r="E883">
        <v>3750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9">
        <f t="shared" si="65"/>
        <v>40877.25099537037</v>
      </c>
      <c r="L883" s="9">
        <f t="shared" si="66"/>
        <v>40922.25099537037</v>
      </c>
      <c r="M883" s="10" t="s">
        <v>8333</v>
      </c>
      <c r="N883" t="b">
        <v>0</v>
      </c>
      <c r="O883">
        <v>1</v>
      </c>
      <c r="P883" t="b">
        <v>0</v>
      </c>
      <c r="Q883" t="s">
        <v>8284</v>
      </c>
      <c r="R883" s="5">
        <f t="shared" si="64"/>
        <v>8.0000000000000002E-3</v>
      </c>
      <c r="S883">
        <f t="shared" si="69"/>
        <v>30</v>
      </c>
      <c r="T883" t="s">
        <v>8284</v>
      </c>
      <c r="U883" t="s">
        <v>8288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302</v>
      </c>
      <c r="E884">
        <v>1500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9">
        <f t="shared" si="65"/>
        <v>40759.860532407409</v>
      </c>
      <c r="L884" s="9">
        <f t="shared" si="66"/>
        <v>40792.860532407409</v>
      </c>
      <c r="M884" s="10" t="s">
        <v>8334</v>
      </c>
      <c r="N884" t="b">
        <v>0</v>
      </c>
      <c r="O884">
        <v>14</v>
      </c>
      <c r="P884" t="b">
        <v>0</v>
      </c>
      <c r="Q884" t="s">
        <v>8284</v>
      </c>
      <c r="R884" s="5">
        <f t="shared" si="64"/>
        <v>0.20133333333333334</v>
      </c>
      <c r="S884">
        <f t="shared" si="69"/>
        <v>21.571428571428573</v>
      </c>
      <c r="T884" t="s">
        <v>8284</v>
      </c>
      <c r="U884" t="s">
        <v>8288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2001</v>
      </c>
      <c r="E885">
        <v>5000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9">
        <f t="shared" si="65"/>
        <v>42371.935590277775</v>
      </c>
      <c r="L885" s="9">
        <f t="shared" si="66"/>
        <v>42431.935590277775</v>
      </c>
      <c r="M885" s="10" t="s">
        <v>8328</v>
      </c>
      <c r="N885" t="b">
        <v>0</v>
      </c>
      <c r="O885">
        <v>24</v>
      </c>
      <c r="P885" t="b">
        <v>0</v>
      </c>
      <c r="Q885" t="s">
        <v>8284</v>
      </c>
      <c r="R885" s="5">
        <f t="shared" si="64"/>
        <v>0.4002</v>
      </c>
      <c r="S885">
        <f t="shared" si="69"/>
        <v>83.375</v>
      </c>
      <c r="T885" t="s">
        <v>8284</v>
      </c>
      <c r="U885" t="s">
        <v>8288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</v>
      </c>
      <c r="E886">
        <v>2000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9">
        <f t="shared" si="65"/>
        <v>40981.802615740744</v>
      </c>
      <c r="L886" s="9">
        <f t="shared" si="66"/>
        <v>41041.104861111111</v>
      </c>
      <c r="M886" s="10" t="s">
        <v>8333</v>
      </c>
      <c r="N886" t="b">
        <v>0</v>
      </c>
      <c r="O886">
        <v>2</v>
      </c>
      <c r="P886" t="b">
        <v>0</v>
      </c>
      <c r="Q886" t="s">
        <v>8284</v>
      </c>
      <c r="R886" s="5">
        <f t="shared" si="64"/>
        <v>0.01</v>
      </c>
      <c r="S886">
        <f t="shared" si="69"/>
        <v>10</v>
      </c>
      <c r="T886" t="s">
        <v>8284</v>
      </c>
      <c r="U886" t="s">
        <v>8288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750</v>
      </c>
      <c r="E887">
        <v>1000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9">
        <f t="shared" si="65"/>
        <v>42713.941099537042</v>
      </c>
      <c r="L887" s="9">
        <f t="shared" si="66"/>
        <v>42734.941099537042</v>
      </c>
      <c r="M887" s="10" t="s">
        <v>8328</v>
      </c>
      <c r="N887" t="b">
        <v>0</v>
      </c>
      <c r="O887">
        <v>21</v>
      </c>
      <c r="P887" t="b">
        <v>0</v>
      </c>
      <c r="Q887" t="s">
        <v>8284</v>
      </c>
      <c r="R887" s="5">
        <f t="shared" si="64"/>
        <v>0.75</v>
      </c>
      <c r="S887">
        <f t="shared" si="69"/>
        <v>35.714285714285715</v>
      </c>
      <c r="T887" t="s">
        <v>8284</v>
      </c>
      <c r="U887" t="s">
        <v>8288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205</v>
      </c>
      <c r="E888">
        <v>500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9">
        <f t="shared" si="65"/>
        <v>42603.870520833334</v>
      </c>
      <c r="L888" s="9">
        <f t="shared" si="66"/>
        <v>42628.870520833334</v>
      </c>
      <c r="M888" s="10" t="s">
        <v>8328</v>
      </c>
      <c r="N888" t="b">
        <v>0</v>
      </c>
      <c r="O888">
        <v>7</v>
      </c>
      <c r="P888" t="b">
        <v>0</v>
      </c>
      <c r="Q888" t="s">
        <v>8284</v>
      </c>
      <c r="R888" s="5">
        <f t="shared" si="64"/>
        <v>0.41</v>
      </c>
      <c r="S888">
        <f t="shared" si="69"/>
        <v>29.285714285714285</v>
      </c>
      <c r="T888" t="s">
        <v>8284</v>
      </c>
      <c r="U888" t="s">
        <v>8288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0</v>
      </c>
      <c r="E889">
        <v>1000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9">
        <f t="shared" si="65"/>
        <v>41026.958969907406</v>
      </c>
      <c r="L889" s="9">
        <f t="shared" si="66"/>
        <v>41056.958969907406</v>
      </c>
      <c r="M889" s="10" t="s">
        <v>8333</v>
      </c>
      <c r="N889" t="b">
        <v>0</v>
      </c>
      <c r="O889">
        <v>0</v>
      </c>
      <c r="P889" t="b">
        <v>0</v>
      </c>
      <c r="Q889" t="s">
        <v>8284</v>
      </c>
      <c r="R889" s="5">
        <f t="shared" si="64"/>
        <v>0</v>
      </c>
      <c r="S889">
        <v>0</v>
      </c>
      <c r="T889" t="s">
        <v>8284</v>
      </c>
      <c r="U889" t="s">
        <v>8288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72</v>
      </c>
      <c r="E890">
        <v>1000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9">
        <f t="shared" si="65"/>
        <v>40751.753298611111</v>
      </c>
      <c r="L890" s="9">
        <f t="shared" si="66"/>
        <v>40787.25</v>
      </c>
      <c r="M890" s="10" t="s">
        <v>8334</v>
      </c>
      <c r="N890" t="b">
        <v>0</v>
      </c>
      <c r="O890">
        <v>4</v>
      </c>
      <c r="P890" t="b">
        <v>0</v>
      </c>
      <c r="Q890" t="s">
        <v>8284</v>
      </c>
      <c r="R890" s="5">
        <f t="shared" si="64"/>
        <v>7.1999999999999995E-2</v>
      </c>
      <c r="S890">
        <f t="shared" ref="S890:S898" si="70">D890/O890</f>
        <v>18</v>
      </c>
      <c r="T890" t="s">
        <v>8284</v>
      </c>
      <c r="U890" t="s">
        <v>8288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2360.3200000000002</v>
      </c>
      <c r="E891">
        <v>25000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9">
        <f t="shared" si="65"/>
        <v>41887.784062500003</v>
      </c>
      <c r="L891" s="9">
        <f t="shared" si="66"/>
        <v>41917.784062500003</v>
      </c>
      <c r="M891" s="10" t="s">
        <v>8329</v>
      </c>
      <c r="N891" t="b">
        <v>0</v>
      </c>
      <c r="O891">
        <v>32</v>
      </c>
      <c r="P891" t="b">
        <v>0</v>
      </c>
      <c r="Q891" t="s">
        <v>8284</v>
      </c>
      <c r="R891" s="5">
        <f t="shared" si="64"/>
        <v>9.4412800000000005E-2</v>
      </c>
      <c r="S891">
        <f t="shared" si="70"/>
        <v>73.760000000000005</v>
      </c>
      <c r="T891" t="s">
        <v>8284</v>
      </c>
      <c r="U891" t="s">
        <v>8288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125</v>
      </c>
      <c r="E892">
        <v>3000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9">
        <f t="shared" si="65"/>
        <v>41569.698831018519</v>
      </c>
      <c r="L892" s="9">
        <f t="shared" si="66"/>
        <v>41599.740497685183</v>
      </c>
      <c r="M892" s="10" t="s">
        <v>8331</v>
      </c>
      <c r="N892" t="b">
        <v>0</v>
      </c>
      <c r="O892">
        <v>4</v>
      </c>
      <c r="P892" t="b">
        <v>0</v>
      </c>
      <c r="Q892" t="s">
        <v>8284</v>
      </c>
      <c r="R892" s="5">
        <f t="shared" si="64"/>
        <v>4.1666666666666664E-2</v>
      </c>
      <c r="S892">
        <f t="shared" si="70"/>
        <v>31.25</v>
      </c>
      <c r="T892" t="s">
        <v>8284</v>
      </c>
      <c r="U892" t="s">
        <v>8288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260</v>
      </c>
      <c r="E893">
        <v>8000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9">
        <f t="shared" si="65"/>
        <v>41842.031597222223</v>
      </c>
      <c r="L893" s="9">
        <f t="shared" si="66"/>
        <v>41872.031597222223</v>
      </c>
      <c r="M893" s="10" t="s">
        <v>8329</v>
      </c>
      <c r="N893" t="b">
        <v>0</v>
      </c>
      <c r="O893">
        <v>9</v>
      </c>
      <c r="P893" t="b">
        <v>0</v>
      </c>
      <c r="Q893" t="s">
        <v>8284</v>
      </c>
      <c r="R893" s="5">
        <f t="shared" si="64"/>
        <v>3.2500000000000001E-2</v>
      </c>
      <c r="S893">
        <f t="shared" si="70"/>
        <v>28.888888888888889</v>
      </c>
      <c r="T893" t="s">
        <v>8284</v>
      </c>
      <c r="U893" t="s">
        <v>8288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2445</v>
      </c>
      <c r="E894">
        <v>6000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9">
        <f t="shared" si="65"/>
        <v>40304.20003472222</v>
      </c>
      <c r="L894" s="9">
        <f t="shared" si="66"/>
        <v>40391.166666666664</v>
      </c>
      <c r="M894" s="10" t="s">
        <v>8336</v>
      </c>
      <c r="N894" t="b">
        <v>0</v>
      </c>
      <c r="O894">
        <v>17</v>
      </c>
      <c r="P894" t="b">
        <v>0</v>
      </c>
      <c r="Q894" t="s">
        <v>8284</v>
      </c>
      <c r="R894" s="5">
        <f t="shared" si="64"/>
        <v>0.40749999999999997</v>
      </c>
      <c r="S894">
        <f t="shared" si="70"/>
        <v>143.8235294117647</v>
      </c>
      <c r="T894" t="s">
        <v>8284</v>
      </c>
      <c r="U894" t="s">
        <v>8288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</v>
      </c>
      <c r="E895">
        <v>2000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9">
        <f t="shared" si="65"/>
        <v>42065.897719907407</v>
      </c>
      <c r="L895" s="9">
        <f t="shared" si="66"/>
        <v>42095.856053240743</v>
      </c>
      <c r="M895" s="10" t="s">
        <v>8326</v>
      </c>
      <c r="N895" t="b">
        <v>0</v>
      </c>
      <c r="O895">
        <v>5</v>
      </c>
      <c r="P895" t="b">
        <v>0</v>
      </c>
      <c r="Q895" t="s">
        <v>8284</v>
      </c>
      <c r="R895" s="5">
        <f t="shared" si="64"/>
        <v>0.1</v>
      </c>
      <c r="S895">
        <f t="shared" si="70"/>
        <v>40</v>
      </c>
      <c r="T895" t="s">
        <v>8284</v>
      </c>
      <c r="U895" t="s">
        <v>8288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7834</v>
      </c>
      <c r="E896">
        <v>20000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9">
        <f t="shared" si="65"/>
        <v>42496.98159722222</v>
      </c>
      <c r="L896" s="9">
        <f t="shared" si="66"/>
        <v>42526.98159722222</v>
      </c>
      <c r="M896" s="10" t="s">
        <v>8328</v>
      </c>
      <c r="N896" t="b">
        <v>0</v>
      </c>
      <c r="O896">
        <v>53</v>
      </c>
      <c r="P896" t="b">
        <v>0</v>
      </c>
      <c r="Q896" t="s">
        <v>8284</v>
      </c>
      <c r="R896" s="5">
        <f t="shared" si="64"/>
        <v>0.39169999999999999</v>
      </c>
      <c r="S896">
        <f t="shared" si="70"/>
        <v>147.81132075471697</v>
      </c>
      <c r="T896" t="s">
        <v>8284</v>
      </c>
      <c r="U896" t="s">
        <v>8288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195</v>
      </c>
      <c r="E897">
        <v>8000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9">
        <f t="shared" si="65"/>
        <v>40431.127650462964</v>
      </c>
      <c r="L897" s="9">
        <f t="shared" si="66"/>
        <v>40476.127650462964</v>
      </c>
      <c r="M897" s="10" t="s">
        <v>8336</v>
      </c>
      <c r="N897" t="b">
        <v>0</v>
      </c>
      <c r="O897">
        <v>7</v>
      </c>
      <c r="P897" t="b">
        <v>0</v>
      </c>
      <c r="Q897" t="s">
        <v>8284</v>
      </c>
      <c r="R897" s="5">
        <f t="shared" si="64"/>
        <v>2.4375000000000001E-2</v>
      </c>
      <c r="S897">
        <f t="shared" si="70"/>
        <v>27.857142857142858</v>
      </c>
      <c r="T897" t="s">
        <v>8284</v>
      </c>
      <c r="U897" t="s">
        <v>8288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3200</v>
      </c>
      <c r="E898">
        <v>8000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9">
        <f t="shared" si="65"/>
        <v>42218.872986111106</v>
      </c>
      <c r="L898" s="9">
        <f t="shared" si="66"/>
        <v>42244.166666666672</v>
      </c>
      <c r="M898" s="10" t="s">
        <v>8326</v>
      </c>
      <c r="N898" t="b">
        <v>0</v>
      </c>
      <c r="O898">
        <v>72</v>
      </c>
      <c r="P898" t="b">
        <v>0</v>
      </c>
      <c r="Q898" t="s">
        <v>8284</v>
      </c>
      <c r="R898" s="5">
        <f t="shared" ref="R898:R961" si="71">D898/E898</f>
        <v>0.4</v>
      </c>
      <c r="S898">
        <f t="shared" si="70"/>
        <v>44.444444444444443</v>
      </c>
      <c r="T898" t="s">
        <v>8284</v>
      </c>
      <c r="U898" t="s">
        <v>8288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0</v>
      </c>
      <c r="E899">
        <v>3000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9">
        <f t="shared" ref="K899:K962" si="72">(J899/86400)+DATE(1970,1,1)</f>
        <v>41211.688750000001</v>
      </c>
      <c r="L899" s="9">
        <f t="shared" ref="L899:L962" si="73">(I899/86400)+DATE(1970,1,1)</f>
        <v>41241.730416666665</v>
      </c>
      <c r="M899" s="10" t="s">
        <v>8333</v>
      </c>
      <c r="N899" t="b">
        <v>0</v>
      </c>
      <c r="O899">
        <v>0</v>
      </c>
      <c r="P899" t="b">
        <v>0</v>
      </c>
      <c r="Q899" t="s">
        <v>8284</v>
      </c>
      <c r="R899" s="5">
        <f t="shared" si="71"/>
        <v>0</v>
      </c>
      <c r="S899">
        <v>0</v>
      </c>
      <c r="T899" t="s">
        <v>8284</v>
      </c>
      <c r="U899" t="s">
        <v>8288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70</v>
      </c>
      <c r="E900">
        <v>2500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9">
        <f t="shared" si="72"/>
        <v>40878.758217592593</v>
      </c>
      <c r="L900" s="9">
        <f t="shared" si="73"/>
        <v>40923.758217592593</v>
      </c>
      <c r="M900" s="10" t="s">
        <v>8333</v>
      </c>
      <c r="N900" t="b">
        <v>0</v>
      </c>
      <c r="O900">
        <v>2</v>
      </c>
      <c r="P900" t="b">
        <v>0</v>
      </c>
      <c r="Q900" t="s">
        <v>8284</v>
      </c>
      <c r="R900" s="5">
        <f t="shared" si="71"/>
        <v>2.8000000000000001E-2</v>
      </c>
      <c r="S900">
        <f>D900/O900</f>
        <v>35</v>
      </c>
      <c r="T900" t="s">
        <v>8284</v>
      </c>
      <c r="U900" t="s">
        <v>8288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280</v>
      </c>
      <c r="E901">
        <v>750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9">
        <f t="shared" si="72"/>
        <v>40646.099097222221</v>
      </c>
      <c r="L901" s="9">
        <f t="shared" si="73"/>
        <v>40691.099097222221</v>
      </c>
      <c r="M901" s="10" t="s">
        <v>8334</v>
      </c>
      <c r="N901" t="b">
        <v>0</v>
      </c>
      <c r="O901">
        <v>8</v>
      </c>
      <c r="P901" t="b">
        <v>0</v>
      </c>
      <c r="Q901" t="s">
        <v>8284</v>
      </c>
      <c r="R901" s="5">
        <f t="shared" si="71"/>
        <v>0.37333333333333335</v>
      </c>
      <c r="S901">
        <f>D901/O901</f>
        <v>35</v>
      </c>
      <c r="T901" t="s">
        <v>8284</v>
      </c>
      <c r="U901" t="s">
        <v>8288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21</v>
      </c>
      <c r="E902">
        <v>5000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9">
        <f t="shared" si="72"/>
        <v>42429.84956018519</v>
      </c>
      <c r="L902" s="9">
        <f t="shared" si="73"/>
        <v>42459.807893518519</v>
      </c>
      <c r="M902" s="10" t="s">
        <v>8328</v>
      </c>
      <c r="N902" t="b">
        <v>0</v>
      </c>
      <c r="O902">
        <v>2</v>
      </c>
      <c r="P902" t="b">
        <v>0</v>
      </c>
      <c r="Q902" t="s">
        <v>8284</v>
      </c>
      <c r="R902" s="5">
        <f t="shared" si="71"/>
        <v>4.1999999999999997E-3</v>
      </c>
      <c r="S902">
        <f>D902/O902</f>
        <v>10.5</v>
      </c>
      <c r="T902" t="s">
        <v>8284</v>
      </c>
      <c r="U902" t="s">
        <v>8287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0</v>
      </c>
      <c r="E903">
        <v>6500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9">
        <f t="shared" si="72"/>
        <v>40291.81150462963</v>
      </c>
      <c r="L903" s="9">
        <f t="shared" si="73"/>
        <v>40337.799305555556</v>
      </c>
      <c r="M903" s="10" t="s">
        <v>8336</v>
      </c>
      <c r="N903" t="b">
        <v>0</v>
      </c>
      <c r="O903">
        <v>0</v>
      </c>
      <c r="P903" t="b">
        <v>0</v>
      </c>
      <c r="Q903" t="s">
        <v>8284</v>
      </c>
      <c r="R903" s="5">
        <f t="shared" si="71"/>
        <v>0</v>
      </c>
      <c r="S903">
        <v>0</v>
      </c>
      <c r="T903" t="s">
        <v>8284</v>
      </c>
      <c r="U903" t="s">
        <v>8287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90</v>
      </c>
      <c r="E904">
        <v>30000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9">
        <f t="shared" si="72"/>
        <v>41829.965532407405</v>
      </c>
      <c r="L904" s="9">
        <f t="shared" si="73"/>
        <v>41881.645833333336</v>
      </c>
      <c r="M904" s="10" t="s">
        <v>8329</v>
      </c>
      <c r="N904" t="b">
        <v>0</v>
      </c>
      <c r="O904">
        <v>3</v>
      </c>
      <c r="P904" t="b">
        <v>0</v>
      </c>
      <c r="Q904" t="s">
        <v>8284</v>
      </c>
      <c r="R904" s="5">
        <f t="shared" si="71"/>
        <v>3.0000000000000001E-3</v>
      </c>
      <c r="S904">
        <f>D904/O904</f>
        <v>30</v>
      </c>
      <c r="T904" t="s">
        <v>8284</v>
      </c>
      <c r="U904" t="s">
        <v>8287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160</v>
      </c>
      <c r="E905">
        <v>5000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9">
        <f t="shared" si="72"/>
        <v>41149.796064814815</v>
      </c>
      <c r="L905" s="9">
        <f t="shared" si="73"/>
        <v>41175.100694444445</v>
      </c>
      <c r="M905" s="10" t="s">
        <v>8333</v>
      </c>
      <c r="N905" t="b">
        <v>0</v>
      </c>
      <c r="O905">
        <v>4</v>
      </c>
      <c r="P905" t="b">
        <v>0</v>
      </c>
      <c r="Q905" t="s">
        <v>8284</v>
      </c>
      <c r="R905" s="5">
        <f t="shared" si="71"/>
        <v>3.2000000000000001E-2</v>
      </c>
      <c r="S905">
        <f>D905/O905</f>
        <v>40</v>
      </c>
      <c r="T905" t="s">
        <v>8284</v>
      </c>
      <c r="U905" t="s">
        <v>8287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151</v>
      </c>
      <c r="E906">
        <v>50000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9">
        <f t="shared" si="72"/>
        <v>42342.080289351856</v>
      </c>
      <c r="L906" s="9">
        <f t="shared" si="73"/>
        <v>42372.080289351856</v>
      </c>
      <c r="M906" s="10" t="s">
        <v>8328</v>
      </c>
      <c r="N906" t="b">
        <v>0</v>
      </c>
      <c r="O906">
        <v>3</v>
      </c>
      <c r="P906" t="b">
        <v>0</v>
      </c>
      <c r="Q906" t="s">
        <v>8284</v>
      </c>
      <c r="R906" s="5">
        <f t="shared" si="71"/>
        <v>3.0200000000000001E-3</v>
      </c>
      <c r="S906">
        <f>D906/O906</f>
        <v>50.333333333333336</v>
      </c>
      <c r="T906" t="s">
        <v>8284</v>
      </c>
      <c r="U906" t="s">
        <v>8287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196</v>
      </c>
      <c r="E907">
        <v>6500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9">
        <f t="shared" si="72"/>
        <v>40507.239884259259</v>
      </c>
      <c r="L907" s="9">
        <f t="shared" si="73"/>
        <v>40567.239884259259</v>
      </c>
      <c r="M907" s="10" t="s">
        <v>8334</v>
      </c>
      <c r="N907" t="b">
        <v>0</v>
      </c>
      <c r="O907">
        <v>6</v>
      </c>
      <c r="P907" t="b">
        <v>0</v>
      </c>
      <c r="Q907" t="s">
        <v>8284</v>
      </c>
      <c r="R907" s="5">
        <f t="shared" si="71"/>
        <v>3.0153846153846153E-2</v>
      </c>
      <c r="S907">
        <f>D907/O907</f>
        <v>32.666666666666664</v>
      </c>
      <c r="T907" t="s">
        <v>8284</v>
      </c>
      <c r="U907" t="s">
        <v>8287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0</v>
      </c>
      <c r="E908">
        <v>15000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9">
        <f t="shared" si="72"/>
        <v>41681.189699074072</v>
      </c>
      <c r="L908" s="9">
        <f t="shared" si="73"/>
        <v>41711.148032407407</v>
      </c>
      <c r="M908" s="10" t="s">
        <v>8329</v>
      </c>
      <c r="N908" t="b">
        <v>0</v>
      </c>
      <c r="O908">
        <v>0</v>
      </c>
      <c r="P908" t="b">
        <v>0</v>
      </c>
      <c r="Q908" t="s">
        <v>8284</v>
      </c>
      <c r="R908" s="5">
        <f t="shared" si="71"/>
        <v>0</v>
      </c>
      <c r="S908">
        <v>0</v>
      </c>
      <c r="T908" t="s">
        <v>8284</v>
      </c>
      <c r="U908" t="s">
        <v>8287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0</v>
      </c>
      <c r="E909">
        <v>2900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9">
        <f t="shared" si="72"/>
        <v>40767.192395833335</v>
      </c>
      <c r="L909" s="9">
        <f t="shared" si="73"/>
        <v>40797.192395833335</v>
      </c>
      <c r="M909" s="10" t="s">
        <v>8334</v>
      </c>
      <c r="N909" t="b">
        <v>0</v>
      </c>
      <c r="O909">
        <v>0</v>
      </c>
      <c r="P909" t="b">
        <v>0</v>
      </c>
      <c r="Q909" t="s">
        <v>8284</v>
      </c>
      <c r="R909" s="5">
        <f t="shared" si="71"/>
        <v>0</v>
      </c>
      <c r="S909">
        <v>0</v>
      </c>
      <c r="T909" t="s">
        <v>8284</v>
      </c>
      <c r="U909" t="s">
        <v>8287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0</v>
      </c>
      <c r="E910">
        <v>2500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9">
        <f t="shared" si="72"/>
        <v>40340.801562499997</v>
      </c>
      <c r="L910" s="9">
        <f t="shared" si="73"/>
        <v>40386.207638888889</v>
      </c>
      <c r="M910" s="10" t="s">
        <v>8336</v>
      </c>
      <c r="N910" t="b">
        <v>0</v>
      </c>
      <c r="O910">
        <v>0</v>
      </c>
      <c r="P910" t="b">
        <v>0</v>
      </c>
      <c r="Q910" t="s">
        <v>8284</v>
      </c>
      <c r="R910" s="5">
        <f t="shared" si="71"/>
        <v>0</v>
      </c>
      <c r="S910">
        <v>0</v>
      </c>
      <c r="T910" t="s">
        <v>8284</v>
      </c>
      <c r="U910" t="s">
        <v>8287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520</v>
      </c>
      <c r="E911">
        <v>16000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9">
        <f t="shared" si="72"/>
        <v>41081.69027777778</v>
      </c>
      <c r="L911" s="9">
        <f t="shared" si="73"/>
        <v>41113.166666666664</v>
      </c>
      <c r="M911" s="10" t="s">
        <v>8333</v>
      </c>
      <c r="N911" t="b">
        <v>0</v>
      </c>
      <c r="O911">
        <v>8</v>
      </c>
      <c r="P911" t="b">
        <v>0</v>
      </c>
      <c r="Q911" t="s">
        <v>8284</v>
      </c>
      <c r="R911" s="5">
        <f t="shared" si="71"/>
        <v>3.2500000000000001E-2</v>
      </c>
      <c r="S911">
        <f>D911/O911</f>
        <v>65</v>
      </c>
      <c r="T911" t="s">
        <v>8284</v>
      </c>
      <c r="U911" t="s">
        <v>8287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123</v>
      </c>
      <c r="E912">
        <v>550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9">
        <f t="shared" si="72"/>
        <v>42737.545358796298</v>
      </c>
      <c r="L912" s="9">
        <f t="shared" si="73"/>
        <v>42797.545358796298</v>
      </c>
      <c r="M912" s="10" t="s">
        <v>8327</v>
      </c>
      <c r="N912" t="b">
        <v>0</v>
      </c>
      <c r="O912">
        <v>5</v>
      </c>
      <c r="P912" t="b">
        <v>0</v>
      </c>
      <c r="Q912" t="s">
        <v>8284</v>
      </c>
      <c r="R912" s="5">
        <f t="shared" si="71"/>
        <v>0.22363636363636363</v>
      </c>
      <c r="S912">
        <f>D912/O912</f>
        <v>24.6</v>
      </c>
      <c r="T912" t="s">
        <v>8284</v>
      </c>
      <c r="U912" t="s">
        <v>8287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0</v>
      </c>
      <c r="E913">
        <v>100000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9">
        <f t="shared" si="72"/>
        <v>41642.005150462966</v>
      </c>
      <c r="L913" s="9">
        <f t="shared" si="73"/>
        <v>41663.005150462966</v>
      </c>
      <c r="M913" s="10" t="s">
        <v>8329</v>
      </c>
      <c r="N913" t="b">
        <v>0</v>
      </c>
      <c r="O913">
        <v>0</v>
      </c>
      <c r="P913" t="b">
        <v>0</v>
      </c>
      <c r="Q913" t="s">
        <v>8284</v>
      </c>
      <c r="R913" s="5">
        <f t="shared" si="71"/>
        <v>0</v>
      </c>
      <c r="S913">
        <v>0</v>
      </c>
      <c r="T913" t="s">
        <v>8284</v>
      </c>
      <c r="U913" t="s">
        <v>8287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30</v>
      </c>
      <c r="E914">
        <v>3500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9">
        <f t="shared" si="72"/>
        <v>41194.109340277777</v>
      </c>
      <c r="L914" s="9">
        <f t="shared" si="73"/>
        <v>41254.151006944448</v>
      </c>
      <c r="M914" s="10" t="s">
        <v>8333</v>
      </c>
      <c r="N914" t="b">
        <v>0</v>
      </c>
      <c r="O914">
        <v>2</v>
      </c>
      <c r="P914" t="b">
        <v>0</v>
      </c>
      <c r="Q914" t="s">
        <v>8284</v>
      </c>
      <c r="R914" s="5">
        <f t="shared" si="71"/>
        <v>8.5714285714285719E-3</v>
      </c>
      <c r="S914">
        <f>D914/O914</f>
        <v>15</v>
      </c>
      <c r="T914" t="s">
        <v>8284</v>
      </c>
      <c r="U914" t="s">
        <v>8287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1982</v>
      </c>
      <c r="E915">
        <v>30000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9">
        <f t="shared" si="72"/>
        <v>41004.139108796298</v>
      </c>
      <c r="L915" s="9">
        <f t="shared" si="73"/>
        <v>41034.139108796298</v>
      </c>
      <c r="M915" s="10" t="s">
        <v>8333</v>
      </c>
      <c r="N915" t="b">
        <v>0</v>
      </c>
      <c r="O915">
        <v>24</v>
      </c>
      <c r="P915" t="b">
        <v>0</v>
      </c>
      <c r="Q915" t="s">
        <v>8284</v>
      </c>
      <c r="R915" s="5">
        <f t="shared" si="71"/>
        <v>6.6066666666666662E-2</v>
      </c>
      <c r="S915">
        <f>D915/O915</f>
        <v>82.583333333333329</v>
      </c>
      <c r="T915" t="s">
        <v>8284</v>
      </c>
      <c r="U915" t="s">
        <v>8287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0</v>
      </c>
      <c r="E916">
        <v>1500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9">
        <f t="shared" si="72"/>
        <v>41116.763275462959</v>
      </c>
      <c r="L916" s="9">
        <f t="shared" si="73"/>
        <v>41146.763275462959</v>
      </c>
      <c r="M916" s="10" t="s">
        <v>8333</v>
      </c>
      <c r="N916" t="b">
        <v>0</v>
      </c>
      <c r="O916">
        <v>0</v>
      </c>
      <c r="P916" t="b">
        <v>0</v>
      </c>
      <c r="Q916" t="s">
        <v>8284</v>
      </c>
      <c r="R916" s="5">
        <f t="shared" si="71"/>
        <v>0</v>
      </c>
      <c r="S916">
        <v>0</v>
      </c>
      <c r="T916" t="s">
        <v>8284</v>
      </c>
      <c r="U916" t="s">
        <v>8287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375</v>
      </c>
      <c r="E917">
        <v>6500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9">
        <f t="shared" si="72"/>
        <v>40937.679560185185</v>
      </c>
      <c r="L917" s="9">
        <f t="shared" si="73"/>
        <v>40969.207638888889</v>
      </c>
      <c r="M917" s="10" t="s">
        <v>8333</v>
      </c>
      <c r="N917" t="b">
        <v>0</v>
      </c>
      <c r="O917">
        <v>9</v>
      </c>
      <c r="P917" t="b">
        <v>0</v>
      </c>
      <c r="Q917" t="s">
        <v>8284</v>
      </c>
      <c r="R917" s="5">
        <f t="shared" si="71"/>
        <v>5.7692307692307696E-2</v>
      </c>
      <c r="S917">
        <f>D917/O917</f>
        <v>41.666666666666664</v>
      </c>
      <c r="T917" t="s">
        <v>8284</v>
      </c>
      <c r="U917" t="s">
        <v>8287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0</v>
      </c>
      <c r="E918">
        <v>3300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9">
        <f t="shared" si="72"/>
        <v>40434.853402777779</v>
      </c>
      <c r="L918" s="9">
        <f t="shared" si="73"/>
        <v>40473.208333333336</v>
      </c>
      <c r="M918" s="10" t="s">
        <v>8336</v>
      </c>
      <c r="N918" t="b">
        <v>0</v>
      </c>
      <c r="O918">
        <v>0</v>
      </c>
      <c r="P918" t="b">
        <v>0</v>
      </c>
      <c r="Q918" t="s">
        <v>8284</v>
      </c>
      <c r="R918" s="5">
        <f t="shared" si="71"/>
        <v>0</v>
      </c>
      <c r="S918">
        <v>0</v>
      </c>
      <c r="T918" t="s">
        <v>8284</v>
      </c>
      <c r="U918" t="s">
        <v>8287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30</v>
      </c>
      <c r="E919">
        <v>5000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9">
        <f t="shared" si="72"/>
        <v>41802.94363425926</v>
      </c>
      <c r="L919" s="9">
        <f t="shared" si="73"/>
        <v>41834.104166666664</v>
      </c>
      <c r="M919" s="10" t="s">
        <v>8329</v>
      </c>
      <c r="N919" t="b">
        <v>0</v>
      </c>
      <c r="O919">
        <v>1</v>
      </c>
      <c r="P919" t="b">
        <v>0</v>
      </c>
      <c r="Q919" t="s">
        <v>8284</v>
      </c>
      <c r="R919" s="5">
        <f t="shared" si="71"/>
        <v>6.0000000000000001E-3</v>
      </c>
      <c r="S919">
        <f>D919/O919</f>
        <v>30</v>
      </c>
      <c r="T919" t="s">
        <v>8284</v>
      </c>
      <c r="U919" t="s">
        <v>8287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196</v>
      </c>
      <c r="E920">
        <v>3900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9">
        <f t="shared" si="72"/>
        <v>41944.916215277779</v>
      </c>
      <c r="L920" s="9">
        <f t="shared" si="73"/>
        <v>41974.957881944443</v>
      </c>
      <c r="M920" s="10" t="s">
        <v>8329</v>
      </c>
      <c r="N920" t="b">
        <v>0</v>
      </c>
      <c r="O920">
        <v>10</v>
      </c>
      <c r="P920" t="b">
        <v>0</v>
      </c>
      <c r="Q920" t="s">
        <v>8284</v>
      </c>
      <c r="R920" s="5">
        <f t="shared" si="71"/>
        <v>5.0256410256410255E-2</v>
      </c>
      <c r="S920">
        <f>D920/O920</f>
        <v>19.600000000000001</v>
      </c>
      <c r="T920" t="s">
        <v>8284</v>
      </c>
      <c r="U920" t="s">
        <v>8287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100</v>
      </c>
      <c r="E921">
        <v>20000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9">
        <f t="shared" si="72"/>
        <v>41227.641724537039</v>
      </c>
      <c r="L921" s="9">
        <f t="shared" si="73"/>
        <v>41262.641724537039</v>
      </c>
      <c r="M921" s="10" t="s">
        <v>8333</v>
      </c>
      <c r="N921" t="b">
        <v>0</v>
      </c>
      <c r="O921">
        <v>1</v>
      </c>
      <c r="P921" t="b">
        <v>0</v>
      </c>
      <c r="Q921" t="s">
        <v>8284</v>
      </c>
      <c r="R921" s="5">
        <f t="shared" si="71"/>
        <v>5.0000000000000001E-3</v>
      </c>
      <c r="S921">
        <f>D921/O921</f>
        <v>100</v>
      </c>
      <c r="T921" t="s">
        <v>8284</v>
      </c>
      <c r="U921" t="s">
        <v>8287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0</v>
      </c>
      <c r="E922">
        <v>5500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9">
        <f t="shared" si="72"/>
        <v>41562.671550925923</v>
      </c>
      <c r="L922" s="9">
        <f t="shared" si="73"/>
        <v>41592.713217592594</v>
      </c>
      <c r="M922" s="10" t="s">
        <v>8331</v>
      </c>
      <c r="N922" t="b">
        <v>0</v>
      </c>
      <c r="O922">
        <v>0</v>
      </c>
      <c r="P922" t="b">
        <v>0</v>
      </c>
      <c r="Q922" t="s">
        <v>8284</v>
      </c>
      <c r="R922" s="5">
        <f t="shared" si="71"/>
        <v>0</v>
      </c>
      <c r="S922">
        <v>0</v>
      </c>
      <c r="T922" t="s">
        <v>8284</v>
      </c>
      <c r="U922" t="s">
        <v>8287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4635</v>
      </c>
      <c r="E923">
        <v>15000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9">
        <f t="shared" si="72"/>
        <v>40847.171018518522</v>
      </c>
      <c r="L923" s="9">
        <f t="shared" si="73"/>
        <v>40889.212685185186</v>
      </c>
      <c r="M923" s="10" t="s">
        <v>8334</v>
      </c>
      <c r="N923" t="b">
        <v>0</v>
      </c>
      <c r="O923">
        <v>20</v>
      </c>
      <c r="P923" t="b">
        <v>0</v>
      </c>
      <c r="Q923" t="s">
        <v>8284</v>
      </c>
      <c r="R923" s="5">
        <f t="shared" si="71"/>
        <v>0.309</v>
      </c>
      <c r="S923">
        <f>D923/O923</f>
        <v>231.75</v>
      </c>
      <c r="T923" t="s">
        <v>8284</v>
      </c>
      <c r="U923" t="s">
        <v>8287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5680</v>
      </c>
      <c r="E924">
        <v>27000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9">
        <f t="shared" si="72"/>
        <v>41878.530011574076</v>
      </c>
      <c r="L924" s="9">
        <f t="shared" si="73"/>
        <v>41913.530011574076</v>
      </c>
      <c r="M924" s="10" t="s">
        <v>8329</v>
      </c>
      <c r="N924" t="b">
        <v>0</v>
      </c>
      <c r="O924">
        <v>30</v>
      </c>
      <c r="P924" t="b">
        <v>0</v>
      </c>
      <c r="Q924" t="s">
        <v>8284</v>
      </c>
      <c r="R924" s="5">
        <f t="shared" si="71"/>
        <v>0.21037037037037037</v>
      </c>
      <c r="S924">
        <f>D924/O924</f>
        <v>189.33333333333334</v>
      </c>
      <c r="T924" t="s">
        <v>8284</v>
      </c>
      <c r="U924" t="s">
        <v>8287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330</v>
      </c>
      <c r="E925">
        <v>15000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9">
        <f t="shared" si="72"/>
        <v>41934.959756944445</v>
      </c>
      <c r="L925" s="9">
        <f t="shared" si="73"/>
        <v>41965.001423611116</v>
      </c>
      <c r="M925" s="10" t="s">
        <v>8329</v>
      </c>
      <c r="N925" t="b">
        <v>0</v>
      </c>
      <c r="O925">
        <v>6</v>
      </c>
      <c r="P925" t="b">
        <v>0</v>
      </c>
      <c r="Q925" t="s">
        <v>8284</v>
      </c>
      <c r="R925" s="5">
        <f t="shared" si="71"/>
        <v>2.1999999999999999E-2</v>
      </c>
      <c r="S925">
        <f>D925/O925</f>
        <v>55</v>
      </c>
      <c r="T925" t="s">
        <v>8284</v>
      </c>
      <c r="U925" t="s">
        <v>8287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327</v>
      </c>
      <c r="E926">
        <v>3000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9">
        <f t="shared" si="72"/>
        <v>41288.942928240736</v>
      </c>
      <c r="L926" s="9">
        <f t="shared" si="73"/>
        <v>41318.942928240736</v>
      </c>
      <c r="M926" s="10" t="s">
        <v>8331</v>
      </c>
      <c r="N926" t="b">
        <v>0</v>
      </c>
      <c r="O926">
        <v>15</v>
      </c>
      <c r="P926" t="b">
        <v>0</v>
      </c>
      <c r="Q926" t="s">
        <v>8284</v>
      </c>
      <c r="R926" s="5">
        <f t="shared" si="71"/>
        <v>0.109</v>
      </c>
      <c r="S926">
        <f>D926/O926</f>
        <v>21.8</v>
      </c>
      <c r="T926" t="s">
        <v>8284</v>
      </c>
      <c r="U926" t="s">
        <v>8287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160</v>
      </c>
      <c r="E927">
        <v>6000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9">
        <f t="shared" si="72"/>
        <v>41575.880914351852</v>
      </c>
      <c r="L927" s="9">
        <f t="shared" si="73"/>
        <v>41605.922581018516</v>
      </c>
      <c r="M927" s="10" t="s">
        <v>8331</v>
      </c>
      <c r="N927" t="b">
        <v>0</v>
      </c>
      <c r="O927">
        <v>5</v>
      </c>
      <c r="P927" t="b">
        <v>0</v>
      </c>
      <c r="Q927" t="s">
        <v>8284</v>
      </c>
      <c r="R927" s="5">
        <f t="shared" si="71"/>
        <v>2.6666666666666668E-2</v>
      </c>
      <c r="S927">
        <f>D927/O927</f>
        <v>32</v>
      </c>
      <c r="T927" t="s">
        <v>8284</v>
      </c>
      <c r="U927" t="s">
        <v>8287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0</v>
      </c>
      <c r="E928">
        <v>7000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9">
        <f t="shared" si="72"/>
        <v>40338.02002314815</v>
      </c>
      <c r="L928" s="9">
        <f t="shared" si="73"/>
        <v>40367.944444444445</v>
      </c>
      <c r="M928" s="10" t="s">
        <v>8336</v>
      </c>
      <c r="N928" t="b">
        <v>0</v>
      </c>
      <c r="O928">
        <v>0</v>
      </c>
      <c r="P928" t="b">
        <v>0</v>
      </c>
      <c r="Q928" t="s">
        <v>8284</v>
      </c>
      <c r="R928" s="5">
        <f t="shared" si="71"/>
        <v>0</v>
      </c>
      <c r="S928">
        <v>0</v>
      </c>
      <c r="T928" t="s">
        <v>8284</v>
      </c>
      <c r="U928" t="s">
        <v>8287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0</v>
      </c>
      <c r="E929">
        <v>20000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9">
        <f t="shared" si="72"/>
        <v>41013.822858796295</v>
      </c>
      <c r="L929" s="9">
        <f t="shared" si="73"/>
        <v>41043.822858796295</v>
      </c>
      <c r="M929" s="10" t="s">
        <v>8333</v>
      </c>
      <c r="N929" t="b">
        <v>0</v>
      </c>
      <c r="O929">
        <v>0</v>
      </c>
      <c r="P929" t="b">
        <v>0</v>
      </c>
      <c r="Q929" t="s">
        <v>8284</v>
      </c>
      <c r="R929" s="5">
        <f t="shared" si="71"/>
        <v>0</v>
      </c>
      <c r="S929">
        <v>0</v>
      </c>
      <c r="T929" t="s">
        <v>8284</v>
      </c>
      <c r="U929" t="s">
        <v>8287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1575</v>
      </c>
      <c r="E930">
        <v>14500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9">
        <f t="shared" si="72"/>
        <v>41180.86241898148</v>
      </c>
      <c r="L930" s="9">
        <f t="shared" si="73"/>
        <v>41231</v>
      </c>
      <c r="M930" s="10" t="s">
        <v>8335</v>
      </c>
      <c r="N930" t="b">
        <v>0</v>
      </c>
      <c r="O930">
        <v>28</v>
      </c>
      <c r="P930" t="b">
        <v>0</v>
      </c>
      <c r="Q930" t="s">
        <v>8284</v>
      </c>
      <c r="R930" s="5">
        <f t="shared" si="71"/>
        <v>0.10862068965517241</v>
      </c>
      <c r="S930">
        <f>D930/O930</f>
        <v>56.25</v>
      </c>
      <c r="T930" t="s">
        <v>8284</v>
      </c>
      <c r="U930" t="s">
        <v>8287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0</v>
      </c>
      <c r="E931">
        <v>500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9">
        <f t="shared" si="72"/>
        <v>40978.238067129627</v>
      </c>
      <c r="L931" s="9">
        <f t="shared" si="73"/>
        <v>41008.196400462963</v>
      </c>
      <c r="M931" s="10" t="s">
        <v>8333</v>
      </c>
      <c r="N931" t="b">
        <v>0</v>
      </c>
      <c r="O931">
        <v>0</v>
      </c>
      <c r="P931" t="b">
        <v>0</v>
      </c>
      <c r="Q931" t="s">
        <v>8284</v>
      </c>
      <c r="R931" s="5">
        <f t="shared" si="71"/>
        <v>0</v>
      </c>
      <c r="S931">
        <v>0</v>
      </c>
      <c r="T931" t="s">
        <v>8284</v>
      </c>
      <c r="U931" t="s">
        <v>8287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345</v>
      </c>
      <c r="E932">
        <v>900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9">
        <f t="shared" si="72"/>
        <v>40312.915578703702</v>
      </c>
      <c r="L932" s="9">
        <f t="shared" si="73"/>
        <v>40354.897222222222</v>
      </c>
      <c r="M932" s="10" t="s">
        <v>8336</v>
      </c>
      <c r="N932" t="b">
        <v>0</v>
      </c>
      <c r="O932">
        <v>5</v>
      </c>
      <c r="P932" t="b">
        <v>0</v>
      </c>
      <c r="Q932" t="s">
        <v>8284</v>
      </c>
      <c r="R932" s="5">
        <f t="shared" si="71"/>
        <v>0.38333333333333336</v>
      </c>
      <c r="S932">
        <f t="shared" ref="S932:S937" si="74">D932/O932</f>
        <v>69</v>
      </c>
      <c r="T932" t="s">
        <v>8284</v>
      </c>
      <c r="U932" t="s">
        <v>8287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131</v>
      </c>
      <c r="E933">
        <v>2000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9">
        <f t="shared" si="72"/>
        <v>41680.359976851854</v>
      </c>
      <c r="L933" s="9">
        <f t="shared" si="73"/>
        <v>41714.916666666664</v>
      </c>
      <c r="M933" s="10" t="s">
        <v>8329</v>
      </c>
      <c r="N933" t="b">
        <v>0</v>
      </c>
      <c r="O933">
        <v>7</v>
      </c>
      <c r="P933" t="b">
        <v>0</v>
      </c>
      <c r="Q933" t="s">
        <v>8284</v>
      </c>
      <c r="R933" s="5">
        <f t="shared" si="71"/>
        <v>6.5500000000000003E-2</v>
      </c>
      <c r="S933">
        <f t="shared" si="74"/>
        <v>18.714285714285715</v>
      </c>
      <c r="T933" t="s">
        <v>8284</v>
      </c>
      <c r="U933" t="s">
        <v>8287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1381</v>
      </c>
      <c r="E934">
        <v>9500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9">
        <f t="shared" si="72"/>
        <v>41310.969270833331</v>
      </c>
      <c r="L934" s="9">
        <f t="shared" si="73"/>
        <v>41355.927604166667</v>
      </c>
      <c r="M934" s="10" t="s">
        <v>8331</v>
      </c>
      <c r="N934" t="b">
        <v>0</v>
      </c>
      <c r="O934">
        <v>30</v>
      </c>
      <c r="P934" t="b">
        <v>0</v>
      </c>
      <c r="Q934" t="s">
        <v>8284</v>
      </c>
      <c r="R934" s="5">
        <f t="shared" si="71"/>
        <v>0.14536842105263159</v>
      </c>
      <c r="S934">
        <f t="shared" si="74"/>
        <v>46.033333333333331</v>
      </c>
      <c r="T934" t="s">
        <v>8284</v>
      </c>
      <c r="U934" t="s">
        <v>8287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120</v>
      </c>
      <c r="E935">
        <v>2000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9">
        <f t="shared" si="72"/>
        <v>41711.169085648144</v>
      </c>
      <c r="L935" s="9">
        <f t="shared" si="73"/>
        <v>41771.169085648144</v>
      </c>
      <c r="M935" s="10" t="s">
        <v>8329</v>
      </c>
      <c r="N935" t="b">
        <v>0</v>
      </c>
      <c r="O935">
        <v>2</v>
      </c>
      <c r="P935" t="b">
        <v>0</v>
      </c>
      <c r="Q935" t="s">
        <v>8284</v>
      </c>
      <c r="R935" s="5">
        <f t="shared" si="71"/>
        <v>0.06</v>
      </c>
      <c r="S935">
        <f t="shared" si="74"/>
        <v>60</v>
      </c>
      <c r="T935" t="s">
        <v>8284</v>
      </c>
      <c r="U935" t="s">
        <v>8287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1520</v>
      </c>
      <c r="E936">
        <v>5000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9">
        <f t="shared" si="72"/>
        <v>41733.737083333333</v>
      </c>
      <c r="L936" s="9">
        <f t="shared" si="73"/>
        <v>41763.25</v>
      </c>
      <c r="M936" s="10" t="s">
        <v>8329</v>
      </c>
      <c r="N936" t="b">
        <v>0</v>
      </c>
      <c r="O936">
        <v>30</v>
      </c>
      <c r="P936" t="b">
        <v>0</v>
      </c>
      <c r="Q936" t="s">
        <v>8284</v>
      </c>
      <c r="R936" s="5">
        <f t="shared" si="71"/>
        <v>0.30399999999999999</v>
      </c>
      <c r="S936">
        <f t="shared" si="74"/>
        <v>50.666666666666664</v>
      </c>
      <c r="T936" t="s">
        <v>8284</v>
      </c>
      <c r="U936" t="s">
        <v>8287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50</v>
      </c>
      <c r="E937">
        <v>3500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9">
        <f t="shared" si="72"/>
        <v>42368.333668981482</v>
      </c>
      <c r="L937" s="9">
        <f t="shared" si="73"/>
        <v>42398.333668981482</v>
      </c>
      <c r="M937" s="10" t="s">
        <v>8328</v>
      </c>
      <c r="N937" t="b">
        <v>0</v>
      </c>
      <c r="O937">
        <v>2</v>
      </c>
      <c r="P937" t="b">
        <v>0</v>
      </c>
      <c r="Q937" t="s">
        <v>8284</v>
      </c>
      <c r="R937" s="5">
        <f t="shared" si="71"/>
        <v>1.4285714285714285E-2</v>
      </c>
      <c r="S937">
        <f t="shared" si="74"/>
        <v>25</v>
      </c>
      <c r="T937" t="s">
        <v>8284</v>
      </c>
      <c r="U937" t="s">
        <v>8287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0</v>
      </c>
      <c r="E938">
        <v>1400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9">
        <f t="shared" si="72"/>
        <v>40883.024178240739</v>
      </c>
      <c r="L938" s="9">
        <f t="shared" si="73"/>
        <v>40926.833333333336</v>
      </c>
      <c r="M938" s="10" t="s">
        <v>8333</v>
      </c>
      <c r="N938" t="b">
        <v>0</v>
      </c>
      <c r="O938">
        <v>0</v>
      </c>
      <c r="P938" t="b">
        <v>0</v>
      </c>
      <c r="Q938" t="s">
        <v>8284</v>
      </c>
      <c r="R938" s="5">
        <f t="shared" si="71"/>
        <v>0</v>
      </c>
      <c r="S938">
        <v>0</v>
      </c>
      <c r="T938" t="s">
        <v>8284</v>
      </c>
      <c r="U938" t="s">
        <v>8287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40</v>
      </c>
      <c r="E939">
        <v>3500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9">
        <f t="shared" si="72"/>
        <v>41551.798113425924</v>
      </c>
      <c r="L939" s="9">
        <f t="shared" si="73"/>
        <v>41581.839780092589</v>
      </c>
      <c r="M939" s="10" t="s">
        <v>8331</v>
      </c>
      <c r="N939" t="b">
        <v>0</v>
      </c>
      <c r="O939">
        <v>2</v>
      </c>
      <c r="P939" t="b">
        <v>0</v>
      </c>
      <c r="Q939" t="s">
        <v>8284</v>
      </c>
      <c r="R939" s="5">
        <f t="shared" si="71"/>
        <v>1.1428571428571429E-2</v>
      </c>
      <c r="S939">
        <f t="shared" ref="S939:S948" si="75">D939/O939</f>
        <v>20</v>
      </c>
      <c r="T939" t="s">
        <v>8284</v>
      </c>
      <c r="U939" t="s">
        <v>8287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25</v>
      </c>
      <c r="E940">
        <v>7000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9">
        <f t="shared" si="72"/>
        <v>41124.479722222226</v>
      </c>
      <c r="L940" s="9">
        <f t="shared" si="73"/>
        <v>41154.479722222226</v>
      </c>
      <c r="M940" s="10" t="s">
        <v>8333</v>
      </c>
      <c r="N940" t="b">
        <v>0</v>
      </c>
      <c r="O940">
        <v>1</v>
      </c>
      <c r="P940" t="b">
        <v>0</v>
      </c>
      <c r="Q940" t="s">
        <v>8284</v>
      </c>
      <c r="R940" s="5">
        <f t="shared" si="71"/>
        <v>3.5714285714285713E-3</v>
      </c>
      <c r="S940">
        <f t="shared" si="75"/>
        <v>25</v>
      </c>
      <c r="T940" t="s">
        <v>8284</v>
      </c>
      <c r="U940" t="s">
        <v>8287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40</v>
      </c>
      <c r="E941">
        <v>2750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9">
        <f t="shared" si="72"/>
        <v>41416.763171296298</v>
      </c>
      <c r="L941" s="9">
        <f t="shared" si="73"/>
        <v>41455.831944444442</v>
      </c>
      <c r="M941" s="10" t="s">
        <v>8331</v>
      </c>
      <c r="N941" t="b">
        <v>0</v>
      </c>
      <c r="O941">
        <v>2</v>
      </c>
      <c r="P941" t="b">
        <v>0</v>
      </c>
      <c r="Q941" t="s">
        <v>8284</v>
      </c>
      <c r="R941" s="5">
        <f t="shared" si="71"/>
        <v>1.4545454545454545E-2</v>
      </c>
      <c r="S941">
        <f t="shared" si="75"/>
        <v>20</v>
      </c>
      <c r="T941" t="s">
        <v>8284</v>
      </c>
      <c r="U941" t="s">
        <v>8287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1544</v>
      </c>
      <c r="E942">
        <v>9000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9">
        <f t="shared" si="72"/>
        <v>42182.008402777778</v>
      </c>
      <c r="L942" s="9">
        <f t="shared" si="73"/>
        <v>42227.008402777778</v>
      </c>
      <c r="M942" s="10" t="s">
        <v>8326</v>
      </c>
      <c r="N942" t="b">
        <v>0</v>
      </c>
      <c r="O942">
        <v>14</v>
      </c>
      <c r="P942" t="b">
        <v>0</v>
      </c>
      <c r="Q942" t="s">
        <v>8278</v>
      </c>
      <c r="R942" s="5">
        <f t="shared" si="71"/>
        <v>0.17155555555555554</v>
      </c>
      <c r="S942">
        <f t="shared" si="75"/>
        <v>110.28571428571429</v>
      </c>
      <c r="T942" t="s">
        <v>8278</v>
      </c>
      <c r="U942" t="s">
        <v>8280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1161</v>
      </c>
      <c r="E943">
        <v>50000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9">
        <f t="shared" si="72"/>
        <v>42746.096585648149</v>
      </c>
      <c r="L943" s="9">
        <f t="shared" si="73"/>
        <v>42776.096585648149</v>
      </c>
      <c r="M943" s="10" t="s">
        <v>8327</v>
      </c>
      <c r="N943" t="b">
        <v>0</v>
      </c>
      <c r="O943">
        <v>31</v>
      </c>
      <c r="P943" t="b">
        <v>0</v>
      </c>
      <c r="Q943" t="s">
        <v>8278</v>
      </c>
      <c r="R943" s="5">
        <f t="shared" si="71"/>
        <v>2.3220000000000001E-2</v>
      </c>
      <c r="S943">
        <f t="shared" si="75"/>
        <v>37.451612903225808</v>
      </c>
      <c r="T943" t="s">
        <v>8278</v>
      </c>
      <c r="U943" t="s">
        <v>8280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668</v>
      </c>
      <c r="E944">
        <v>7500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9">
        <f t="shared" si="72"/>
        <v>42382.843287037038</v>
      </c>
      <c r="L944" s="9">
        <f t="shared" si="73"/>
        <v>42418.843287037038</v>
      </c>
      <c r="M944" s="10" t="s">
        <v>8328</v>
      </c>
      <c r="N944" t="b">
        <v>0</v>
      </c>
      <c r="O944">
        <v>16</v>
      </c>
      <c r="P944" t="b">
        <v>0</v>
      </c>
      <c r="Q944" t="s">
        <v>8278</v>
      </c>
      <c r="R944" s="5">
        <f t="shared" si="71"/>
        <v>8.9066666666666669E-2</v>
      </c>
      <c r="S944">
        <f t="shared" si="75"/>
        <v>41.75</v>
      </c>
      <c r="T944" t="s">
        <v>8278</v>
      </c>
      <c r="U944" t="s">
        <v>8280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289</v>
      </c>
      <c r="E945">
        <v>3000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9">
        <f t="shared" si="72"/>
        <v>42673.66788194445</v>
      </c>
      <c r="L945" s="9">
        <f t="shared" si="73"/>
        <v>42703.709548611107</v>
      </c>
      <c r="M945" s="10" t="s">
        <v>8328</v>
      </c>
      <c r="N945" t="b">
        <v>0</v>
      </c>
      <c r="O945">
        <v>12</v>
      </c>
      <c r="P945" t="b">
        <v>0</v>
      </c>
      <c r="Q945" t="s">
        <v>8278</v>
      </c>
      <c r="R945" s="5">
        <f t="shared" si="71"/>
        <v>9.633333333333334E-2</v>
      </c>
      <c r="S945">
        <f t="shared" si="75"/>
        <v>24.083333333333332</v>
      </c>
      <c r="T945" t="s">
        <v>8278</v>
      </c>
      <c r="U945" t="s">
        <v>8280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6663</v>
      </c>
      <c r="E946">
        <v>50000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9">
        <f t="shared" si="72"/>
        <v>42444.583912037036</v>
      </c>
      <c r="L946" s="9">
        <f t="shared" si="73"/>
        <v>42478.583333333328</v>
      </c>
      <c r="M946" s="10" t="s">
        <v>8328</v>
      </c>
      <c r="N946" t="b">
        <v>0</v>
      </c>
      <c r="O946">
        <v>96</v>
      </c>
      <c r="P946" t="b">
        <v>0</v>
      </c>
      <c r="Q946" t="s">
        <v>8278</v>
      </c>
      <c r="R946" s="5">
        <f t="shared" si="71"/>
        <v>0.13325999999999999</v>
      </c>
      <c r="S946">
        <f t="shared" si="75"/>
        <v>69.40625</v>
      </c>
      <c r="T946" t="s">
        <v>8278</v>
      </c>
      <c r="U946" t="s">
        <v>8280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2484</v>
      </c>
      <c r="E947">
        <v>100000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9">
        <f t="shared" si="72"/>
        <v>42732.872986111106</v>
      </c>
      <c r="L947" s="9">
        <f t="shared" si="73"/>
        <v>42784.999305555553</v>
      </c>
      <c r="M947" s="10" t="s">
        <v>8327</v>
      </c>
      <c r="N947" t="b">
        <v>0</v>
      </c>
      <c r="O947">
        <v>16</v>
      </c>
      <c r="P947" t="b">
        <v>0</v>
      </c>
      <c r="Q947" t="s">
        <v>8278</v>
      </c>
      <c r="R947" s="5">
        <f t="shared" si="71"/>
        <v>2.4840000000000001E-2</v>
      </c>
      <c r="S947">
        <f t="shared" si="75"/>
        <v>155.25</v>
      </c>
      <c r="T947" t="s">
        <v>8278</v>
      </c>
      <c r="U947" t="s">
        <v>8280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286</v>
      </c>
      <c r="E948">
        <v>15000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9">
        <f t="shared" si="72"/>
        <v>42592.750555555554</v>
      </c>
      <c r="L948" s="9">
        <f t="shared" si="73"/>
        <v>42622.750555555554</v>
      </c>
      <c r="M948" s="10" t="s">
        <v>8328</v>
      </c>
      <c r="N948" t="b">
        <v>0</v>
      </c>
      <c r="O948">
        <v>5</v>
      </c>
      <c r="P948" t="b">
        <v>0</v>
      </c>
      <c r="Q948" t="s">
        <v>8278</v>
      </c>
      <c r="R948" s="5">
        <f t="shared" si="71"/>
        <v>1.9066666666666666E-2</v>
      </c>
      <c r="S948">
        <f t="shared" si="75"/>
        <v>57.2</v>
      </c>
      <c r="T948" t="s">
        <v>8278</v>
      </c>
      <c r="U948" t="s">
        <v>8280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0</v>
      </c>
      <c r="E949">
        <v>850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9">
        <f t="shared" si="72"/>
        <v>42491.781319444446</v>
      </c>
      <c r="L949" s="9">
        <f t="shared" si="73"/>
        <v>42551.781319444446</v>
      </c>
      <c r="M949" s="10" t="s">
        <v>8328</v>
      </c>
      <c r="N949" t="b">
        <v>0</v>
      </c>
      <c r="O949">
        <v>0</v>
      </c>
      <c r="P949" t="b">
        <v>0</v>
      </c>
      <c r="Q949" t="s">
        <v>8278</v>
      </c>
      <c r="R949" s="5">
        <f t="shared" si="71"/>
        <v>0</v>
      </c>
      <c r="S949">
        <v>0</v>
      </c>
      <c r="T949" t="s">
        <v>8278</v>
      </c>
      <c r="U949" t="s">
        <v>8280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480</v>
      </c>
      <c r="E950">
        <v>4000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9">
        <f t="shared" si="72"/>
        <v>42411.828287037039</v>
      </c>
      <c r="L950" s="9">
        <f t="shared" si="73"/>
        <v>42441.828287037039</v>
      </c>
      <c r="M950" s="10" t="s">
        <v>8328</v>
      </c>
      <c r="N950" t="b">
        <v>0</v>
      </c>
      <c r="O950">
        <v>8</v>
      </c>
      <c r="P950" t="b">
        <v>0</v>
      </c>
      <c r="Q950" t="s">
        <v>8278</v>
      </c>
      <c r="R950" s="5">
        <f t="shared" si="71"/>
        <v>0.12</v>
      </c>
      <c r="S950">
        <f t="shared" ref="S950:S989" si="76">D950/O950</f>
        <v>60</v>
      </c>
      <c r="T950" t="s">
        <v>8278</v>
      </c>
      <c r="U950" t="s">
        <v>8280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273</v>
      </c>
      <c r="E951">
        <v>20000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9">
        <f t="shared" si="72"/>
        <v>42361.043703703705</v>
      </c>
      <c r="L951" s="9">
        <f t="shared" si="73"/>
        <v>42421.043703703705</v>
      </c>
      <c r="M951" s="10" t="s">
        <v>8328</v>
      </c>
      <c r="N951" t="b">
        <v>0</v>
      </c>
      <c r="O951">
        <v>7</v>
      </c>
      <c r="P951" t="b">
        <v>0</v>
      </c>
      <c r="Q951" t="s">
        <v>8278</v>
      </c>
      <c r="R951" s="5">
        <f t="shared" si="71"/>
        <v>1.3650000000000001E-2</v>
      </c>
      <c r="S951">
        <f t="shared" si="76"/>
        <v>39</v>
      </c>
      <c r="T951" t="s">
        <v>8278</v>
      </c>
      <c r="U951" t="s">
        <v>8280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1402</v>
      </c>
      <c r="E952">
        <v>5000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9">
        <f t="shared" si="72"/>
        <v>42356.750706018516</v>
      </c>
      <c r="L952" s="9">
        <f t="shared" si="73"/>
        <v>42386.750706018516</v>
      </c>
      <c r="M952" s="10" t="s">
        <v>8328</v>
      </c>
      <c r="N952" t="b">
        <v>0</v>
      </c>
      <c r="O952">
        <v>24</v>
      </c>
      <c r="P952" t="b">
        <v>0</v>
      </c>
      <c r="Q952" t="s">
        <v>8278</v>
      </c>
      <c r="R952" s="5">
        <f t="shared" si="71"/>
        <v>0.28039999999999998</v>
      </c>
      <c r="S952">
        <f t="shared" si="76"/>
        <v>58.416666666666664</v>
      </c>
      <c r="T952" t="s">
        <v>8278</v>
      </c>
      <c r="U952" t="s">
        <v>8280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19195</v>
      </c>
      <c r="E953">
        <v>50000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9">
        <f t="shared" si="72"/>
        <v>42480.653611111113</v>
      </c>
      <c r="L953" s="9">
        <f t="shared" si="73"/>
        <v>42525.653611111113</v>
      </c>
      <c r="M953" s="10" t="s">
        <v>8328</v>
      </c>
      <c r="N953" t="b">
        <v>0</v>
      </c>
      <c r="O953">
        <v>121</v>
      </c>
      <c r="P953" t="b">
        <v>0</v>
      </c>
      <c r="Q953" t="s">
        <v>8278</v>
      </c>
      <c r="R953" s="5">
        <f t="shared" si="71"/>
        <v>0.38390000000000002</v>
      </c>
      <c r="S953">
        <f t="shared" si="76"/>
        <v>158.63636363636363</v>
      </c>
      <c r="T953" t="s">
        <v>8278</v>
      </c>
      <c r="U953" t="s">
        <v>8280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19572</v>
      </c>
      <c r="E954">
        <v>49000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9">
        <f t="shared" si="72"/>
        <v>42662.613564814819</v>
      </c>
      <c r="L954" s="9">
        <f t="shared" si="73"/>
        <v>42692.655231481476</v>
      </c>
      <c r="M954" s="10" t="s">
        <v>8328</v>
      </c>
      <c r="N954" t="b">
        <v>0</v>
      </c>
      <c r="O954">
        <v>196</v>
      </c>
      <c r="P954" t="b">
        <v>0</v>
      </c>
      <c r="Q954" t="s">
        <v>8278</v>
      </c>
      <c r="R954" s="5">
        <f t="shared" si="71"/>
        <v>0.39942857142857141</v>
      </c>
      <c r="S954">
        <f t="shared" si="76"/>
        <v>99.857142857142861</v>
      </c>
      <c r="T954" t="s">
        <v>8278</v>
      </c>
      <c r="U954" t="s">
        <v>8280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126</v>
      </c>
      <c r="E955">
        <v>15000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9">
        <f t="shared" si="72"/>
        <v>41999.164340277777</v>
      </c>
      <c r="L955" s="9">
        <f t="shared" si="73"/>
        <v>42029.164340277777</v>
      </c>
      <c r="M955" s="10" t="s">
        <v>8326</v>
      </c>
      <c r="N955" t="b">
        <v>0</v>
      </c>
      <c r="O955">
        <v>5</v>
      </c>
      <c r="P955" t="b">
        <v>0</v>
      </c>
      <c r="Q955" t="s">
        <v>8278</v>
      </c>
      <c r="R955" s="5">
        <f t="shared" si="71"/>
        <v>8.3999999999999995E-3</v>
      </c>
      <c r="S955">
        <f t="shared" si="76"/>
        <v>25.2</v>
      </c>
      <c r="T955" t="s">
        <v>8278</v>
      </c>
      <c r="U955" t="s">
        <v>8280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6511</v>
      </c>
      <c r="E956">
        <v>15000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9">
        <f t="shared" si="72"/>
        <v>42194.833784722221</v>
      </c>
      <c r="L956" s="9">
        <f t="shared" si="73"/>
        <v>42236.833784722221</v>
      </c>
      <c r="M956" s="10" t="s">
        <v>8326</v>
      </c>
      <c r="N956" t="b">
        <v>0</v>
      </c>
      <c r="O956">
        <v>73</v>
      </c>
      <c r="P956" t="b">
        <v>0</v>
      </c>
      <c r="Q956" t="s">
        <v>8278</v>
      </c>
      <c r="R956" s="5">
        <f t="shared" si="71"/>
        <v>0.43406666666666666</v>
      </c>
      <c r="S956">
        <f t="shared" si="76"/>
        <v>89.191780821917803</v>
      </c>
      <c r="T956" t="s">
        <v>8278</v>
      </c>
      <c r="U956" t="s">
        <v>8280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16984</v>
      </c>
      <c r="E957">
        <v>300000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9">
        <f t="shared" si="72"/>
        <v>42586.295138888891</v>
      </c>
      <c r="L957" s="9">
        <f t="shared" si="73"/>
        <v>42626.295138888891</v>
      </c>
      <c r="M957" s="10" t="s">
        <v>8328</v>
      </c>
      <c r="N957" t="b">
        <v>0</v>
      </c>
      <c r="O957">
        <v>93</v>
      </c>
      <c r="P957" t="b">
        <v>0</v>
      </c>
      <c r="Q957" t="s">
        <v>8278</v>
      </c>
      <c r="R957" s="5">
        <f t="shared" si="71"/>
        <v>5.6613333333333335E-2</v>
      </c>
      <c r="S957">
        <f t="shared" si="76"/>
        <v>182.6236559139785</v>
      </c>
      <c r="T957" t="s">
        <v>8278</v>
      </c>
      <c r="U957" t="s">
        <v>8280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861</v>
      </c>
      <c r="E958">
        <v>50000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9">
        <f t="shared" si="72"/>
        <v>42060.913877314815</v>
      </c>
      <c r="L958" s="9">
        <f t="shared" si="73"/>
        <v>42120.872210648144</v>
      </c>
      <c r="M958" s="10" t="s">
        <v>8326</v>
      </c>
      <c r="N958" t="b">
        <v>0</v>
      </c>
      <c r="O958">
        <v>17</v>
      </c>
      <c r="P958" t="b">
        <v>0</v>
      </c>
      <c r="Q958" t="s">
        <v>8278</v>
      </c>
      <c r="R958" s="5">
        <f t="shared" si="71"/>
        <v>1.7219999999999999E-2</v>
      </c>
      <c r="S958">
        <f t="shared" si="76"/>
        <v>50.647058823529413</v>
      </c>
      <c r="T958" t="s">
        <v>8278</v>
      </c>
      <c r="U958" t="s">
        <v>8280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233</v>
      </c>
      <c r="E959">
        <v>12000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9">
        <f t="shared" si="72"/>
        <v>42660.552465277782</v>
      </c>
      <c r="L959" s="9">
        <f t="shared" si="73"/>
        <v>42691.594131944439</v>
      </c>
      <c r="M959" s="10" t="s">
        <v>8328</v>
      </c>
      <c r="N959" t="b">
        <v>0</v>
      </c>
      <c r="O959">
        <v>7</v>
      </c>
      <c r="P959" t="b">
        <v>0</v>
      </c>
      <c r="Q959" t="s">
        <v>8278</v>
      </c>
      <c r="R959" s="5">
        <f t="shared" si="71"/>
        <v>1.9416666666666665E-2</v>
      </c>
      <c r="S959">
        <f t="shared" si="76"/>
        <v>33.285714285714285</v>
      </c>
      <c r="T959" t="s">
        <v>8278</v>
      </c>
      <c r="U959" t="s">
        <v>8280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881</v>
      </c>
      <c r="E960">
        <v>7777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9">
        <f t="shared" si="72"/>
        <v>42082.802812499998</v>
      </c>
      <c r="L960" s="9">
        <f t="shared" si="73"/>
        <v>42104.207638888889</v>
      </c>
      <c r="M960" s="10" t="s">
        <v>8326</v>
      </c>
      <c r="N960" t="b">
        <v>0</v>
      </c>
      <c r="O960">
        <v>17</v>
      </c>
      <c r="P960" t="b">
        <v>0</v>
      </c>
      <c r="Q960" t="s">
        <v>8278</v>
      </c>
      <c r="R960" s="5">
        <f t="shared" si="71"/>
        <v>0.11328275684711328</v>
      </c>
      <c r="S960">
        <f t="shared" si="76"/>
        <v>51.823529411764703</v>
      </c>
      <c r="T960" t="s">
        <v>8278</v>
      </c>
      <c r="U960" t="s">
        <v>8280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19430</v>
      </c>
      <c r="E961">
        <v>50000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9">
        <f t="shared" si="72"/>
        <v>41993.174363425926</v>
      </c>
      <c r="L961" s="9">
        <f t="shared" si="73"/>
        <v>42023.174363425926</v>
      </c>
      <c r="M961" s="10" t="s">
        <v>8326</v>
      </c>
      <c r="N961" t="b">
        <v>0</v>
      </c>
      <c r="O961">
        <v>171</v>
      </c>
      <c r="P961" t="b">
        <v>0</v>
      </c>
      <c r="Q961" t="s">
        <v>8278</v>
      </c>
      <c r="R961" s="5">
        <f t="shared" si="71"/>
        <v>0.3886</v>
      </c>
      <c r="S961">
        <f t="shared" si="76"/>
        <v>113.62573099415205</v>
      </c>
      <c r="T961" t="s">
        <v>8278</v>
      </c>
      <c r="U961" t="s">
        <v>8280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25655</v>
      </c>
      <c r="E962">
        <v>55650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9">
        <f t="shared" si="72"/>
        <v>42766.626793981486</v>
      </c>
      <c r="L962" s="9">
        <f t="shared" si="73"/>
        <v>42808.585127314815</v>
      </c>
      <c r="M962" s="10" t="s">
        <v>8327</v>
      </c>
      <c r="N962" t="b">
        <v>0</v>
      </c>
      <c r="O962">
        <v>188</v>
      </c>
      <c r="P962" t="b">
        <v>0</v>
      </c>
      <c r="Q962" t="s">
        <v>8278</v>
      </c>
      <c r="R962" s="5">
        <f t="shared" ref="R962:R1025" si="77">D962/E962</f>
        <v>0.46100628930817611</v>
      </c>
      <c r="S962">
        <f t="shared" si="76"/>
        <v>136.46276595744681</v>
      </c>
      <c r="T962" t="s">
        <v>8278</v>
      </c>
      <c r="U962" t="s">
        <v>8280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40079</v>
      </c>
      <c r="E963">
        <v>95000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9">
        <f t="shared" ref="K963:K1026" si="78">(J963/86400)+DATE(1970,1,1)</f>
        <v>42740.693692129629</v>
      </c>
      <c r="L963" s="9">
        <f t="shared" ref="L963:L1026" si="79">(I963/86400)+DATE(1970,1,1)</f>
        <v>42786.791666666672</v>
      </c>
      <c r="M963" s="10" t="s">
        <v>8327</v>
      </c>
      <c r="N963" t="b">
        <v>0</v>
      </c>
      <c r="O963">
        <v>110</v>
      </c>
      <c r="P963" t="b">
        <v>0</v>
      </c>
      <c r="Q963" t="s">
        <v>8278</v>
      </c>
      <c r="R963" s="5">
        <f t="shared" si="77"/>
        <v>0.42188421052631581</v>
      </c>
      <c r="S963">
        <f t="shared" si="76"/>
        <v>364.35454545454547</v>
      </c>
      <c r="T963" t="s">
        <v>8278</v>
      </c>
      <c r="U963" t="s">
        <v>8280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712</v>
      </c>
      <c r="E964">
        <v>2500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9">
        <f t="shared" si="78"/>
        <v>42373.712418981479</v>
      </c>
      <c r="L964" s="9">
        <f t="shared" si="79"/>
        <v>42411.712418981479</v>
      </c>
      <c r="M964" s="10" t="s">
        <v>8328</v>
      </c>
      <c r="N964" t="b">
        <v>0</v>
      </c>
      <c r="O964">
        <v>37</v>
      </c>
      <c r="P964" t="b">
        <v>0</v>
      </c>
      <c r="Q964" t="s">
        <v>8278</v>
      </c>
      <c r="R964" s="5">
        <f t="shared" si="77"/>
        <v>0.2848</v>
      </c>
      <c r="S964">
        <f t="shared" si="76"/>
        <v>19.243243243243242</v>
      </c>
      <c r="T964" t="s">
        <v>8278</v>
      </c>
      <c r="U964" t="s">
        <v>8280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377</v>
      </c>
      <c r="E965">
        <v>35000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9">
        <f t="shared" si="78"/>
        <v>42625.635636574079</v>
      </c>
      <c r="L965" s="9">
        <f t="shared" si="79"/>
        <v>42660.635636574079</v>
      </c>
      <c r="M965" s="10" t="s">
        <v>8328</v>
      </c>
      <c r="N965" t="b">
        <v>0</v>
      </c>
      <c r="O965">
        <v>9</v>
      </c>
      <c r="P965" t="b">
        <v>0</v>
      </c>
      <c r="Q965" t="s">
        <v>8278</v>
      </c>
      <c r="R965" s="5">
        <f t="shared" si="77"/>
        <v>1.0771428571428571E-2</v>
      </c>
      <c r="S965">
        <f t="shared" si="76"/>
        <v>41.888888888888886</v>
      </c>
      <c r="T965" t="s">
        <v>8278</v>
      </c>
      <c r="U965" t="s">
        <v>8280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879</v>
      </c>
      <c r="E966">
        <v>110000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9">
        <f t="shared" si="78"/>
        <v>42208.628692129627</v>
      </c>
      <c r="L966" s="9">
        <f t="shared" si="79"/>
        <v>42248.628692129627</v>
      </c>
      <c r="M966" s="10" t="s">
        <v>8326</v>
      </c>
      <c r="N966" t="b">
        <v>0</v>
      </c>
      <c r="O966">
        <v>29</v>
      </c>
      <c r="P966" t="b">
        <v>0</v>
      </c>
      <c r="Q966" t="s">
        <v>8278</v>
      </c>
      <c r="R966" s="5">
        <f t="shared" si="77"/>
        <v>7.9909090909090902E-3</v>
      </c>
      <c r="S966">
        <f t="shared" si="76"/>
        <v>30.310344827586206</v>
      </c>
      <c r="T966" t="s">
        <v>8278</v>
      </c>
      <c r="U966" t="s">
        <v>8280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298</v>
      </c>
      <c r="E967">
        <v>25000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9">
        <f t="shared" si="78"/>
        <v>42637.016736111109</v>
      </c>
      <c r="L967" s="9">
        <f t="shared" si="79"/>
        <v>42669.165972222225</v>
      </c>
      <c r="M967" s="10" t="s">
        <v>8328</v>
      </c>
      <c r="N967" t="b">
        <v>0</v>
      </c>
      <c r="O967">
        <v>6</v>
      </c>
      <c r="P967" t="b">
        <v>0</v>
      </c>
      <c r="Q967" t="s">
        <v>8278</v>
      </c>
      <c r="R967" s="5">
        <f t="shared" si="77"/>
        <v>1.192E-2</v>
      </c>
      <c r="S967">
        <f t="shared" si="76"/>
        <v>49.666666666666664</v>
      </c>
      <c r="T967" t="s">
        <v>8278</v>
      </c>
      <c r="U967" t="s">
        <v>8280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1776</v>
      </c>
      <c r="E968">
        <v>12000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9">
        <f t="shared" si="78"/>
        <v>42619.635787037041</v>
      </c>
      <c r="L968" s="9">
        <f t="shared" si="79"/>
        <v>42649.635787037041</v>
      </c>
      <c r="M968" s="10" t="s">
        <v>8328</v>
      </c>
      <c r="N968" t="b">
        <v>0</v>
      </c>
      <c r="O968">
        <v>30</v>
      </c>
      <c r="P968" t="b">
        <v>0</v>
      </c>
      <c r="Q968" t="s">
        <v>8278</v>
      </c>
      <c r="R968" s="5">
        <f t="shared" si="77"/>
        <v>0.14799999999999999</v>
      </c>
      <c r="S968">
        <f t="shared" si="76"/>
        <v>59.2</v>
      </c>
      <c r="T968" t="s">
        <v>8278</v>
      </c>
      <c r="U968" t="s">
        <v>8280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3562</v>
      </c>
      <c r="E969">
        <v>20000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9">
        <f t="shared" si="78"/>
        <v>42422.254328703704</v>
      </c>
      <c r="L969" s="9">
        <f t="shared" si="79"/>
        <v>42482.21266203704</v>
      </c>
      <c r="M969" s="10" t="s">
        <v>8328</v>
      </c>
      <c r="N969" t="b">
        <v>0</v>
      </c>
      <c r="O969">
        <v>81</v>
      </c>
      <c r="P969" t="b">
        <v>0</v>
      </c>
      <c r="Q969" t="s">
        <v>8278</v>
      </c>
      <c r="R969" s="5">
        <f t="shared" si="77"/>
        <v>0.17810000000000001</v>
      </c>
      <c r="S969">
        <f t="shared" si="76"/>
        <v>43.97530864197531</v>
      </c>
      <c r="T969" t="s">
        <v>8278</v>
      </c>
      <c r="U969" t="s">
        <v>8280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106</v>
      </c>
      <c r="E970">
        <v>8000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9">
        <f t="shared" si="78"/>
        <v>41836.847615740742</v>
      </c>
      <c r="L970" s="9">
        <f t="shared" si="79"/>
        <v>41866.847615740742</v>
      </c>
      <c r="M970" s="10" t="s">
        <v>8329</v>
      </c>
      <c r="N970" t="b">
        <v>0</v>
      </c>
      <c r="O970">
        <v>4</v>
      </c>
      <c r="P970" t="b">
        <v>0</v>
      </c>
      <c r="Q970" t="s">
        <v>8278</v>
      </c>
      <c r="R970" s="5">
        <f t="shared" si="77"/>
        <v>1.325E-2</v>
      </c>
      <c r="S970">
        <f t="shared" si="76"/>
        <v>26.5</v>
      </c>
      <c r="T970" t="s">
        <v>8278</v>
      </c>
      <c r="U970" t="s">
        <v>8280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14000</v>
      </c>
      <c r="E971">
        <v>30000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9">
        <f t="shared" si="78"/>
        <v>42742.30332175926</v>
      </c>
      <c r="L971" s="9">
        <f t="shared" si="79"/>
        <v>42775.30332175926</v>
      </c>
      <c r="M971" s="10" t="s">
        <v>8327</v>
      </c>
      <c r="N971" t="b">
        <v>0</v>
      </c>
      <c r="O971">
        <v>11</v>
      </c>
      <c r="P971" t="b">
        <v>0</v>
      </c>
      <c r="Q971" t="s">
        <v>8278</v>
      </c>
      <c r="R971" s="5">
        <f t="shared" si="77"/>
        <v>0.46666666666666667</v>
      </c>
      <c r="S971">
        <f t="shared" si="76"/>
        <v>1272.7272727272727</v>
      </c>
      <c r="T971" t="s">
        <v>8278</v>
      </c>
      <c r="U971" t="s">
        <v>8280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2296</v>
      </c>
      <c r="E972">
        <v>5000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9">
        <f t="shared" si="78"/>
        <v>42721.220520833333</v>
      </c>
      <c r="L972" s="9">
        <f t="shared" si="79"/>
        <v>42758.207638888889</v>
      </c>
      <c r="M972" s="10" t="s">
        <v>8327</v>
      </c>
      <c r="N972" t="b">
        <v>0</v>
      </c>
      <c r="O972">
        <v>14</v>
      </c>
      <c r="P972" t="b">
        <v>0</v>
      </c>
      <c r="Q972" t="s">
        <v>8278</v>
      </c>
      <c r="R972" s="5">
        <f t="shared" si="77"/>
        <v>0.4592</v>
      </c>
      <c r="S972">
        <f t="shared" si="76"/>
        <v>164</v>
      </c>
      <c r="T972" t="s">
        <v>8278</v>
      </c>
      <c r="U972" t="s">
        <v>8280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226</v>
      </c>
      <c r="E973">
        <v>100000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9">
        <f t="shared" si="78"/>
        <v>42111.709027777775</v>
      </c>
      <c r="L973" s="9">
        <f t="shared" si="79"/>
        <v>42156.709027777775</v>
      </c>
      <c r="M973" s="10" t="s">
        <v>8326</v>
      </c>
      <c r="N973" t="b">
        <v>0</v>
      </c>
      <c r="O973">
        <v>5</v>
      </c>
      <c r="P973" t="b">
        <v>0</v>
      </c>
      <c r="Q973" t="s">
        <v>8278</v>
      </c>
      <c r="R973" s="5">
        <f t="shared" si="77"/>
        <v>2.2599999999999999E-3</v>
      </c>
      <c r="S973">
        <f t="shared" si="76"/>
        <v>45.2</v>
      </c>
      <c r="T973" t="s">
        <v>8278</v>
      </c>
      <c r="U973" t="s">
        <v>8280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6925</v>
      </c>
      <c r="E974">
        <v>20000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9">
        <f t="shared" si="78"/>
        <v>41856.865717592591</v>
      </c>
      <c r="L974" s="9">
        <f t="shared" si="79"/>
        <v>41886.290972222225</v>
      </c>
      <c r="M974" s="10" t="s">
        <v>8329</v>
      </c>
      <c r="N974" t="b">
        <v>0</v>
      </c>
      <c r="O974">
        <v>45</v>
      </c>
      <c r="P974" t="b">
        <v>0</v>
      </c>
      <c r="Q974" t="s">
        <v>8278</v>
      </c>
      <c r="R974" s="5">
        <f t="shared" si="77"/>
        <v>0.34625</v>
      </c>
      <c r="S974">
        <f t="shared" si="76"/>
        <v>153.88888888888889</v>
      </c>
      <c r="T974" t="s">
        <v>8278</v>
      </c>
      <c r="U974" t="s">
        <v>8280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411</v>
      </c>
      <c r="E975">
        <v>20000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9">
        <f t="shared" si="78"/>
        <v>42257.014965277776</v>
      </c>
      <c r="L975" s="9">
        <f t="shared" si="79"/>
        <v>42317.056631944448</v>
      </c>
      <c r="M975" s="10" t="s">
        <v>8326</v>
      </c>
      <c r="N975" t="b">
        <v>0</v>
      </c>
      <c r="O975">
        <v>8</v>
      </c>
      <c r="P975" t="b">
        <v>0</v>
      </c>
      <c r="Q975" t="s">
        <v>8278</v>
      </c>
      <c r="R975" s="5">
        <f t="shared" si="77"/>
        <v>2.0549999999999999E-2</v>
      </c>
      <c r="S975">
        <f t="shared" si="76"/>
        <v>51.375</v>
      </c>
      <c r="T975" t="s">
        <v>8278</v>
      </c>
      <c r="U975" t="s">
        <v>8280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280</v>
      </c>
      <c r="E976">
        <v>50000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9">
        <f t="shared" si="78"/>
        <v>42424.749490740738</v>
      </c>
      <c r="L976" s="9">
        <f t="shared" si="79"/>
        <v>42454.707824074074</v>
      </c>
      <c r="M976" s="10" t="s">
        <v>8328</v>
      </c>
      <c r="N976" t="b">
        <v>0</v>
      </c>
      <c r="O976">
        <v>3</v>
      </c>
      <c r="P976" t="b">
        <v>0</v>
      </c>
      <c r="Q976" t="s">
        <v>8278</v>
      </c>
      <c r="R976" s="5">
        <f t="shared" si="77"/>
        <v>5.5999999999999999E-3</v>
      </c>
      <c r="S976">
        <f t="shared" si="76"/>
        <v>93.333333333333329</v>
      </c>
      <c r="T976" t="s">
        <v>8278</v>
      </c>
      <c r="U976" t="s">
        <v>8280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2607</v>
      </c>
      <c r="E977">
        <v>100000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9">
        <f t="shared" si="78"/>
        <v>42489.696585648147</v>
      </c>
      <c r="L977" s="9">
        <f t="shared" si="79"/>
        <v>42549.696585648147</v>
      </c>
      <c r="M977" s="10" t="s">
        <v>8328</v>
      </c>
      <c r="N977" t="b">
        <v>0</v>
      </c>
      <c r="O977">
        <v>24</v>
      </c>
      <c r="P977" t="b">
        <v>0</v>
      </c>
      <c r="Q977" t="s">
        <v>8278</v>
      </c>
      <c r="R977" s="5">
        <f t="shared" si="77"/>
        <v>2.6069999999999999E-2</v>
      </c>
      <c r="S977">
        <f t="shared" si="76"/>
        <v>108.625</v>
      </c>
      <c r="T977" t="s">
        <v>8278</v>
      </c>
      <c r="U977" t="s">
        <v>8280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2889</v>
      </c>
      <c r="E978">
        <v>150000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9">
        <f t="shared" si="78"/>
        <v>42185.058993055558</v>
      </c>
      <c r="L978" s="9">
        <f t="shared" si="79"/>
        <v>42230.058993055558</v>
      </c>
      <c r="M978" s="10" t="s">
        <v>8326</v>
      </c>
      <c r="N978" t="b">
        <v>0</v>
      </c>
      <c r="O978">
        <v>18</v>
      </c>
      <c r="P978" t="b">
        <v>0</v>
      </c>
      <c r="Q978" t="s">
        <v>8278</v>
      </c>
      <c r="R978" s="5">
        <f t="shared" si="77"/>
        <v>1.9259999999999999E-2</v>
      </c>
      <c r="S978">
        <f t="shared" si="76"/>
        <v>160.5</v>
      </c>
      <c r="T978" t="s">
        <v>8278</v>
      </c>
      <c r="U978" t="s">
        <v>8280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909</v>
      </c>
      <c r="E979">
        <v>2700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9">
        <f t="shared" si="78"/>
        <v>42391.942094907412</v>
      </c>
      <c r="L979" s="9">
        <f t="shared" si="79"/>
        <v>42421.942094907412</v>
      </c>
      <c r="M979" s="10" t="s">
        <v>8328</v>
      </c>
      <c r="N979" t="b">
        <v>0</v>
      </c>
      <c r="O979">
        <v>12</v>
      </c>
      <c r="P979" t="b">
        <v>0</v>
      </c>
      <c r="Q979" t="s">
        <v>8278</v>
      </c>
      <c r="R979" s="5">
        <f t="shared" si="77"/>
        <v>0.33666666666666667</v>
      </c>
      <c r="S979">
        <f t="shared" si="76"/>
        <v>75.75</v>
      </c>
      <c r="T979" t="s">
        <v>8278</v>
      </c>
      <c r="U979" t="s">
        <v>8280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97273</v>
      </c>
      <c r="E980">
        <v>172889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9">
        <f t="shared" si="78"/>
        <v>42395.309039351851</v>
      </c>
      <c r="L980" s="9">
        <f t="shared" si="79"/>
        <v>42425.309039351851</v>
      </c>
      <c r="M980" s="10" t="s">
        <v>8328</v>
      </c>
      <c r="N980" t="b">
        <v>0</v>
      </c>
      <c r="O980">
        <v>123</v>
      </c>
      <c r="P980" t="b">
        <v>0</v>
      </c>
      <c r="Q980" t="s">
        <v>8278</v>
      </c>
      <c r="R980" s="5">
        <f t="shared" si="77"/>
        <v>0.5626326718299024</v>
      </c>
      <c r="S980">
        <f t="shared" si="76"/>
        <v>790.83739837398377</v>
      </c>
      <c r="T980" t="s">
        <v>8278</v>
      </c>
      <c r="U980" t="s">
        <v>8280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28986.16</v>
      </c>
      <c r="E981">
        <v>35000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9">
        <f t="shared" si="78"/>
        <v>42506.416990740741</v>
      </c>
      <c r="L981" s="9">
        <f t="shared" si="79"/>
        <v>42541.790972222225</v>
      </c>
      <c r="M981" s="10" t="s">
        <v>8328</v>
      </c>
      <c r="N981" t="b">
        <v>0</v>
      </c>
      <c r="O981">
        <v>96</v>
      </c>
      <c r="P981" t="b">
        <v>0</v>
      </c>
      <c r="Q981" t="s">
        <v>8278</v>
      </c>
      <c r="R981" s="5">
        <f t="shared" si="77"/>
        <v>0.82817600000000002</v>
      </c>
      <c r="S981">
        <f t="shared" si="76"/>
        <v>301.93916666666667</v>
      </c>
      <c r="T981" t="s">
        <v>8278</v>
      </c>
      <c r="U981" t="s">
        <v>8280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1486</v>
      </c>
      <c r="E982">
        <v>10000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9">
        <f t="shared" si="78"/>
        <v>41928.904189814813</v>
      </c>
      <c r="L982" s="9">
        <f t="shared" si="79"/>
        <v>41973.945856481485</v>
      </c>
      <c r="M982" s="10" t="s">
        <v>8329</v>
      </c>
      <c r="N982" t="b">
        <v>0</v>
      </c>
      <c r="O982">
        <v>31</v>
      </c>
      <c r="P982" t="b">
        <v>0</v>
      </c>
      <c r="Q982" t="s">
        <v>8278</v>
      </c>
      <c r="R982" s="5">
        <f t="shared" si="77"/>
        <v>0.14860000000000001</v>
      </c>
      <c r="S982">
        <f t="shared" si="76"/>
        <v>47.935483870967744</v>
      </c>
      <c r="T982" t="s">
        <v>8278</v>
      </c>
      <c r="U982" t="s">
        <v>8280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11</v>
      </c>
      <c r="E983">
        <v>88888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9">
        <f t="shared" si="78"/>
        <v>41830.947013888886</v>
      </c>
      <c r="L983" s="9">
        <f t="shared" si="79"/>
        <v>41860.947013888886</v>
      </c>
      <c r="M983" s="10" t="s">
        <v>8329</v>
      </c>
      <c r="N983" t="b">
        <v>0</v>
      </c>
      <c r="O983">
        <v>4</v>
      </c>
      <c r="P983" t="b">
        <v>0</v>
      </c>
      <c r="Q983" t="s">
        <v>8278</v>
      </c>
      <c r="R983" s="5">
        <f t="shared" si="77"/>
        <v>1.2375123751237513E-4</v>
      </c>
      <c r="S983">
        <f t="shared" si="76"/>
        <v>2.75</v>
      </c>
      <c r="T983" t="s">
        <v>8278</v>
      </c>
      <c r="U983" t="s">
        <v>8280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3</v>
      </c>
      <c r="E984">
        <v>17500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9">
        <f t="shared" si="78"/>
        <v>42615.753310185188</v>
      </c>
      <c r="L984" s="9">
        <f t="shared" si="79"/>
        <v>42645.753310185188</v>
      </c>
      <c r="M984" s="10" t="s">
        <v>8328</v>
      </c>
      <c r="N984" t="b">
        <v>0</v>
      </c>
      <c r="O984">
        <v>3</v>
      </c>
      <c r="P984" t="b">
        <v>0</v>
      </c>
      <c r="Q984" t="s">
        <v>8278</v>
      </c>
      <c r="R984" s="5">
        <f t="shared" si="77"/>
        <v>1.7142857142857143E-4</v>
      </c>
      <c r="S984">
        <f t="shared" si="76"/>
        <v>1</v>
      </c>
      <c r="T984" t="s">
        <v>8278</v>
      </c>
      <c r="U984" t="s">
        <v>8280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30751</v>
      </c>
      <c r="E985">
        <v>104219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9">
        <f t="shared" si="78"/>
        <v>42574.667650462958</v>
      </c>
      <c r="L985" s="9">
        <f t="shared" si="79"/>
        <v>42605.870833333334</v>
      </c>
      <c r="M985" s="10" t="s">
        <v>8328</v>
      </c>
      <c r="N985" t="b">
        <v>0</v>
      </c>
      <c r="O985">
        <v>179</v>
      </c>
      <c r="P985" t="b">
        <v>0</v>
      </c>
      <c r="Q985" t="s">
        <v>8278</v>
      </c>
      <c r="R985" s="5">
        <f t="shared" si="77"/>
        <v>0.2950613611721471</v>
      </c>
      <c r="S985">
        <f t="shared" si="76"/>
        <v>171.79329608938548</v>
      </c>
      <c r="T985" t="s">
        <v>8278</v>
      </c>
      <c r="U985" t="s">
        <v>8280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106</v>
      </c>
      <c r="E986">
        <v>10000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9">
        <f t="shared" si="78"/>
        <v>42061.11583333333</v>
      </c>
      <c r="L986" s="9">
        <f t="shared" si="79"/>
        <v>42091.074166666665</v>
      </c>
      <c r="M986" s="10" t="s">
        <v>8326</v>
      </c>
      <c r="N986" t="b">
        <v>0</v>
      </c>
      <c r="O986">
        <v>3</v>
      </c>
      <c r="P986" t="b">
        <v>0</v>
      </c>
      <c r="Q986" t="s">
        <v>8278</v>
      </c>
      <c r="R986" s="5">
        <f t="shared" si="77"/>
        <v>1.06E-2</v>
      </c>
      <c r="S986">
        <f t="shared" si="76"/>
        <v>35.333333333333336</v>
      </c>
      <c r="T986" t="s">
        <v>8278</v>
      </c>
      <c r="U986" t="s">
        <v>8280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1888</v>
      </c>
      <c r="E987">
        <v>30000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9">
        <f t="shared" si="78"/>
        <v>42339.967708333337</v>
      </c>
      <c r="L987" s="9">
        <f t="shared" si="79"/>
        <v>42369.958333333328</v>
      </c>
      <c r="M987" s="10" t="s">
        <v>8326</v>
      </c>
      <c r="N987" t="b">
        <v>0</v>
      </c>
      <c r="O987">
        <v>23</v>
      </c>
      <c r="P987" t="b">
        <v>0</v>
      </c>
      <c r="Q987" t="s">
        <v>8278</v>
      </c>
      <c r="R987" s="5">
        <f t="shared" si="77"/>
        <v>6.2933333333333327E-2</v>
      </c>
      <c r="S987">
        <f t="shared" si="76"/>
        <v>82.086956521739125</v>
      </c>
      <c r="T987" t="s">
        <v>8278</v>
      </c>
      <c r="U987" t="s">
        <v>8280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2550</v>
      </c>
      <c r="E988">
        <v>20000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9">
        <f t="shared" si="78"/>
        <v>42324.767361111109</v>
      </c>
      <c r="L988" s="9">
        <f t="shared" si="79"/>
        <v>42379</v>
      </c>
      <c r="M988" s="10" t="s">
        <v>8337</v>
      </c>
      <c r="N988" t="b">
        <v>0</v>
      </c>
      <c r="O988">
        <v>23</v>
      </c>
      <c r="P988" t="b">
        <v>0</v>
      </c>
      <c r="Q988" t="s">
        <v>8278</v>
      </c>
      <c r="R988" s="5">
        <f t="shared" si="77"/>
        <v>0.1275</v>
      </c>
      <c r="S988">
        <f t="shared" si="76"/>
        <v>110.8695652173913</v>
      </c>
      <c r="T988" t="s">
        <v>8278</v>
      </c>
      <c r="U988" t="s">
        <v>8280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6610</v>
      </c>
      <c r="E989">
        <v>50000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9">
        <f t="shared" si="78"/>
        <v>41773.294560185182</v>
      </c>
      <c r="L989" s="9">
        <f t="shared" si="79"/>
        <v>41813.294560185182</v>
      </c>
      <c r="M989" s="10" t="s">
        <v>8329</v>
      </c>
      <c r="N989" t="b">
        <v>0</v>
      </c>
      <c r="O989">
        <v>41</v>
      </c>
      <c r="P989" t="b">
        <v>0</v>
      </c>
      <c r="Q989" t="s">
        <v>8278</v>
      </c>
      <c r="R989" s="5">
        <f t="shared" si="77"/>
        <v>0.13220000000000001</v>
      </c>
      <c r="S989">
        <f t="shared" si="76"/>
        <v>161.21951219512195</v>
      </c>
      <c r="T989" t="s">
        <v>8278</v>
      </c>
      <c r="U989" t="s">
        <v>8280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0</v>
      </c>
      <c r="E990">
        <v>5000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9">
        <f t="shared" si="78"/>
        <v>42614.356770833328</v>
      </c>
      <c r="L990" s="9">
        <f t="shared" si="79"/>
        <v>42644.356770833328</v>
      </c>
      <c r="M990" s="10" t="s">
        <v>8328</v>
      </c>
      <c r="N990" t="b">
        <v>0</v>
      </c>
      <c r="O990">
        <v>0</v>
      </c>
      <c r="P990" t="b">
        <v>0</v>
      </c>
      <c r="Q990" t="s">
        <v>8278</v>
      </c>
      <c r="R990" s="5">
        <f t="shared" si="77"/>
        <v>0</v>
      </c>
      <c r="S990">
        <v>0</v>
      </c>
      <c r="T990" t="s">
        <v>8278</v>
      </c>
      <c r="U990" t="s">
        <v>8280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1677</v>
      </c>
      <c r="E991">
        <v>10000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9">
        <f t="shared" si="78"/>
        <v>42611.933969907404</v>
      </c>
      <c r="L991" s="9">
        <f t="shared" si="79"/>
        <v>42641.933969907404</v>
      </c>
      <c r="M991" s="10" t="s">
        <v>8328</v>
      </c>
      <c r="N991" t="b">
        <v>0</v>
      </c>
      <c r="O991">
        <v>32</v>
      </c>
      <c r="P991" t="b">
        <v>0</v>
      </c>
      <c r="Q991" t="s">
        <v>8278</v>
      </c>
      <c r="R991" s="5">
        <f t="shared" si="77"/>
        <v>0.16769999999999999</v>
      </c>
      <c r="S991">
        <f t="shared" ref="S991:S1022" si="80">D991/O991</f>
        <v>52.40625</v>
      </c>
      <c r="T991" t="s">
        <v>8278</v>
      </c>
      <c r="U991" t="s">
        <v>8280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26</v>
      </c>
      <c r="E992">
        <v>25000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9">
        <f t="shared" si="78"/>
        <v>41855.784305555557</v>
      </c>
      <c r="L992" s="9">
        <f t="shared" si="79"/>
        <v>41885.784305555557</v>
      </c>
      <c r="M992" s="10" t="s">
        <v>8329</v>
      </c>
      <c r="N992" t="b">
        <v>0</v>
      </c>
      <c r="O992">
        <v>2</v>
      </c>
      <c r="P992" t="b">
        <v>0</v>
      </c>
      <c r="Q992" t="s">
        <v>8278</v>
      </c>
      <c r="R992" s="5">
        <f t="shared" si="77"/>
        <v>1.0399999999999999E-3</v>
      </c>
      <c r="S992">
        <f t="shared" si="80"/>
        <v>13</v>
      </c>
      <c r="T992" t="s">
        <v>8278</v>
      </c>
      <c r="U992" t="s">
        <v>8280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212</v>
      </c>
      <c r="E993">
        <v>5000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9">
        <f t="shared" si="78"/>
        <v>42538.75680555556</v>
      </c>
      <c r="L993" s="9">
        <f t="shared" si="79"/>
        <v>42563.785416666666</v>
      </c>
      <c r="M993" s="10" t="s">
        <v>8328</v>
      </c>
      <c r="N993" t="b">
        <v>0</v>
      </c>
      <c r="O993">
        <v>7</v>
      </c>
      <c r="P993" t="b">
        <v>0</v>
      </c>
      <c r="Q993" t="s">
        <v>8278</v>
      </c>
      <c r="R993" s="5">
        <f t="shared" si="77"/>
        <v>4.24E-2</v>
      </c>
      <c r="S993">
        <f t="shared" si="80"/>
        <v>30.285714285714285</v>
      </c>
      <c r="T993" t="s">
        <v>8278</v>
      </c>
      <c r="U993" t="s">
        <v>8280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467</v>
      </c>
      <c r="E994">
        <v>100000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9">
        <f t="shared" si="78"/>
        <v>42437.924988425926</v>
      </c>
      <c r="L994" s="9">
        <f t="shared" si="79"/>
        <v>42497.883321759262</v>
      </c>
      <c r="M994" s="10" t="s">
        <v>8328</v>
      </c>
      <c r="N994" t="b">
        <v>0</v>
      </c>
      <c r="O994">
        <v>4</v>
      </c>
      <c r="P994" t="b">
        <v>0</v>
      </c>
      <c r="Q994" t="s">
        <v>8278</v>
      </c>
      <c r="R994" s="5">
        <f t="shared" si="77"/>
        <v>4.6699999999999997E-3</v>
      </c>
      <c r="S994">
        <f t="shared" si="80"/>
        <v>116.75</v>
      </c>
      <c r="T994" t="s">
        <v>8278</v>
      </c>
      <c r="U994" t="s">
        <v>8280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17561</v>
      </c>
      <c r="E995">
        <v>70000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9">
        <f t="shared" si="78"/>
        <v>42652.964907407411</v>
      </c>
      <c r="L995" s="9">
        <f t="shared" si="79"/>
        <v>42686.208333333328</v>
      </c>
      <c r="M995" s="10" t="s">
        <v>8328</v>
      </c>
      <c r="N995" t="b">
        <v>0</v>
      </c>
      <c r="O995">
        <v>196</v>
      </c>
      <c r="P995" t="b">
        <v>0</v>
      </c>
      <c r="Q995" t="s">
        <v>8278</v>
      </c>
      <c r="R995" s="5">
        <f t="shared" si="77"/>
        <v>0.25087142857142858</v>
      </c>
      <c r="S995">
        <f t="shared" si="80"/>
        <v>89.59693877551021</v>
      </c>
      <c r="T995" t="s">
        <v>8278</v>
      </c>
      <c r="U995" t="s">
        <v>8280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4669</v>
      </c>
      <c r="E996">
        <v>200000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9">
        <f t="shared" si="78"/>
        <v>41921.263078703705</v>
      </c>
      <c r="L996" s="9">
        <f t="shared" si="79"/>
        <v>41973.957638888889</v>
      </c>
      <c r="M996" s="10" t="s">
        <v>8329</v>
      </c>
      <c r="N996" t="b">
        <v>0</v>
      </c>
      <c r="O996">
        <v>11</v>
      </c>
      <c r="P996" t="b">
        <v>0</v>
      </c>
      <c r="Q996" t="s">
        <v>8278</v>
      </c>
      <c r="R996" s="5">
        <f t="shared" si="77"/>
        <v>2.3345000000000001E-2</v>
      </c>
      <c r="S996">
        <f t="shared" si="80"/>
        <v>424.45454545454544</v>
      </c>
      <c r="T996" t="s">
        <v>8278</v>
      </c>
      <c r="U996" t="s">
        <v>8280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726</v>
      </c>
      <c r="E997">
        <v>10000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9">
        <f t="shared" si="78"/>
        <v>41947.940740740742</v>
      </c>
      <c r="L997" s="9">
        <f t="shared" si="79"/>
        <v>41972.666666666672</v>
      </c>
      <c r="M997" s="10" t="s">
        <v>8329</v>
      </c>
      <c r="N997" t="b">
        <v>0</v>
      </c>
      <c r="O997">
        <v>9</v>
      </c>
      <c r="P997" t="b">
        <v>0</v>
      </c>
      <c r="Q997" t="s">
        <v>8278</v>
      </c>
      <c r="R997" s="5">
        <f t="shared" si="77"/>
        <v>7.2599999999999998E-2</v>
      </c>
      <c r="S997">
        <f t="shared" si="80"/>
        <v>80.666666666666671</v>
      </c>
      <c r="T997" t="s">
        <v>8278</v>
      </c>
      <c r="U997" t="s">
        <v>8280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65</v>
      </c>
      <c r="E998">
        <v>4000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9">
        <f t="shared" si="78"/>
        <v>41817.866435185184</v>
      </c>
      <c r="L998" s="9">
        <f t="shared" si="79"/>
        <v>41847.643750000003</v>
      </c>
      <c r="M998" s="10" t="s">
        <v>8329</v>
      </c>
      <c r="N998" t="b">
        <v>0</v>
      </c>
      <c r="O998">
        <v>5</v>
      </c>
      <c r="P998" t="b">
        <v>0</v>
      </c>
      <c r="Q998" t="s">
        <v>8278</v>
      </c>
      <c r="R998" s="5">
        <f t="shared" si="77"/>
        <v>1.6250000000000001E-2</v>
      </c>
      <c r="S998">
        <f t="shared" si="80"/>
        <v>13</v>
      </c>
      <c r="T998" t="s">
        <v>8278</v>
      </c>
      <c r="U998" t="s">
        <v>8280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65</v>
      </c>
      <c r="E999">
        <v>5000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9">
        <f t="shared" si="78"/>
        <v>41941.10297453704</v>
      </c>
      <c r="L999" s="9">
        <f t="shared" si="79"/>
        <v>41971.144641203704</v>
      </c>
      <c r="M999" s="10" t="s">
        <v>8329</v>
      </c>
      <c r="N999" t="b">
        <v>0</v>
      </c>
      <c r="O999">
        <v>8</v>
      </c>
      <c r="P999" t="b">
        <v>0</v>
      </c>
      <c r="Q999" t="s">
        <v>8278</v>
      </c>
      <c r="R999" s="5">
        <f t="shared" si="77"/>
        <v>1.2999999999999999E-2</v>
      </c>
      <c r="S999">
        <f t="shared" si="80"/>
        <v>8.125</v>
      </c>
      <c r="T999" t="s">
        <v>8278</v>
      </c>
      <c r="U999" t="s">
        <v>8280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35135</v>
      </c>
      <c r="E1000">
        <v>60000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9">
        <f t="shared" si="78"/>
        <v>42282.168993055559</v>
      </c>
      <c r="L1000" s="9">
        <f t="shared" si="79"/>
        <v>42327.210659722223</v>
      </c>
      <c r="M1000" s="10" t="s">
        <v>8326</v>
      </c>
      <c r="N1000" t="b">
        <v>0</v>
      </c>
      <c r="O1000">
        <v>229</v>
      </c>
      <c r="P1000" t="b">
        <v>0</v>
      </c>
      <c r="Q1000" t="s">
        <v>8278</v>
      </c>
      <c r="R1000" s="5">
        <f t="shared" si="77"/>
        <v>0.58558333333333334</v>
      </c>
      <c r="S1000">
        <f t="shared" si="80"/>
        <v>153.42794759825327</v>
      </c>
      <c r="T1000" t="s">
        <v>8278</v>
      </c>
      <c r="U1000" t="s">
        <v>8280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11683</v>
      </c>
      <c r="E1001">
        <v>150000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9">
        <f t="shared" si="78"/>
        <v>41926.29965277778</v>
      </c>
      <c r="L1001" s="9">
        <f t="shared" si="79"/>
        <v>41956.334722222222</v>
      </c>
      <c r="M1001" s="10" t="s">
        <v>8329</v>
      </c>
      <c r="N1001" t="b">
        <v>0</v>
      </c>
      <c r="O1001">
        <v>40</v>
      </c>
      <c r="P1001" t="b">
        <v>0</v>
      </c>
      <c r="Q1001" t="s">
        <v>8278</v>
      </c>
      <c r="R1001" s="5">
        <f t="shared" si="77"/>
        <v>7.7886666666666673E-2</v>
      </c>
      <c r="S1001">
        <f t="shared" si="80"/>
        <v>292.07499999999999</v>
      </c>
      <c r="T1001" t="s">
        <v>8278</v>
      </c>
      <c r="U1001" t="s">
        <v>8280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19824</v>
      </c>
      <c r="E1002">
        <v>894700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9">
        <f t="shared" si="78"/>
        <v>42749.05972222222</v>
      </c>
      <c r="L1002" s="9">
        <f t="shared" si="79"/>
        <v>42809.018055555556</v>
      </c>
      <c r="M1002" s="10" t="s">
        <v>8327</v>
      </c>
      <c r="N1002" t="b">
        <v>0</v>
      </c>
      <c r="O1002">
        <v>6</v>
      </c>
      <c r="P1002" t="b">
        <v>0</v>
      </c>
      <c r="Q1002" t="s">
        <v>8278</v>
      </c>
      <c r="R1002" s="5">
        <f t="shared" si="77"/>
        <v>2.2157147647256063E-2</v>
      </c>
      <c r="S1002">
        <f t="shared" si="80"/>
        <v>3304</v>
      </c>
      <c r="T1002" t="s">
        <v>8278</v>
      </c>
      <c r="U1002" t="s">
        <v>8280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5200</v>
      </c>
      <c r="E1003">
        <v>5000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9">
        <f t="shared" si="78"/>
        <v>42720.720057870371</v>
      </c>
      <c r="L1003" s="9">
        <f t="shared" si="79"/>
        <v>42765.720057870371</v>
      </c>
      <c r="M1003" s="10" t="s">
        <v>8327</v>
      </c>
      <c r="N1003" t="b">
        <v>0</v>
      </c>
      <c r="O1003">
        <v>4</v>
      </c>
      <c r="P1003" t="b">
        <v>0</v>
      </c>
      <c r="Q1003" t="s">
        <v>8278</v>
      </c>
      <c r="R1003" s="5">
        <f t="shared" si="77"/>
        <v>1.04</v>
      </c>
      <c r="S1003">
        <f t="shared" si="80"/>
        <v>1300</v>
      </c>
      <c r="T1003" t="s">
        <v>8278</v>
      </c>
      <c r="U1003" t="s">
        <v>8280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2960</v>
      </c>
      <c r="E1004">
        <v>9999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9">
        <f t="shared" si="78"/>
        <v>42325.684189814812</v>
      </c>
      <c r="L1004" s="9">
        <f t="shared" si="79"/>
        <v>42355.249305555553</v>
      </c>
      <c r="M1004" s="10" t="s">
        <v>8326</v>
      </c>
      <c r="N1004" t="b">
        <v>0</v>
      </c>
      <c r="O1004">
        <v>22</v>
      </c>
      <c r="P1004" t="b">
        <v>0</v>
      </c>
      <c r="Q1004" t="s">
        <v>8278</v>
      </c>
      <c r="R1004" s="5">
        <f t="shared" si="77"/>
        <v>0.29602960296029601</v>
      </c>
      <c r="S1004">
        <f t="shared" si="80"/>
        <v>134.54545454545453</v>
      </c>
      <c r="T1004" t="s">
        <v>8278</v>
      </c>
      <c r="U1004" t="s">
        <v>8280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3211</v>
      </c>
      <c r="E1005">
        <v>20000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9">
        <f t="shared" si="78"/>
        <v>42780.709039351852</v>
      </c>
      <c r="L1005" s="9">
        <f t="shared" si="79"/>
        <v>42810.667372685188</v>
      </c>
      <c r="M1005" s="10" t="s">
        <v>8327</v>
      </c>
      <c r="N1005" t="b">
        <v>0</v>
      </c>
      <c r="O1005">
        <v>15</v>
      </c>
      <c r="P1005" t="b">
        <v>0</v>
      </c>
      <c r="Q1005" t="s">
        <v>8278</v>
      </c>
      <c r="R1005" s="5">
        <f t="shared" si="77"/>
        <v>0.16055</v>
      </c>
      <c r="S1005">
        <f t="shared" si="80"/>
        <v>214.06666666666666</v>
      </c>
      <c r="T1005" t="s">
        <v>8278</v>
      </c>
      <c r="U1005" t="s">
        <v>8280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20552</v>
      </c>
      <c r="E1006">
        <v>25000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9">
        <f t="shared" si="78"/>
        <v>42388.708645833336</v>
      </c>
      <c r="L1006" s="9">
        <f t="shared" si="79"/>
        <v>42418.708645833336</v>
      </c>
      <c r="M1006" s="10" t="s">
        <v>8328</v>
      </c>
      <c r="N1006" t="b">
        <v>0</v>
      </c>
      <c r="O1006">
        <v>95</v>
      </c>
      <c r="P1006" t="b">
        <v>0</v>
      </c>
      <c r="Q1006" t="s">
        <v>8278</v>
      </c>
      <c r="R1006" s="5">
        <f t="shared" si="77"/>
        <v>0.82208000000000003</v>
      </c>
      <c r="S1006">
        <f t="shared" si="80"/>
        <v>216.33684210526314</v>
      </c>
      <c r="T1006" t="s">
        <v>8278</v>
      </c>
      <c r="U1006" t="s">
        <v>8280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150102</v>
      </c>
      <c r="E1007">
        <v>200000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9">
        <f t="shared" si="78"/>
        <v>42276.624803240746</v>
      </c>
      <c r="L1007" s="9">
        <f t="shared" si="79"/>
        <v>42307.624803240746</v>
      </c>
      <c r="M1007" s="10" t="s">
        <v>8326</v>
      </c>
      <c r="N1007" t="b">
        <v>0</v>
      </c>
      <c r="O1007">
        <v>161</v>
      </c>
      <c r="P1007" t="b">
        <v>0</v>
      </c>
      <c r="Q1007" t="s">
        <v>8278</v>
      </c>
      <c r="R1007" s="5">
        <f t="shared" si="77"/>
        <v>0.75051000000000001</v>
      </c>
      <c r="S1007">
        <f t="shared" si="80"/>
        <v>932.31055900621118</v>
      </c>
      <c r="T1007" t="s">
        <v>8278</v>
      </c>
      <c r="U1007" t="s">
        <v>8280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234</v>
      </c>
      <c r="E1008">
        <v>4000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9">
        <f t="shared" si="78"/>
        <v>41977.040185185186</v>
      </c>
      <c r="L1008" s="9">
        <f t="shared" si="79"/>
        <v>41985.299305555556</v>
      </c>
      <c r="M1008" s="10" t="s">
        <v>8329</v>
      </c>
      <c r="N1008" t="b">
        <v>0</v>
      </c>
      <c r="O1008">
        <v>8</v>
      </c>
      <c r="P1008" t="b">
        <v>0</v>
      </c>
      <c r="Q1008" t="s">
        <v>8278</v>
      </c>
      <c r="R1008" s="5">
        <f t="shared" si="77"/>
        <v>5.8500000000000003E-2</v>
      </c>
      <c r="S1008">
        <f t="shared" si="80"/>
        <v>29.25</v>
      </c>
      <c r="T1008" t="s">
        <v>8278</v>
      </c>
      <c r="U1008" t="s">
        <v>8280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13296</v>
      </c>
      <c r="E1009">
        <v>30000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9">
        <f t="shared" si="78"/>
        <v>42676.583599537036</v>
      </c>
      <c r="L1009" s="9">
        <f t="shared" si="79"/>
        <v>42718.6252662037</v>
      </c>
      <c r="M1009" s="10" t="s">
        <v>8328</v>
      </c>
      <c r="N1009" t="b">
        <v>0</v>
      </c>
      <c r="O1009">
        <v>76</v>
      </c>
      <c r="P1009" t="b">
        <v>0</v>
      </c>
      <c r="Q1009" t="s">
        <v>8278</v>
      </c>
      <c r="R1009" s="5">
        <f t="shared" si="77"/>
        <v>0.44319999999999998</v>
      </c>
      <c r="S1009">
        <f t="shared" si="80"/>
        <v>174.94736842105263</v>
      </c>
      <c r="T1009" t="s">
        <v>8278</v>
      </c>
      <c r="U1009" t="s">
        <v>8280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250</v>
      </c>
      <c r="E1010">
        <v>93500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9">
        <f t="shared" si="78"/>
        <v>42702.809201388889</v>
      </c>
      <c r="L1010" s="9">
        <f t="shared" si="79"/>
        <v>42732.809201388889</v>
      </c>
      <c r="M1010" s="10" t="s">
        <v>8328</v>
      </c>
      <c r="N1010" t="b">
        <v>0</v>
      </c>
      <c r="O1010">
        <v>1</v>
      </c>
      <c r="P1010" t="b">
        <v>0</v>
      </c>
      <c r="Q1010" t="s">
        <v>8278</v>
      </c>
      <c r="R1010" s="5">
        <f t="shared" si="77"/>
        <v>2.6737967914438501E-3</v>
      </c>
      <c r="S1010">
        <f t="shared" si="80"/>
        <v>250</v>
      </c>
      <c r="T1010" t="s">
        <v>8278</v>
      </c>
      <c r="U1010" t="s">
        <v>8280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6565</v>
      </c>
      <c r="E1011">
        <v>50000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9">
        <f t="shared" si="78"/>
        <v>42510.604699074072</v>
      </c>
      <c r="L1011" s="9">
        <f t="shared" si="79"/>
        <v>42540.604699074072</v>
      </c>
      <c r="M1011" s="10" t="s">
        <v>8328</v>
      </c>
      <c r="N1011" t="b">
        <v>0</v>
      </c>
      <c r="O1011">
        <v>101</v>
      </c>
      <c r="P1011" t="b">
        <v>0</v>
      </c>
      <c r="Q1011" t="s">
        <v>8278</v>
      </c>
      <c r="R1011" s="5">
        <f t="shared" si="77"/>
        <v>0.1313</v>
      </c>
      <c r="S1011">
        <f t="shared" si="80"/>
        <v>65</v>
      </c>
      <c r="T1011" t="s">
        <v>8278</v>
      </c>
      <c r="U1011" t="s">
        <v>8280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220</v>
      </c>
      <c r="E1012">
        <v>115250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9">
        <f t="shared" si="78"/>
        <v>42561.829421296294</v>
      </c>
      <c r="L1012" s="9">
        <f t="shared" si="79"/>
        <v>42618.124305555553</v>
      </c>
      <c r="M1012" s="10" t="s">
        <v>8328</v>
      </c>
      <c r="N1012" t="b">
        <v>0</v>
      </c>
      <c r="O1012">
        <v>4</v>
      </c>
      <c r="P1012" t="b">
        <v>0</v>
      </c>
      <c r="Q1012" t="s">
        <v>8278</v>
      </c>
      <c r="R1012" s="5">
        <f t="shared" si="77"/>
        <v>1.9088937093275488E-3</v>
      </c>
      <c r="S1012">
        <f t="shared" si="80"/>
        <v>55</v>
      </c>
      <c r="T1012" t="s">
        <v>8278</v>
      </c>
      <c r="U1012" t="s">
        <v>8280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75</v>
      </c>
      <c r="E1013">
        <v>20000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9">
        <f t="shared" si="78"/>
        <v>41946.898090277777</v>
      </c>
      <c r="L1013" s="9">
        <f t="shared" si="79"/>
        <v>41991.898090277777</v>
      </c>
      <c r="M1013" s="10" t="s">
        <v>8329</v>
      </c>
      <c r="N1013" t="b">
        <v>0</v>
      </c>
      <c r="O1013">
        <v>1</v>
      </c>
      <c r="P1013" t="b">
        <v>0</v>
      </c>
      <c r="Q1013" t="s">
        <v>8278</v>
      </c>
      <c r="R1013" s="5">
        <f t="shared" si="77"/>
        <v>3.7499999999999999E-3</v>
      </c>
      <c r="S1013">
        <f t="shared" si="80"/>
        <v>75</v>
      </c>
      <c r="T1013" t="s">
        <v>8278</v>
      </c>
      <c r="U1013" t="s">
        <v>8280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1076751.05</v>
      </c>
      <c r="E1014">
        <v>5000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9">
        <f t="shared" si="78"/>
        <v>42714.440416666665</v>
      </c>
      <c r="L1014" s="9">
        <f t="shared" si="79"/>
        <v>42759.440416666665</v>
      </c>
      <c r="M1014" s="10" t="s">
        <v>8327</v>
      </c>
      <c r="N1014" t="b">
        <v>0</v>
      </c>
      <c r="O1014">
        <v>775</v>
      </c>
      <c r="P1014" t="b">
        <v>0</v>
      </c>
      <c r="Q1014" t="s">
        <v>8278</v>
      </c>
      <c r="R1014" s="5">
        <f t="shared" si="77"/>
        <v>215.35021</v>
      </c>
      <c r="S1014">
        <f t="shared" si="80"/>
        <v>1389.3561935483872</v>
      </c>
      <c r="T1014" t="s">
        <v>8278</v>
      </c>
      <c r="U1014" t="s">
        <v>8280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8632</v>
      </c>
      <c r="E1015">
        <v>25000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9">
        <f t="shared" si="78"/>
        <v>42339.833981481483</v>
      </c>
      <c r="L1015" s="9">
        <f t="shared" si="79"/>
        <v>42367.833333333328</v>
      </c>
      <c r="M1015" s="10" t="s">
        <v>8326</v>
      </c>
      <c r="N1015" t="b">
        <v>0</v>
      </c>
      <c r="O1015">
        <v>90</v>
      </c>
      <c r="P1015" t="b">
        <v>0</v>
      </c>
      <c r="Q1015" t="s">
        <v>8278</v>
      </c>
      <c r="R1015" s="5">
        <f t="shared" si="77"/>
        <v>0.34527999999999998</v>
      </c>
      <c r="S1015">
        <f t="shared" si="80"/>
        <v>95.911111111111111</v>
      </c>
      <c r="T1015" t="s">
        <v>8278</v>
      </c>
      <c r="U1015" t="s">
        <v>8280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3060</v>
      </c>
      <c r="E1016">
        <v>10000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9">
        <f t="shared" si="78"/>
        <v>41955.002488425926</v>
      </c>
      <c r="L1016" s="9">
        <f t="shared" si="79"/>
        <v>42005.002488425926</v>
      </c>
      <c r="M1016" s="10" t="s">
        <v>8326</v>
      </c>
      <c r="N1016" t="b">
        <v>0</v>
      </c>
      <c r="O1016">
        <v>16</v>
      </c>
      <c r="P1016" t="b">
        <v>0</v>
      </c>
      <c r="Q1016" t="s">
        <v>8278</v>
      </c>
      <c r="R1016" s="5">
        <f t="shared" si="77"/>
        <v>0.30599999999999999</v>
      </c>
      <c r="S1016">
        <f t="shared" si="80"/>
        <v>191.25</v>
      </c>
      <c r="T1016" t="s">
        <v>8278</v>
      </c>
      <c r="U1016" t="s">
        <v>8280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240</v>
      </c>
      <c r="E1017">
        <v>9000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9">
        <f t="shared" si="78"/>
        <v>42303.878414351857</v>
      </c>
      <c r="L1017" s="9">
        <f t="shared" si="79"/>
        <v>42333.920081018514</v>
      </c>
      <c r="M1017" s="10" t="s">
        <v>8326</v>
      </c>
      <c r="N1017" t="b">
        <v>0</v>
      </c>
      <c r="O1017">
        <v>6</v>
      </c>
      <c r="P1017" t="b">
        <v>0</v>
      </c>
      <c r="Q1017" t="s">
        <v>8278</v>
      </c>
      <c r="R1017" s="5">
        <f t="shared" si="77"/>
        <v>2.6666666666666668E-2</v>
      </c>
      <c r="S1017">
        <f t="shared" si="80"/>
        <v>40</v>
      </c>
      <c r="T1017" t="s">
        <v>8278</v>
      </c>
      <c r="U1017" t="s">
        <v>8280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2842</v>
      </c>
      <c r="E1018">
        <v>100000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9">
        <f t="shared" si="78"/>
        <v>42422.107129629629</v>
      </c>
      <c r="L1018" s="9">
        <f t="shared" si="79"/>
        <v>42467.065462962964</v>
      </c>
      <c r="M1018" s="10" t="s">
        <v>8328</v>
      </c>
      <c r="N1018" t="b">
        <v>0</v>
      </c>
      <c r="O1018">
        <v>38</v>
      </c>
      <c r="P1018" t="b">
        <v>0</v>
      </c>
      <c r="Q1018" t="s">
        <v>8278</v>
      </c>
      <c r="R1018" s="5">
        <f t="shared" si="77"/>
        <v>2.8420000000000001E-2</v>
      </c>
      <c r="S1018">
        <f t="shared" si="80"/>
        <v>74.78947368421052</v>
      </c>
      <c r="T1018" t="s">
        <v>8278</v>
      </c>
      <c r="U1018" t="s">
        <v>8280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57197</v>
      </c>
      <c r="E1019">
        <v>250000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9">
        <f t="shared" si="78"/>
        <v>42289.675173611111</v>
      </c>
      <c r="L1019" s="9">
        <f t="shared" si="79"/>
        <v>42329.716840277775</v>
      </c>
      <c r="M1019" s="10" t="s">
        <v>8326</v>
      </c>
      <c r="N1019" t="b">
        <v>0</v>
      </c>
      <c r="O1019">
        <v>355</v>
      </c>
      <c r="P1019" t="b">
        <v>0</v>
      </c>
      <c r="Q1019" t="s">
        <v>8278</v>
      </c>
      <c r="R1019" s="5">
        <f t="shared" si="77"/>
        <v>0.22878799999999999</v>
      </c>
      <c r="S1019">
        <f t="shared" si="80"/>
        <v>161.11830985915492</v>
      </c>
      <c r="T1019" t="s">
        <v>8278</v>
      </c>
      <c r="U1019" t="s">
        <v>8280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621</v>
      </c>
      <c r="E1020">
        <v>20000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9">
        <f t="shared" si="78"/>
        <v>42535.492280092592</v>
      </c>
      <c r="L1020" s="9">
        <f t="shared" si="79"/>
        <v>42565.492280092592</v>
      </c>
      <c r="M1020" s="10" t="s">
        <v>8328</v>
      </c>
      <c r="N1020" t="b">
        <v>0</v>
      </c>
      <c r="O1020">
        <v>7</v>
      </c>
      <c r="P1020" t="b">
        <v>0</v>
      </c>
      <c r="Q1020" t="s">
        <v>8278</v>
      </c>
      <c r="R1020" s="5">
        <f t="shared" si="77"/>
        <v>3.1050000000000001E-2</v>
      </c>
      <c r="S1020">
        <f t="shared" si="80"/>
        <v>88.714285714285708</v>
      </c>
      <c r="T1020" t="s">
        <v>8278</v>
      </c>
      <c r="U1020" t="s">
        <v>8280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21300</v>
      </c>
      <c r="E1021">
        <v>45000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9">
        <f t="shared" si="78"/>
        <v>42009.973946759259</v>
      </c>
      <c r="L1021" s="9">
        <f t="shared" si="79"/>
        <v>42039.973946759259</v>
      </c>
      <c r="M1021" s="10" t="s">
        <v>8326</v>
      </c>
      <c r="N1021" t="b">
        <v>0</v>
      </c>
      <c r="O1021">
        <v>400</v>
      </c>
      <c r="P1021" t="b">
        <v>0</v>
      </c>
      <c r="Q1021" t="s">
        <v>8278</v>
      </c>
      <c r="R1021" s="5">
        <f t="shared" si="77"/>
        <v>0.47333333333333333</v>
      </c>
      <c r="S1021">
        <f t="shared" si="80"/>
        <v>53.25</v>
      </c>
      <c r="T1021" t="s">
        <v>8278</v>
      </c>
      <c r="U1021" t="s">
        <v>8280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3186</v>
      </c>
      <c r="E1022">
        <v>1550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9">
        <f t="shared" si="78"/>
        <v>42127.069548611107</v>
      </c>
      <c r="L1022" s="9">
        <f t="shared" si="79"/>
        <v>42157.032638888893</v>
      </c>
      <c r="M1022" s="10" t="s">
        <v>8326</v>
      </c>
      <c r="N1022" t="b">
        <v>0</v>
      </c>
      <c r="O1022">
        <v>30</v>
      </c>
      <c r="P1022" t="b">
        <v>1</v>
      </c>
      <c r="Q1022" t="s">
        <v>8284</v>
      </c>
      <c r="R1022" s="5">
        <f t="shared" si="77"/>
        <v>2.0554838709677421</v>
      </c>
      <c r="S1022">
        <f t="shared" si="80"/>
        <v>106.2</v>
      </c>
      <c r="T1022" t="s">
        <v>8284</v>
      </c>
      <c r="U1022" t="s">
        <v>8289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10554.11</v>
      </c>
      <c r="E1023">
        <v>3000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9">
        <f t="shared" si="78"/>
        <v>42271.251979166671</v>
      </c>
      <c r="L1023" s="9">
        <f t="shared" si="79"/>
        <v>42294.166666666672</v>
      </c>
      <c r="M1023" s="10" t="s">
        <v>8326</v>
      </c>
      <c r="N1023" t="b">
        <v>1</v>
      </c>
      <c r="O1023">
        <v>478</v>
      </c>
      <c r="P1023" t="b">
        <v>1</v>
      </c>
      <c r="Q1023" t="s">
        <v>8284</v>
      </c>
      <c r="R1023" s="5">
        <f t="shared" si="77"/>
        <v>3.5180366666666667</v>
      </c>
      <c r="S1023">
        <f t="shared" ref="S1023:S1042" si="81">D1023/O1023</f>
        <v>22.079728033472804</v>
      </c>
      <c r="T1023" t="s">
        <v>8284</v>
      </c>
      <c r="U1023" t="s">
        <v>8289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2298</v>
      </c>
      <c r="E1024">
        <v>2000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9">
        <f t="shared" si="78"/>
        <v>42111.646724537037</v>
      </c>
      <c r="L1024" s="9">
        <f t="shared" si="79"/>
        <v>42141.646724537037</v>
      </c>
      <c r="M1024" s="10" t="s">
        <v>8326</v>
      </c>
      <c r="N1024" t="b">
        <v>1</v>
      </c>
      <c r="O1024">
        <v>74</v>
      </c>
      <c r="P1024" t="b">
        <v>1</v>
      </c>
      <c r="Q1024" t="s">
        <v>8284</v>
      </c>
      <c r="R1024" s="5">
        <f t="shared" si="77"/>
        <v>1.149</v>
      </c>
      <c r="S1024">
        <f t="shared" si="81"/>
        <v>31.054054054054053</v>
      </c>
      <c r="T1024" t="s">
        <v>8284</v>
      </c>
      <c r="U1024" t="s">
        <v>8289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4743</v>
      </c>
      <c r="E1025">
        <v>2000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9">
        <f t="shared" si="78"/>
        <v>42145.919687500005</v>
      </c>
      <c r="L1025" s="9">
        <f t="shared" si="79"/>
        <v>42175.919687500005</v>
      </c>
      <c r="M1025" s="10" t="s">
        <v>8326</v>
      </c>
      <c r="N1025" t="b">
        <v>0</v>
      </c>
      <c r="O1025">
        <v>131</v>
      </c>
      <c r="P1025" t="b">
        <v>1</v>
      </c>
      <c r="Q1025" t="s">
        <v>8284</v>
      </c>
      <c r="R1025" s="5">
        <f t="shared" si="77"/>
        <v>2.3715000000000002</v>
      </c>
      <c r="S1025">
        <f t="shared" si="81"/>
        <v>36.206106870229007</v>
      </c>
      <c r="T1025" t="s">
        <v>8284</v>
      </c>
      <c r="U1025" t="s">
        <v>8289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23727.55</v>
      </c>
      <c r="E1026">
        <v>20000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9">
        <f t="shared" si="78"/>
        <v>42370.580590277779</v>
      </c>
      <c r="L1026" s="9">
        <f t="shared" si="79"/>
        <v>42400.580590277779</v>
      </c>
      <c r="M1026" s="10" t="s">
        <v>8328</v>
      </c>
      <c r="N1026" t="b">
        <v>1</v>
      </c>
      <c r="O1026">
        <v>61</v>
      </c>
      <c r="P1026" t="b">
        <v>1</v>
      </c>
      <c r="Q1026" t="s">
        <v>8284</v>
      </c>
      <c r="R1026" s="5">
        <f t="shared" ref="R1026:R1089" si="82">D1026/E1026</f>
        <v>1.1863774999999999</v>
      </c>
      <c r="S1026">
        <f t="shared" si="81"/>
        <v>388.9762295081967</v>
      </c>
      <c r="T1026" t="s">
        <v>8284</v>
      </c>
      <c r="U1026" t="s">
        <v>8289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76949.820000000007</v>
      </c>
      <c r="E1027">
        <v>70000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9">
        <f t="shared" ref="K1027:K1090" si="83">(J1027/86400)+DATE(1970,1,1)</f>
        <v>42049.833761574075</v>
      </c>
      <c r="L1027" s="9">
        <f t="shared" ref="L1027:L1090" si="84">(I1027/86400)+DATE(1970,1,1)</f>
        <v>42079.792094907403</v>
      </c>
      <c r="M1027" s="10" t="s">
        <v>8326</v>
      </c>
      <c r="N1027" t="b">
        <v>1</v>
      </c>
      <c r="O1027">
        <v>1071</v>
      </c>
      <c r="P1027" t="b">
        <v>1</v>
      </c>
      <c r="Q1027" t="s">
        <v>8284</v>
      </c>
      <c r="R1027" s="5">
        <f t="shared" si="82"/>
        <v>1.099283142857143</v>
      </c>
      <c r="S1027">
        <f t="shared" si="81"/>
        <v>71.848571428571432</v>
      </c>
      <c r="T1027" t="s">
        <v>8284</v>
      </c>
      <c r="U1027" t="s">
        <v>8289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7000.58</v>
      </c>
      <c r="E1028">
        <v>7000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9">
        <f t="shared" si="83"/>
        <v>42426.407592592594</v>
      </c>
      <c r="L1028" s="9">
        <f t="shared" si="84"/>
        <v>42460.365925925929</v>
      </c>
      <c r="M1028" s="10" t="s">
        <v>8328</v>
      </c>
      <c r="N1028" t="b">
        <v>1</v>
      </c>
      <c r="O1028">
        <v>122</v>
      </c>
      <c r="P1028" t="b">
        <v>1</v>
      </c>
      <c r="Q1028" t="s">
        <v>8284</v>
      </c>
      <c r="R1028" s="5">
        <f t="shared" si="82"/>
        <v>1.0000828571428571</v>
      </c>
      <c r="S1028">
        <f t="shared" si="81"/>
        <v>57.381803278688523</v>
      </c>
      <c r="T1028" t="s">
        <v>8284</v>
      </c>
      <c r="U1028" t="s">
        <v>8289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7733</v>
      </c>
      <c r="E1029">
        <v>7501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9">
        <f t="shared" si="83"/>
        <v>41905.034108796295</v>
      </c>
      <c r="L1029" s="9">
        <f t="shared" si="84"/>
        <v>41935.034108796295</v>
      </c>
      <c r="M1029" s="10" t="s">
        <v>8329</v>
      </c>
      <c r="N1029" t="b">
        <v>1</v>
      </c>
      <c r="O1029">
        <v>111</v>
      </c>
      <c r="P1029" t="b">
        <v>1</v>
      </c>
      <c r="Q1029" t="s">
        <v>8284</v>
      </c>
      <c r="R1029" s="5">
        <f t="shared" si="82"/>
        <v>1.0309292094387414</v>
      </c>
      <c r="S1029">
        <f t="shared" si="81"/>
        <v>69.666666666666671</v>
      </c>
      <c r="T1029" t="s">
        <v>8284</v>
      </c>
      <c r="U1029" t="s">
        <v>8289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11727</v>
      </c>
      <c r="E1030">
        <v>10000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9">
        <f t="shared" si="83"/>
        <v>42755.627372685187</v>
      </c>
      <c r="L1030" s="9">
        <f t="shared" si="84"/>
        <v>42800.833333333328</v>
      </c>
      <c r="M1030" s="10" t="s">
        <v>8327</v>
      </c>
      <c r="N1030" t="b">
        <v>1</v>
      </c>
      <c r="O1030">
        <v>255</v>
      </c>
      <c r="P1030" t="b">
        <v>1</v>
      </c>
      <c r="Q1030" t="s">
        <v>8284</v>
      </c>
      <c r="R1030" s="5">
        <f t="shared" si="82"/>
        <v>1.1727000000000001</v>
      </c>
      <c r="S1030">
        <f t="shared" si="81"/>
        <v>45.988235294117644</v>
      </c>
      <c r="T1030" t="s">
        <v>8284</v>
      </c>
      <c r="U1030" t="s">
        <v>8289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11176</v>
      </c>
      <c r="E1031">
        <v>10000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9">
        <f t="shared" si="83"/>
        <v>42044.711886574078</v>
      </c>
      <c r="L1031" s="9">
        <f t="shared" si="84"/>
        <v>42098.915972222225</v>
      </c>
      <c r="M1031" s="10" t="s">
        <v>8326</v>
      </c>
      <c r="N1031" t="b">
        <v>0</v>
      </c>
      <c r="O1031">
        <v>141</v>
      </c>
      <c r="P1031" t="b">
        <v>1</v>
      </c>
      <c r="Q1031" t="s">
        <v>8284</v>
      </c>
      <c r="R1031" s="5">
        <f t="shared" si="82"/>
        <v>1.1175999999999999</v>
      </c>
      <c r="S1031">
        <f t="shared" si="81"/>
        <v>79.262411347517727</v>
      </c>
      <c r="T1031" t="s">
        <v>8284</v>
      </c>
      <c r="U1031" t="s">
        <v>8289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6842</v>
      </c>
      <c r="E1032">
        <v>2000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9">
        <f t="shared" si="83"/>
        <v>42611.483206018514</v>
      </c>
      <c r="L1032" s="9">
        <f t="shared" si="84"/>
        <v>42625.483206018514</v>
      </c>
      <c r="M1032" s="10" t="s">
        <v>8328</v>
      </c>
      <c r="N1032" t="b">
        <v>0</v>
      </c>
      <c r="O1032">
        <v>159</v>
      </c>
      <c r="P1032" t="b">
        <v>1</v>
      </c>
      <c r="Q1032" t="s">
        <v>8284</v>
      </c>
      <c r="R1032" s="5">
        <f t="shared" si="82"/>
        <v>3.4209999999999998</v>
      </c>
      <c r="S1032">
        <f t="shared" si="81"/>
        <v>43.031446540880502</v>
      </c>
      <c r="T1032" t="s">
        <v>8284</v>
      </c>
      <c r="U1032" t="s">
        <v>8289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10740</v>
      </c>
      <c r="E1033">
        <v>10000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9">
        <f t="shared" si="83"/>
        <v>42324.764004629629</v>
      </c>
      <c r="L1033" s="9">
        <f t="shared" si="84"/>
        <v>42354.764004629629</v>
      </c>
      <c r="M1033" s="10" t="s">
        <v>8326</v>
      </c>
      <c r="N1033" t="b">
        <v>0</v>
      </c>
      <c r="O1033">
        <v>99</v>
      </c>
      <c r="P1033" t="b">
        <v>1</v>
      </c>
      <c r="Q1033" t="s">
        <v>8284</v>
      </c>
      <c r="R1033" s="5">
        <f t="shared" si="82"/>
        <v>1.0740000000000001</v>
      </c>
      <c r="S1033">
        <f t="shared" si="81"/>
        <v>108.48484848484848</v>
      </c>
      <c r="T1033" t="s">
        <v>8284</v>
      </c>
      <c r="U1033" t="s">
        <v>8289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5858.84</v>
      </c>
      <c r="E1034">
        <v>5400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9">
        <f t="shared" si="83"/>
        <v>42514.666956018518</v>
      </c>
      <c r="L1034" s="9">
        <f t="shared" si="84"/>
        <v>42544.666956018518</v>
      </c>
      <c r="M1034" s="10" t="s">
        <v>8328</v>
      </c>
      <c r="N1034" t="b">
        <v>0</v>
      </c>
      <c r="O1034">
        <v>96</v>
      </c>
      <c r="P1034" t="b">
        <v>1</v>
      </c>
      <c r="Q1034" t="s">
        <v>8284</v>
      </c>
      <c r="R1034" s="5">
        <f t="shared" si="82"/>
        <v>1.0849703703703704</v>
      </c>
      <c r="S1034">
        <f t="shared" si="81"/>
        <v>61.029583333333335</v>
      </c>
      <c r="T1034" t="s">
        <v>8284</v>
      </c>
      <c r="U1034" t="s">
        <v>8289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1366</v>
      </c>
      <c r="E1035">
        <v>1328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9">
        <f t="shared" si="83"/>
        <v>42688.732407407406</v>
      </c>
      <c r="L1035" s="9">
        <f t="shared" si="84"/>
        <v>42716.732407407406</v>
      </c>
      <c r="M1035" s="10" t="s">
        <v>8328</v>
      </c>
      <c r="N1035" t="b">
        <v>0</v>
      </c>
      <c r="O1035">
        <v>27</v>
      </c>
      <c r="P1035" t="b">
        <v>1</v>
      </c>
      <c r="Q1035" t="s">
        <v>8284</v>
      </c>
      <c r="R1035" s="5">
        <f t="shared" si="82"/>
        <v>1.0286144578313252</v>
      </c>
      <c r="S1035">
        <f t="shared" si="81"/>
        <v>50.592592592592595</v>
      </c>
      <c r="T1035" t="s">
        <v>8284</v>
      </c>
      <c r="U1035" t="s">
        <v>8289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6500.09</v>
      </c>
      <c r="E1036">
        <v>5000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9">
        <f t="shared" si="83"/>
        <v>42555.166712962964</v>
      </c>
      <c r="L1036" s="9">
        <f t="shared" si="84"/>
        <v>42587.165972222225</v>
      </c>
      <c r="M1036" s="10" t="s">
        <v>8328</v>
      </c>
      <c r="N1036" t="b">
        <v>0</v>
      </c>
      <c r="O1036">
        <v>166</v>
      </c>
      <c r="P1036" t="b">
        <v>1</v>
      </c>
      <c r="Q1036" t="s">
        <v>8284</v>
      </c>
      <c r="R1036" s="5">
        <f t="shared" si="82"/>
        <v>1.3000180000000001</v>
      </c>
      <c r="S1036">
        <f t="shared" si="81"/>
        <v>39.157168674698795</v>
      </c>
      <c r="T1036" t="s">
        <v>8284</v>
      </c>
      <c r="U1036" t="s">
        <v>8289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4952</v>
      </c>
      <c r="E1037">
        <v>4600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9">
        <f t="shared" si="83"/>
        <v>42016.641435185185</v>
      </c>
      <c r="L1037" s="9">
        <f t="shared" si="84"/>
        <v>42046.641435185185</v>
      </c>
      <c r="M1037" s="10" t="s">
        <v>8326</v>
      </c>
      <c r="N1037" t="b">
        <v>0</v>
      </c>
      <c r="O1037">
        <v>76</v>
      </c>
      <c r="P1037" t="b">
        <v>1</v>
      </c>
      <c r="Q1037" t="s">
        <v>8284</v>
      </c>
      <c r="R1037" s="5">
        <f t="shared" si="82"/>
        <v>1.0765217391304347</v>
      </c>
      <c r="S1037">
        <f t="shared" si="81"/>
        <v>65.15789473684211</v>
      </c>
      <c r="T1037" t="s">
        <v>8284</v>
      </c>
      <c r="U1037" t="s">
        <v>8289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5056.22</v>
      </c>
      <c r="E1038">
        <v>4500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9">
        <f t="shared" si="83"/>
        <v>41249.448958333334</v>
      </c>
      <c r="L1038" s="9">
        <f t="shared" si="84"/>
        <v>41281.333333333336</v>
      </c>
      <c r="M1038" s="10" t="s">
        <v>8331</v>
      </c>
      <c r="N1038" t="b">
        <v>0</v>
      </c>
      <c r="O1038">
        <v>211</v>
      </c>
      <c r="P1038" t="b">
        <v>1</v>
      </c>
      <c r="Q1038" t="s">
        <v>8284</v>
      </c>
      <c r="R1038" s="5">
        <f t="shared" si="82"/>
        <v>1.1236044444444444</v>
      </c>
      <c r="S1038">
        <f t="shared" si="81"/>
        <v>23.963127962085309</v>
      </c>
      <c r="T1038" t="s">
        <v>8284</v>
      </c>
      <c r="U1038" t="s">
        <v>8289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1021</v>
      </c>
      <c r="E1039">
        <v>1000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9">
        <f t="shared" si="83"/>
        <v>42119.822476851856</v>
      </c>
      <c r="L1039" s="9">
        <f t="shared" si="84"/>
        <v>42142.208333333328</v>
      </c>
      <c r="M1039" s="10" t="s">
        <v>8326</v>
      </c>
      <c r="N1039" t="b">
        <v>0</v>
      </c>
      <c r="O1039">
        <v>21</v>
      </c>
      <c r="P1039" t="b">
        <v>1</v>
      </c>
      <c r="Q1039" t="s">
        <v>8284</v>
      </c>
      <c r="R1039" s="5">
        <f t="shared" si="82"/>
        <v>1.0209999999999999</v>
      </c>
      <c r="S1039">
        <f t="shared" si="81"/>
        <v>48.61904761904762</v>
      </c>
      <c r="T1039" t="s">
        <v>8284</v>
      </c>
      <c r="U1039" t="s">
        <v>8289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2180</v>
      </c>
      <c r="E1040">
        <v>1500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9">
        <f t="shared" si="83"/>
        <v>42418.231747685189</v>
      </c>
      <c r="L1040" s="9">
        <f t="shared" si="84"/>
        <v>42448.190081018518</v>
      </c>
      <c r="M1040" s="10" t="s">
        <v>8328</v>
      </c>
      <c r="N1040" t="b">
        <v>0</v>
      </c>
      <c r="O1040">
        <v>61</v>
      </c>
      <c r="P1040" t="b">
        <v>1</v>
      </c>
      <c r="Q1040" t="s">
        <v>8284</v>
      </c>
      <c r="R1040" s="5">
        <f t="shared" si="82"/>
        <v>1.4533333333333334</v>
      </c>
      <c r="S1040">
        <f t="shared" si="81"/>
        <v>35.73770491803279</v>
      </c>
      <c r="T1040" t="s">
        <v>8284</v>
      </c>
      <c r="U1040" t="s">
        <v>8289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641</v>
      </c>
      <c r="E1041">
        <v>500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9">
        <f t="shared" si="83"/>
        <v>42692.109328703707</v>
      </c>
      <c r="L1041" s="9">
        <f t="shared" si="84"/>
        <v>42717.332638888889</v>
      </c>
      <c r="M1041" s="10" t="s">
        <v>8328</v>
      </c>
      <c r="N1041" t="b">
        <v>0</v>
      </c>
      <c r="O1041">
        <v>30</v>
      </c>
      <c r="P1041" t="b">
        <v>1</v>
      </c>
      <c r="Q1041" t="s">
        <v>8284</v>
      </c>
      <c r="R1041" s="5">
        <f t="shared" si="82"/>
        <v>1.282</v>
      </c>
      <c r="S1041">
        <f t="shared" si="81"/>
        <v>21.366666666666667</v>
      </c>
      <c r="T1041" t="s">
        <v>8284</v>
      </c>
      <c r="U1041" t="s">
        <v>8289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250</v>
      </c>
      <c r="E1042">
        <v>85000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9">
        <f t="shared" si="83"/>
        <v>42579.708437499998</v>
      </c>
      <c r="L1042" s="9">
        <f t="shared" si="84"/>
        <v>42609.708437499998</v>
      </c>
      <c r="M1042" s="10" t="s">
        <v>8328</v>
      </c>
      <c r="N1042" t="b">
        <v>0</v>
      </c>
      <c r="O1042">
        <v>1</v>
      </c>
      <c r="P1042" t="b">
        <v>0</v>
      </c>
      <c r="Q1042" t="s">
        <v>8290</v>
      </c>
      <c r="R1042" s="5">
        <f t="shared" si="82"/>
        <v>2.9411764705882353E-3</v>
      </c>
      <c r="S1042">
        <f t="shared" si="81"/>
        <v>250</v>
      </c>
      <c r="T1042" t="s">
        <v>8290</v>
      </c>
      <c r="U1042" t="s">
        <v>8291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0</v>
      </c>
      <c r="E1043">
        <v>50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9">
        <f t="shared" si="83"/>
        <v>41831.06009259259</v>
      </c>
      <c r="L1043" s="9">
        <f t="shared" si="84"/>
        <v>41851.06009259259</v>
      </c>
      <c r="M1043" s="10" t="s">
        <v>8329</v>
      </c>
      <c r="N1043" t="b">
        <v>0</v>
      </c>
      <c r="O1043">
        <v>0</v>
      </c>
      <c r="P1043" t="b">
        <v>0</v>
      </c>
      <c r="Q1043" t="s">
        <v>8290</v>
      </c>
      <c r="R1043" s="5">
        <f t="shared" si="82"/>
        <v>0</v>
      </c>
      <c r="S1043">
        <v>0</v>
      </c>
      <c r="T1043" t="s">
        <v>8290</v>
      </c>
      <c r="U1043" t="s">
        <v>8291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10</v>
      </c>
      <c r="E1044">
        <v>650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9">
        <f t="shared" si="83"/>
        <v>41851.696157407408</v>
      </c>
      <c r="L1044" s="9">
        <f t="shared" si="84"/>
        <v>41894.416666666664</v>
      </c>
      <c r="M1044" s="10" t="s">
        <v>8329</v>
      </c>
      <c r="N1044" t="b">
        <v>0</v>
      </c>
      <c r="O1044">
        <v>1</v>
      </c>
      <c r="P1044" t="b">
        <v>0</v>
      </c>
      <c r="Q1044" t="s">
        <v>8290</v>
      </c>
      <c r="R1044" s="5">
        <f t="shared" si="82"/>
        <v>1.5384615384615385E-2</v>
      </c>
      <c r="S1044">
        <f>D1044/O1044</f>
        <v>10</v>
      </c>
      <c r="T1044" t="s">
        <v>8290</v>
      </c>
      <c r="U1044" t="s">
        <v>8291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8537</v>
      </c>
      <c r="E1045">
        <v>100000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9">
        <f t="shared" si="83"/>
        <v>42114.252951388888</v>
      </c>
      <c r="L1045" s="9">
        <f t="shared" si="84"/>
        <v>42144.252951388888</v>
      </c>
      <c r="M1045" s="10" t="s">
        <v>8326</v>
      </c>
      <c r="N1045" t="b">
        <v>0</v>
      </c>
      <c r="O1045">
        <v>292</v>
      </c>
      <c r="P1045" t="b">
        <v>0</v>
      </c>
      <c r="Q1045" t="s">
        <v>8290</v>
      </c>
      <c r="R1045" s="5">
        <f t="shared" si="82"/>
        <v>8.5370000000000001E-2</v>
      </c>
      <c r="S1045">
        <f>D1045/O1045</f>
        <v>29.236301369863014</v>
      </c>
      <c r="T1045" t="s">
        <v>8290</v>
      </c>
      <c r="U1045" t="s">
        <v>8291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6</v>
      </c>
      <c r="E1046">
        <v>7000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9">
        <f t="shared" si="83"/>
        <v>42011.925937499997</v>
      </c>
      <c r="L1046" s="9">
        <f t="shared" si="84"/>
        <v>42068.852083333331</v>
      </c>
      <c r="M1046" s="10" t="s">
        <v>8326</v>
      </c>
      <c r="N1046" t="b">
        <v>0</v>
      </c>
      <c r="O1046">
        <v>2</v>
      </c>
      <c r="P1046" t="b">
        <v>0</v>
      </c>
      <c r="Q1046" t="s">
        <v>8290</v>
      </c>
      <c r="R1046" s="5">
        <f t="shared" si="82"/>
        <v>8.571428571428571E-4</v>
      </c>
      <c r="S1046">
        <f>D1046/O1046</f>
        <v>3</v>
      </c>
      <c r="T1046" t="s">
        <v>8290</v>
      </c>
      <c r="U1046" t="s">
        <v>8291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266</v>
      </c>
      <c r="E1047">
        <v>10000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9">
        <f t="shared" si="83"/>
        <v>41844.874421296292</v>
      </c>
      <c r="L1047" s="9">
        <f t="shared" si="84"/>
        <v>41874.874421296292</v>
      </c>
      <c r="M1047" s="10" t="s">
        <v>8329</v>
      </c>
      <c r="N1047" t="b">
        <v>0</v>
      </c>
      <c r="O1047">
        <v>8</v>
      </c>
      <c r="P1047" t="b">
        <v>0</v>
      </c>
      <c r="Q1047" t="s">
        <v>8290</v>
      </c>
      <c r="R1047" s="5">
        <f t="shared" si="82"/>
        <v>2.6599999999999999E-2</v>
      </c>
      <c r="S1047">
        <f>D1047/O1047</f>
        <v>33.25</v>
      </c>
      <c r="T1047" t="s">
        <v>8290</v>
      </c>
      <c r="U1047" t="s">
        <v>8291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0</v>
      </c>
      <c r="E1048">
        <v>3000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9">
        <f t="shared" si="83"/>
        <v>42319.851388888885</v>
      </c>
      <c r="L1048" s="9">
        <f t="shared" si="84"/>
        <v>42364.851388888885</v>
      </c>
      <c r="M1048" s="10" t="s">
        <v>8326</v>
      </c>
      <c r="N1048" t="b">
        <v>0</v>
      </c>
      <c r="O1048">
        <v>0</v>
      </c>
      <c r="P1048" t="b">
        <v>0</v>
      </c>
      <c r="Q1048" t="s">
        <v>8290</v>
      </c>
      <c r="R1048" s="5">
        <f t="shared" si="82"/>
        <v>0</v>
      </c>
      <c r="S1048">
        <v>0</v>
      </c>
      <c r="T1048" t="s">
        <v>8290</v>
      </c>
      <c r="U1048" t="s">
        <v>8291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1</v>
      </c>
      <c r="E1049">
        <v>2000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9">
        <f t="shared" si="83"/>
        <v>41918.818460648152</v>
      </c>
      <c r="L1049" s="9">
        <f t="shared" si="84"/>
        <v>41948.860127314816</v>
      </c>
      <c r="M1049" s="10" t="s">
        <v>8329</v>
      </c>
      <c r="N1049" t="b">
        <v>0</v>
      </c>
      <c r="O1049">
        <v>1</v>
      </c>
      <c r="P1049" t="b">
        <v>0</v>
      </c>
      <c r="Q1049" t="s">
        <v>8290</v>
      </c>
      <c r="R1049" s="5">
        <f t="shared" si="82"/>
        <v>5.0000000000000001E-4</v>
      </c>
      <c r="S1049">
        <f>D1049/O1049</f>
        <v>1</v>
      </c>
      <c r="T1049" t="s">
        <v>8290</v>
      </c>
      <c r="U1049" t="s">
        <v>8291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212</v>
      </c>
      <c r="E1050">
        <v>15000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9">
        <f t="shared" si="83"/>
        <v>42598.053113425922</v>
      </c>
      <c r="L1050" s="9">
        <f t="shared" si="84"/>
        <v>42638.053113425922</v>
      </c>
      <c r="M1050" s="10" t="s">
        <v>8328</v>
      </c>
      <c r="N1050" t="b">
        <v>0</v>
      </c>
      <c r="O1050">
        <v>4</v>
      </c>
      <c r="P1050" t="b">
        <v>0</v>
      </c>
      <c r="Q1050" t="s">
        <v>8290</v>
      </c>
      <c r="R1050" s="5">
        <f t="shared" si="82"/>
        <v>1.4133333333333333E-2</v>
      </c>
      <c r="S1050">
        <f>D1050/O1050</f>
        <v>53</v>
      </c>
      <c r="T1050" t="s">
        <v>8290</v>
      </c>
      <c r="U1050" t="s">
        <v>8291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0</v>
      </c>
      <c r="E1051">
        <v>12000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9">
        <f t="shared" si="83"/>
        <v>42382.431076388893</v>
      </c>
      <c r="L1051" s="9">
        <f t="shared" si="84"/>
        <v>42412.431076388893</v>
      </c>
      <c r="M1051" s="10" t="s">
        <v>8328</v>
      </c>
      <c r="N1051" t="b">
        <v>0</v>
      </c>
      <c r="O1051">
        <v>0</v>
      </c>
      <c r="P1051" t="b">
        <v>0</v>
      </c>
      <c r="Q1051" t="s">
        <v>8290</v>
      </c>
      <c r="R1051" s="5">
        <f t="shared" si="82"/>
        <v>0</v>
      </c>
      <c r="S1051">
        <v>0</v>
      </c>
      <c r="T1051" t="s">
        <v>8290</v>
      </c>
      <c r="U1051" t="s">
        <v>8291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0</v>
      </c>
      <c r="E1052">
        <v>2500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9">
        <f t="shared" si="83"/>
        <v>42231.7971875</v>
      </c>
      <c r="L1052" s="9">
        <f t="shared" si="84"/>
        <v>42261.7971875</v>
      </c>
      <c r="M1052" s="10" t="s">
        <v>8326</v>
      </c>
      <c r="N1052" t="b">
        <v>0</v>
      </c>
      <c r="O1052">
        <v>0</v>
      </c>
      <c r="P1052" t="b">
        <v>0</v>
      </c>
      <c r="Q1052" t="s">
        <v>8290</v>
      </c>
      <c r="R1052" s="5">
        <f t="shared" si="82"/>
        <v>0</v>
      </c>
      <c r="S1052">
        <v>0</v>
      </c>
      <c r="T1052" t="s">
        <v>8290</v>
      </c>
      <c r="U1052" t="s">
        <v>8291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0</v>
      </c>
      <c r="E1053">
        <v>500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9">
        <f t="shared" si="83"/>
        <v>41850.014178240745</v>
      </c>
      <c r="L1053" s="9">
        <f t="shared" si="84"/>
        <v>41878.014178240745</v>
      </c>
      <c r="M1053" s="10" t="s">
        <v>8329</v>
      </c>
      <c r="N1053" t="b">
        <v>0</v>
      </c>
      <c r="O1053">
        <v>0</v>
      </c>
      <c r="P1053" t="b">
        <v>0</v>
      </c>
      <c r="Q1053" t="s">
        <v>8290</v>
      </c>
      <c r="R1053" s="5">
        <f t="shared" si="82"/>
        <v>0</v>
      </c>
      <c r="S1053">
        <v>0</v>
      </c>
      <c r="T1053" t="s">
        <v>8290</v>
      </c>
      <c r="U1053" t="s">
        <v>8291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0</v>
      </c>
      <c r="E1054">
        <v>4336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9">
        <f t="shared" si="83"/>
        <v>42483.797395833331</v>
      </c>
      <c r="L1054" s="9">
        <f t="shared" si="84"/>
        <v>42527.839583333334</v>
      </c>
      <c r="M1054" s="10" t="s">
        <v>8328</v>
      </c>
      <c r="N1054" t="b">
        <v>0</v>
      </c>
      <c r="O1054">
        <v>0</v>
      </c>
      <c r="P1054" t="b">
        <v>0</v>
      </c>
      <c r="Q1054" t="s">
        <v>8290</v>
      </c>
      <c r="R1054" s="5">
        <f t="shared" si="82"/>
        <v>0</v>
      </c>
      <c r="S1054">
        <v>0</v>
      </c>
      <c r="T1054" t="s">
        <v>8290</v>
      </c>
      <c r="U1054" t="s">
        <v>8291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</v>
      </c>
      <c r="E1055">
        <v>1500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9">
        <f t="shared" si="83"/>
        <v>42775.172824074078</v>
      </c>
      <c r="L1055" s="9">
        <f t="shared" si="84"/>
        <v>42800.172824074078</v>
      </c>
      <c r="M1055" s="10" t="s">
        <v>8327</v>
      </c>
      <c r="N1055" t="b">
        <v>0</v>
      </c>
      <c r="O1055">
        <v>1</v>
      </c>
      <c r="P1055" t="b">
        <v>0</v>
      </c>
      <c r="Q1055" t="s">
        <v>8290</v>
      </c>
      <c r="R1055" s="5">
        <f t="shared" si="82"/>
        <v>0.01</v>
      </c>
      <c r="S1055">
        <f>D1055/O1055</f>
        <v>15</v>
      </c>
      <c r="T1055" t="s">
        <v>8290</v>
      </c>
      <c r="U1055" t="s">
        <v>8291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0</v>
      </c>
      <c r="E1056">
        <v>2500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9">
        <f t="shared" si="83"/>
        <v>41831.851840277777</v>
      </c>
      <c r="L1056" s="9">
        <f t="shared" si="84"/>
        <v>41861.916666666664</v>
      </c>
      <c r="M1056" s="10" t="s">
        <v>8329</v>
      </c>
      <c r="N1056" t="b">
        <v>0</v>
      </c>
      <c r="O1056">
        <v>0</v>
      </c>
      <c r="P1056" t="b">
        <v>0</v>
      </c>
      <c r="Q1056" t="s">
        <v>8290</v>
      </c>
      <c r="R1056" s="5">
        <f t="shared" si="82"/>
        <v>0</v>
      </c>
      <c r="S1056">
        <v>0</v>
      </c>
      <c r="T1056" t="s">
        <v>8290</v>
      </c>
      <c r="U1056" t="s">
        <v>8291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0</v>
      </c>
      <c r="E1057">
        <v>3500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9">
        <f t="shared" si="83"/>
        <v>42406.992418981477</v>
      </c>
      <c r="L1057" s="9">
        <f t="shared" si="84"/>
        <v>42436.992418981477</v>
      </c>
      <c r="M1057" s="10" t="s">
        <v>8328</v>
      </c>
      <c r="N1057" t="b">
        <v>0</v>
      </c>
      <c r="O1057">
        <v>0</v>
      </c>
      <c r="P1057" t="b">
        <v>0</v>
      </c>
      <c r="Q1057" t="s">
        <v>8290</v>
      </c>
      <c r="R1057" s="5">
        <f t="shared" si="82"/>
        <v>0</v>
      </c>
      <c r="S1057">
        <v>0</v>
      </c>
      <c r="T1057" t="s">
        <v>8290</v>
      </c>
      <c r="U1057" t="s">
        <v>8291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0</v>
      </c>
      <c r="E1058">
        <v>10000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9">
        <f t="shared" si="83"/>
        <v>42058.719641203701</v>
      </c>
      <c r="L1058" s="9">
        <f t="shared" si="84"/>
        <v>42118.677974537037</v>
      </c>
      <c r="M1058" s="10" t="s">
        <v>8326</v>
      </c>
      <c r="N1058" t="b">
        <v>0</v>
      </c>
      <c r="O1058">
        <v>0</v>
      </c>
      <c r="P1058" t="b">
        <v>0</v>
      </c>
      <c r="Q1058" t="s">
        <v>8290</v>
      </c>
      <c r="R1058" s="5">
        <f t="shared" si="82"/>
        <v>0</v>
      </c>
      <c r="S1058">
        <v>0</v>
      </c>
      <c r="T1058" t="s">
        <v>8290</v>
      </c>
      <c r="U1058" t="s">
        <v>8291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0</v>
      </c>
      <c r="E1059">
        <v>10000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9">
        <f t="shared" si="83"/>
        <v>42678.871331018519</v>
      </c>
      <c r="L1059" s="9">
        <f t="shared" si="84"/>
        <v>42708.912997685184</v>
      </c>
      <c r="M1059" s="10" t="s">
        <v>8328</v>
      </c>
      <c r="N1059" t="b">
        <v>0</v>
      </c>
      <c r="O1059">
        <v>0</v>
      </c>
      <c r="P1059" t="b">
        <v>0</v>
      </c>
      <c r="Q1059" t="s">
        <v>8290</v>
      </c>
      <c r="R1059" s="5">
        <f t="shared" si="82"/>
        <v>0</v>
      </c>
      <c r="S1059">
        <v>0</v>
      </c>
      <c r="T1059" t="s">
        <v>8290</v>
      </c>
      <c r="U1059" t="s">
        <v>8291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0</v>
      </c>
      <c r="E1060">
        <v>40000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9">
        <f t="shared" si="83"/>
        <v>42047.900960648149</v>
      </c>
      <c r="L1060" s="9">
        <f t="shared" si="84"/>
        <v>42089</v>
      </c>
      <c r="M1060" s="10" t="s">
        <v>8330</v>
      </c>
      <c r="N1060" t="b">
        <v>0</v>
      </c>
      <c r="O1060">
        <v>0</v>
      </c>
      <c r="P1060" t="b">
        <v>0</v>
      </c>
      <c r="Q1060" t="s">
        <v>8290</v>
      </c>
      <c r="R1060" s="5">
        <f t="shared" si="82"/>
        <v>0</v>
      </c>
      <c r="S1060">
        <v>0</v>
      </c>
      <c r="T1060" t="s">
        <v>8290</v>
      </c>
      <c r="U1060" t="s">
        <v>8291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0</v>
      </c>
      <c r="E1061">
        <v>1100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9">
        <f t="shared" si="83"/>
        <v>42046.79</v>
      </c>
      <c r="L1061" s="9">
        <f t="shared" si="84"/>
        <v>42076.748333333337</v>
      </c>
      <c r="M1061" s="10" t="s">
        <v>8326</v>
      </c>
      <c r="N1061" t="b">
        <v>0</v>
      </c>
      <c r="O1061">
        <v>0</v>
      </c>
      <c r="P1061" t="b">
        <v>0</v>
      </c>
      <c r="Q1061" t="s">
        <v>8290</v>
      </c>
      <c r="R1061" s="5">
        <f t="shared" si="82"/>
        <v>0</v>
      </c>
      <c r="S1061">
        <v>0</v>
      </c>
      <c r="T1061" t="s">
        <v>8290</v>
      </c>
      <c r="U1061" t="s">
        <v>8291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</v>
      </c>
      <c r="E1062">
        <v>5000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9">
        <f t="shared" si="83"/>
        <v>42079.913113425922</v>
      </c>
      <c r="L1062" s="9">
        <f t="shared" si="84"/>
        <v>42109.913113425922</v>
      </c>
      <c r="M1062" s="10" t="s">
        <v>8326</v>
      </c>
      <c r="N1062" t="b">
        <v>0</v>
      </c>
      <c r="O1062">
        <v>1</v>
      </c>
      <c r="P1062" t="b">
        <v>0</v>
      </c>
      <c r="Q1062" t="s">
        <v>8290</v>
      </c>
      <c r="R1062" s="5">
        <f t="shared" si="82"/>
        <v>0.01</v>
      </c>
      <c r="S1062">
        <f>D1062/O1062</f>
        <v>50</v>
      </c>
      <c r="T1062" t="s">
        <v>8290</v>
      </c>
      <c r="U1062" t="s">
        <v>8291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0</v>
      </c>
      <c r="E1063">
        <v>4000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9">
        <f t="shared" si="83"/>
        <v>42432.276712962965</v>
      </c>
      <c r="L1063" s="9">
        <f t="shared" si="84"/>
        <v>42492.041666666672</v>
      </c>
      <c r="M1063" s="10" t="s">
        <v>8328</v>
      </c>
      <c r="N1063" t="b">
        <v>0</v>
      </c>
      <c r="O1063">
        <v>0</v>
      </c>
      <c r="P1063" t="b">
        <v>0</v>
      </c>
      <c r="Q1063" t="s">
        <v>8290</v>
      </c>
      <c r="R1063" s="5">
        <f t="shared" si="82"/>
        <v>0</v>
      </c>
      <c r="S1063">
        <v>0</v>
      </c>
      <c r="T1063" t="s">
        <v>8290</v>
      </c>
      <c r="U1063" t="s">
        <v>8291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190</v>
      </c>
      <c r="E1064">
        <v>199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9">
        <f t="shared" si="83"/>
        <v>42556.807187500002</v>
      </c>
      <c r="L1064" s="9">
        <f t="shared" si="84"/>
        <v>42563.807187500002</v>
      </c>
      <c r="M1064" s="10" t="s">
        <v>8328</v>
      </c>
      <c r="N1064" t="b">
        <v>0</v>
      </c>
      <c r="O1064">
        <v>4</v>
      </c>
      <c r="P1064" t="b">
        <v>0</v>
      </c>
      <c r="Q1064" t="s">
        <v>8290</v>
      </c>
      <c r="R1064" s="5">
        <f t="shared" si="82"/>
        <v>0.95477386934673369</v>
      </c>
      <c r="S1064">
        <f>D1064/O1064</f>
        <v>47.5</v>
      </c>
      <c r="T1064" t="s">
        <v>8290</v>
      </c>
      <c r="U1064" t="s">
        <v>8291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0</v>
      </c>
      <c r="E1065">
        <v>1000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9">
        <f t="shared" si="83"/>
        <v>42583.030810185184</v>
      </c>
      <c r="L1065" s="9">
        <f t="shared" si="84"/>
        <v>42613.030810185184</v>
      </c>
      <c r="M1065" s="10" t="s">
        <v>8328</v>
      </c>
      <c r="N1065" t="b">
        <v>0</v>
      </c>
      <c r="O1065">
        <v>0</v>
      </c>
      <c r="P1065" t="b">
        <v>0</v>
      </c>
      <c r="Q1065" t="s">
        <v>8290</v>
      </c>
      <c r="R1065" s="5">
        <f t="shared" si="82"/>
        <v>0</v>
      </c>
      <c r="S1065">
        <v>0</v>
      </c>
      <c r="T1065" t="s">
        <v>8290</v>
      </c>
      <c r="U1065" t="s">
        <v>8291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8077</v>
      </c>
      <c r="E1066">
        <v>90000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9">
        <f t="shared" si="83"/>
        <v>41417.228043981479</v>
      </c>
      <c r="L1066" s="9">
        <f t="shared" si="84"/>
        <v>41462.228043981479</v>
      </c>
      <c r="M1066" s="10" t="s">
        <v>8331</v>
      </c>
      <c r="N1066" t="b">
        <v>0</v>
      </c>
      <c r="O1066">
        <v>123</v>
      </c>
      <c r="P1066" t="b">
        <v>0</v>
      </c>
      <c r="Q1066" t="s">
        <v>8292</v>
      </c>
      <c r="R1066" s="5">
        <f t="shared" si="82"/>
        <v>8.9744444444444446E-2</v>
      </c>
      <c r="S1066">
        <f t="shared" ref="S1066:S1072" si="85">D1066/O1066</f>
        <v>65.666666666666671</v>
      </c>
      <c r="T1066" t="s">
        <v>8292</v>
      </c>
      <c r="U1066" t="s">
        <v>8293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81</v>
      </c>
      <c r="E1067">
        <v>3000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9">
        <f t="shared" si="83"/>
        <v>41661.381041666667</v>
      </c>
      <c r="L1067" s="9">
        <f t="shared" si="84"/>
        <v>41689.381041666667</v>
      </c>
      <c r="M1067" s="10" t="s">
        <v>8329</v>
      </c>
      <c r="N1067" t="b">
        <v>0</v>
      </c>
      <c r="O1067">
        <v>5</v>
      </c>
      <c r="P1067" t="b">
        <v>0</v>
      </c>
      <c r="Q1067" t="s">
        <v>8292</v>
      </c>
      <c r="R1067" s="5">
        <f t="shared" si="82"/>
        <v>2.7E-2</v>
      </c>
      <c r="S1067">
        <f t="shared" si="85"/>
        <v>16.2</v>
      </c>
      <c r="T1067" t="s">
        <v>8292</v>
      </c>
      <c r="U1067" t="s">
        <v>8293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5051</v>
      </c>
      <c r="E1068">
        <v>150000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9">
        <f t="shared" si="83"/>
        <v>41445.962754629625</v>
      </c>
      <c r="L1068" s="9">
        <f t="shared" si="84"/>
        <v>41490.962754629625</v>
      </c>
      <c r="M1068" s="10" t="s">
        <v>8331</v>
      </c>
      <c r="N1068" t="b">
        <v>0</v>
      </c>
      <c r="O1068">
        <v>148</v>
      </c>
      <c r="P1068" t="b">
        <v>0</v>
      </c>
      <c r="Q1068" t="s">
        <v>8292</v>
      </c>
      <c r="R1068" s="5">
        <f t="shared" si="82"/>
        <v>3.3673333333333333E-2</v>
      </c>
      <c r="S1068">
        <f t="shared" si="85"/>
        <v>34.128378378378379</v>
      </c>
      <c r="T1068" t="s">
        <v>8292</v>
      </c>
      <c r="U1068" t="s">
        <v>8293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130</v>
      </c>
      <c r="E1069">
        <v>500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9">
        <f t="shared" si="83"/>
        <v>41599.855682870373</v>
      </c>
      <c r="L1069" s="9">
        <f t="shared" si="84"/>
        <v>41629.855682870373</v>
      </c>
      <c r="M1069" s="10" t="s">
        <v>8331</v>
      </c>
      <c r="N1069" t="b">
        <v>0</v>
      </c>
      <c r="O1069">
        <v>10</v>
      </c>
      <c r="P1069" t="b">
        <v>0</v>
      </c>
      <c r="Q1069" t="s">
        <v>8292</v>
      </c>
      <c r="R1069" s="5">
        <f t="shared" si="82"/>
        <v>0.26</v>
      </c>
      <c r="S1069">
        <f t="shared" si="85"/>
        <v>13</v>
      </c>
      <c r="T1069" t="s">
        <v>8292</v>
      </c>
      <c r="U1069" t="s">
        <v>8293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45</v>
      </c>
      <c r="E1070">
        <v>30000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9">
        <f t="shared" si="83"/>
        <v>42440.371111111112</v>
      </c>
      <c r="L1070" s="9">
        <f t="shared" si="84"/>
        <v>42470.329444444447</v>
      </c>
      <c r="M1070" s="10" t="s">
        <v>8328</v>
      </c>
      <c r="N1070" t="b">
        <v>0</v>
      </c>
      <c r="O1070">
        <v>4</v>
      </c>
      <c r="P1070" t="b">
        <v>0</v>
      </c>
      <c r="Q1070" t="s">
        <v>8292</v>
      </c>
      <c r="R1070" s="5">
        <f t="shared" si="82"/>
        <v>1.5E-3</v>
      </c>
      <c r="S1070">
        <f t="shared" si="85"/>
        <v>11.25</v>
      </c>
      <c r="T1070" t="s">
        <v>8292</v>
      </c>
      <c r="U1070" t="s">
        <v>8293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850</v>
      </c>
      <c r="E1071">
        <v>2200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9">
        <f t="shared" si="83"/>
        <v>41572.229849537034</v>
      </c>
      <c r="L1071" s="9">
        <f t="shared" si="84"/>
        <v>41604.271516203706</v>
      </c>
      <c r="M1071" s="10" t="s">
        <v>8331</v>
      </c>
      <c r="N1071" t="b">
        <v>0</v>
      </c>
      <c r="O1071">
        <v>21</v>
      </c>
      <c r="P1071" t="b">
        <v>0</v>
      </c>
      <c r="Q1071" t="s">
        <v>8292</v>
      </c>
      <c r="R1071" s="5">
        <f t="shared" si="82"/>
        <v>0.38636363636363635</v>
      </c>
      <c r="S1071">
        <f t="shared" si="85"/>
        <v>40.476190476190474</v>
      </c>
      <c r="T1071" t="s">
        <v>8292</v>
      </c>
      <c r="U1071" t="s">
        <v>8293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70</v>
      </c>
      <c r="E1072">
        <v>10000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9">
        <f t="shared" si="83"/>
        <v>41163.011828703704</v>
      </c>
      <c r="L1072" s="9">
        <f t="shared" si="84"/>
        <v>41183.011828703704</v>
      </c>
      <c r="M1072" s="10" t="s">
        <v>8333</v>
      </c>
      <c r="N1072" t="b">
        <v>0</v>
      </c>
      <c r="O1072">
        <v>2</v>
      </c>
      <c r="P1072" t="b">
        <v>0</v>
      </c>
      <c r="Q1072" t="s">
        <v>8292</v>
      </c>
      <c r="R1072" s="5">
        <f t="shared" si="82"/>
        <v>7.0000000000000001E-3</v>
      </c>
      <c r="S1072">
        <f t="shared" si="85"/>
        <v>35</v>
      </c>
      <c r="T1072" t="s">
        <v>8292</v>
      </c>
      <c r="U1072" t="s">
        <v>8293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0</v>
      </c>
      <c r="E1073">
        <v>100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9">
        <f t="shared" si="83"/>
        <v>42295.753391203703</v>
      </c>
      <c r="L1073" s="9">
        <f t="shared" si="84"/>
        <v>42325.795057870375</v>
      </c>
      <c r="M1073" s="10" t="s">
        <v>8326</v>
      </c>
      <c r="N1073" t="b">
        <v>0</v>
      </c>
      <c r="O1073">
        <v>0</v>
      </c>
      <c r="P1073" t="b">
        <v>0</v>
      </c>
      <c r="Q1073" t="s">
        <v>8292</v>
      </c>
      <c r="R1073" s="5">
        <f t="shared" si="82"/>
        <v>0</v>
      </c>
      <c r="S1073">
        <v>0</v>
      </c>
      <c r="T1073" t="s">
        <v>8292</v>
      </c>
      <c r="U1073" t="s">
        <v>8293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51</v>
      </c>
      <c r="E1074">
        <v>75000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9">
        <f t="shared" si="83"/>
        <v>41645.832141203704</v>
      </c>
      <c r="L1074" s="9">
        <f t="shared" si="84"/>
        <v>41675.832141203704</v>
      </c>
      <c r="M1074" s="10" t="s">
        <v>8329</v>
      </c>
      <c r="N1074" t="b">
        <v>0</v>
      </c>
      <c r="O1074">
        <v>4</v>
      </c>
      <c r="P1074" t="b">
        <v>0</v>
      </c>
      <c r="Q1074" t="s">
        <v>8292</v>
      </c>
      <c r="R1074" s="5">
        <f t="shared" si="82"/>
        <v>6.8000000000000005E-4</v>
      </c>
      <c r="S1074">
        <f t="shared" ref="S1074:S1085" si="86">D1074/O1074</f>
        <v>12.75</v>
      </c>
      <c r="T1074" t="s">
        <v>8292</v>
      </c>
      <c r="U1074" t="s">
        <v>8293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10</v>
      </c>
      <c r="E1075">
        <v>750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9">
        <f t="shared" si="83"/>
        <v>40802.964594907404</v>
      </c>
      <c r="L1075" s="9">
        <f t="shared" si="84"/>
        <v>40832.964594907404</v>
      </c>
      <c r="M1075" s="10" t="s">
        <v>8334</v>
      </c>
      <c r="N1075" t="b">
        <v>0</v>
      </c>
      <c r="O1075">
        <v>1</v>
      </c>
      <c r="P1075" t="b">
        <v>0</v>
      </c>
      <c r="Q1075" t="s">
        <v>8292</v>
      </c>
      <c r="R1075" s="5">
        <f t="shared" si="82"/>
        <v>1.3333333333333334E-2</v>
      </c>
      <c r="S1075">
        <f t="shared" si="86"/>
        <v>10</v>
      </c>
      <c r="T1075" t="s">
        <v>8292</v>
      </c>
      <c r="U1075" t="s">
        <v>8293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3407</v>
      </c>
      <c r="E1076">
        <v>54000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9">
        <f t="shared" si="83"/>
        <v>41613.172974537039</v>
      </c>
      <c r="L1076" s="9">
        <f t="shared" si="84"/>
        <v>41643.172974537039</v>
      </c>
      <c r="M1076" s="10" t="s">
        <v>8329</v>
      </c>
      <c r="N1076" t="b">
        <v>0</v>
      </c>
      <c r="O1076">
        <v>30</v>
      </c>
      <c r="P1076" t="b">
        <v>0</v>
      </c>
      <c r="Q1076" t="s">
        <v>8292</v>
      </c>
      <c r="R1076" s="5">
        <f t="shared" si="82"/>
        <v>6.3092592592592589E-2</v>
      </c>
      <c r="S1076">
        <f t="shared" si="86"/>
        <v>113.56666666666666</v>
      </c>
      <c r="T1076" t="s">
        <v>8292</v>
      </c>
      <c r="U1076" t="s">
        <v>8293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45</v>
      </c>
      <c r="E1077">
        <v>1000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9">
        <f t="shared" si="83"/>
        <v>41005.904120370367</v>
      </c>
      <c r="L1077" s="9">
        <f t="shared" si="84"/>
        <v>41035.904120370367</v>
      </c>
      <c r="M1077" s="10" t="s">
        <v>8333</v>
      </c>
      <c r="N1077" t="b">
        <v>0</v>
      </c>
      <c r="O1077">
        <v>3</v>
      </c>
      <c r="P1077" t="b">
        <v>0</v>
      </c>
      <c r="Q1077" t="s">
        <v>8292</v>
      </c>
      <c r="R1077" s="5">
        <f t="shared" si="82"/>
        <v>4.4999999999999998E-2</v>
      </c>
      <c r="S1077">
        <f t="shared" si="86"/>
        <v>15</v>
      </c>
      <c r="T1077" t="s">
        <v>8292</v>
      </c>
      <c r="U1077" t="s">
        <v>8293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47074</v>
      </c>
      <c r="E1078">
        <v>75000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9">
        <f t="shared" si="83"/>
        <v>41838.377893518518</v>
      </c>
      <c r="L1078" s="9">
        <f t="shared" si="84"/>
        <v>41893.377893518518</v>
      </c>
      <c r="M1078" s="10" t="s">
        <v>8329</v>
      </c>
      <c r="N1078" t="b">
        <v>0</v>
      </c>
      <c r="O1078">
        <v>975</v>
      </c>
      <c r="P1078" t="b">
        <v>0</v>
      </c>
      <c r="Q1078" t="s">
        <v>8292</v>
      </c>
      <c r="R1078" s="5">
        <f t="shared" si="82"/>
        <v>0.62765333333333329</v>
      </c>
      <c r="S1078">
        <f t="shared" si="86"/>
        <v>48.281025641025643</v>
      </c>
      <c r="T1078" t="s">
        <v>8292</v>
      </c>
      <c r="U1078" t="s">
        <v>8293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7344</v>
      </c>
      <c r="E1079">
        <v>25000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9">
        <f t="shared" si="83"/>
        <v>42353.16679398148</v>
      </c>
      <c r="L1079" s="9">
        <f t="shared" si="84"/>
        <v>42383.16679398148</v>
      </c>
      <c r="M1079" s="10" t="s">
        <v>8328</v>
      </c>
      <c r="N1079" t="b">
        <v>0</v>
      </c>
      <c r="O1079">
        <v>167</v>
      </c>
      <c r="P1079" t="b">
        <v>0</v>
      </c>
      <c r="Q1079" t="s">
        <v>8292</v>
      </c>
      <c r="R1079" s="5">
        <f t="shared" si="82"/>
        <v>0.29376000000000002</v>
      </c>
      <c r="S1079">
        <f t="shared" si="86"/>
        <v>43.976047904191617</v>
      </c>
      <c r="T1079" t="s">
        <v>8292</v>
      </c>
      <c r="U1079" t="s">
        <v>8293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45</v>
      </c>
      <c r="E1080">
        <v>600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9">
        <f t="shared" si="83"/>
        <v>40701.195844907408</v>
      </c>
      <c r="L1080" s="9">
        <f t="shared" si="84"/>
        <v>40746.195844907408</v>
      </c>
      <c r="M1080" s="10" t="s">
        <v>8334</v>
      </c>
      <c r="N1080" t="b">
        <v>0</v>
      </c>
      <c r="O1080">
        <v>5</v>
      </c>
      <c r="P1080" t="b">
        <v>0</v>
      </c>
      <c r="Q1080" t="s">
        <v>8292</v>
      </c>
      <c r="R1080" s="5">
        <f t="shared" si="82"/>
        <v>7.4999999999999997E-2</v>
      </c>
      <c r="S1080">
        <f t="shared" si="86"/>
        <v>9</v>
      </c>
      <c r="T1080" t="s">
        <v>8292</v>
      </c>
      <c r="U1080" t="s">
        <v>8293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678</v>
      </c>
      <c r="E1081">
        <v>26000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9">
        <f t="shared" si="83"/>
        <v>42479.566388888888</v>
      </c>
      <c r="L1081" s="9">
        <f t="shared" si="84"/>
        <v>42504.566388888888</v>
      </c>
      <c r="M1081" s="10" t="s">
        <v>8328</v>
      </c>
      <c r="N1081" t="b">
        <v>0</v>
      </c>
      <c r="O1081">
        <v>18</v>
      </c>
      <c r="P1081" t="b">
        <v>0</v>
      </c>
      <c r="Q1081" t="s">
        <v>8292</v>
      </c>
      <c r="R1081" s="5">
        <f t="shared" si="82"/>
        <v>2.6076923076923077E-2</v>
      </c>
      <c r="S1081">
        <f t="shared" si="86"/>
        <v>37.666666666666664</v>
      </c>
      <c r="T1081" t="s">
        <v>8292</v>
      </c>
      <c r="U1081" t="s">
        <v>8293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1821</v>
      </c>
      <c r="E1082">
        <v>20000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9">
        <f t="shared" si="83"/>
        <v>41740.138113425928</v>
      </c>
      <c r="L1082" s="9">
        <f t="shared" si="84"/>
        <v>41770.138113425928</v>
      </c>
      <c r="M1082" s="10" t="s">
        <v>8329</v>
      </c>
      <c r="N1082" t="b">
        <v>0</v>
      </c>
      <c r="O1082">
        <v>98</v>
      </c>
      <c r="P1082" t="b">
        <v>0</v>
      </c>
      <c r="Q1082" t="s">
        <v>8292</v>
      </c>
      <c r="R1082" s="5">
        <f t="shared" si="82"/>
        <v>9.1050000000000006E-2</v>
      </c>
      <c r="S1082">
        <f t="shared" si="86"/>
        <v>18.581632653061224</v>
      </c>
      <c r="T1082" t="s">
        <v>8292</v>
      </c>
      <c r="U1082" t="s">
        <v>8293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12</v>
      </c>
      <c r="E1083">
        <v>68000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9">
        <f t="shared" si="83"/>
        <v>42002.926990740743</v>
      </c>
      <c r="L1083" s="9">
        <f t="shared" si="84"/>
        <v>42032.926990740743</v>
      </c>
      <c r="M1083" s="10" t="s">
        <v>8326</v>
      </c>
      <c r="N1083" t="b">
        <v>0</v>
      </c>
      <c r="O1083">
        <v>4</v>
      </c>
      <c r="P1083" t="b">
        <v>0</v>
      </c>
      <c r="Q1083" t="s">
        <v>8292</v>
      </c>
      <c r="R1083" s="5">
        <f t="shared" si="82"/>
        <v>1.7647058823529413E-4</v>
      </c>
      <c r="S1083">
        <f t="shared" si="86"/>
        <v>3</v>
      </c>
      <c r="T1083" t="s">
        <v>8292</v>
      </c>
      <c r="U1083" t="s">
        <v>8293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56</v>
      </c>
      <c r="E1084">
        <v>10000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9">
        <f t="shared" si="83"/>
        <v>41101.906111111108</v>
      </c>
      <c r="L1084" s="9">
        <f t="shared" si="84"/>
        <v>41131.906111111108</v>
      </c>
      <c r="M1084" s="10" t="s">
        <v>8333</v>
      </c>
      <c r="N1084" t="b">
        <v>0</v>
      </c>
      <c r="O1084">
        <v>3</v>
      </c>
      <c r="P1084" t="b">
        <v>0</v>
      </c>
      <c r="Q1084" t="s">
        <v>8292</v>
      </c>
      <c r="R1084" s="5">
        <f t="shared" si="82"/>
        <v>5.5999999999999999E-3</v>
      </c>
      <c r="S1084">
        <f t="shared" si="86"/>
        <v>18.666666666666668</v>
      </c>
      <c r="T1084" t="s">
        <v>8292</v>
      </c>
      <c r="U1084" t="s">
        <v>8293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410</v>
      </c>
      <c r="E1085">
        <v>50000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9">
        <f t="shared" si="83"/>
        <v>41793.659525462965</v>
      </c>
      <c r="L1085" s="9">
        <f t="shared" si="84"/>
        <v>41853.659525462965</v>
      </c>
      <c r="M1085" s="10" t="s">
        <v>8329</v>
      </c>
      <c r="N1085" t="b">
        <v>0</v>
      </c>
      <c r="O1085">
        <v>1</v>
      </c>
      <c r="P1085" t="b">
        <v>0</v>
      </c>
      <c r="Q1085" t="s">
        <v>8292</v>
      </c>
      <c r="R1085" s="5">
        <f t="shared" si="82"/>
        <v>8.2000000000000007E-3</v>
      </c>
      <c r="S1085">
        <f t="shared" si="86"/>
        <v>410</v>
      </c>
      <c r="T1085" t="s">
        <v>8292</v>
      </c>
      <c r="U1085" t="s">
        <v>8293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0</v>
      </c>
      <c r="E1086">
        <v>550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9">
        <f t="shared" si="83"/>
        <v>41829.912083333329</v>
      </c>
      <c r="L1086" s="9">
        <f t="shared" si="84"/>
        <v>41859.912083333329</v>
      </c>
      <c r="M1086" s="10" t="s">
        <v>8329</v>
      </c>
      <c r="N1086" t="b">
        <v>0</v>
      </c>
      <c r="O1086">
        <v>0</v>
      </c>
      <c r="P1086" t="b">
        <v>0</v>
      </c>
      <c r="Q1086" t="s">
        <v>8292</v>
      </c>
      <c r="R1086" s="5">
        <f t="shared" si="82"/>
        <v>0</v>
      </c>
      <c r="S1086">
        <v>0</v>
      </c>
      <c r="T1086" t="s">
        <v>8292</v>
      </c>
      <c r="U1086" t="s">
        <v>8293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1026</v>
      </c>
      <c r="E1087">
        <v>30000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9">
        <f t="shared" si="83"/>
        <v>42413.671006944445</v>
      </c>
      <c r="L1087" s="9">
        <f t="shared" si="84"/>
        <v>42443.629340277781</v>
      </c>
      <c r="M1087" s="10" t="s">
        <v>8328</v>
      </c>
      <c r="N1087" t="b">
        <v>0</v>
      </c>
      <c r="O1087">
        <v>9</v>
      </c>
      <c r="P1087" t="b">
        <v>0</v>
      </c>
      <c r="Q1087" t="s">
        <v>8292</v>
      </c>
      <c r="R1087" s="5">
        <f t="shared" si="82"/>
        <v>3.4200000000000001E-2</v>
      </c>
      <c r="S1087">
        <f>D1087/O1087</f>
        <v>114</v>
      </c>
      <c r="T1087" t="s">
        <v>8292</v>
      </c>
      <c r="U1087" t="s">
        <v>8293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15</v>
      </c>
      <c r="E1088">
        <v>18000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9">
        <f t="shared" si="83"/>
        <v>41845.866793981484</v>
      </c>
      <c r="L1088" s="9">
        <f t="shared" si="84"/>
        <v>41875.866793981484</v>
      </c>
      <c r="M1088" s="10" t="s">
        <v>8329</v>
      </c>
      <c r="N1088" t="b">
        <v>0</v>
      </c>
      <c r="O1088">
        <v>2</v>
      </c>
      <c r="P1088" t="b">
        <v>0</v>
      </c>
      <c r="Q1088" t="s">
        <v>8292</v>
      </c>
      <c r="R1088" s="5">
        <f t="shared" si="82"/>
        <v>8.3333333333333339E-4</v>
      </c>
      <c r="S1088">
        <f>D1088/O1088</f>
        <v>7.5</v>
      </c>
      <c r="T1088" t="s">
        <v>8292</v>
      </c>
      <c r="U1088" t="s">
        <v>8293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0</v>
      </c>
      <c r="E1089">
        <v>1100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9">
        <f t="shared" si="83"/>
        <v>41775.713969907403</v>
      </c>
      <c r="L1089" s="9">
        <f t="shared" si="84"/>
        <v>41805.713969907403</v>
      </c>
      <c r="M1089" s="10" t="s">
        <v>8329</v>
      </c>
      <c r="N1089" t="b">
        <v>0</v>
      </c>
      <c r="O1089">
        <v>0</v>
      </c>
      <c r="P1089" t="b">
        <v>0</v>
      </c>
      <c r="Q1089" t="s">
        <v>8292</v>
      </c>
      <c r="R1089" s="5">
        <f t="shared" si="82"/>
        <v>0</v>
      </c>
      <c r="S1089">
        <v>0</v>
      </c>
      <c r="T1089" t="s">
        <v>8292</v>
      </c>
      <c r="U1089" t="s">
        <v>8293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6382.34</v>
      </c>
      <c r="E1090">
        <v>45000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9">
        <f t="shared" si="83"/>
        <v>41723.799386574072</v>
      </c>
      <c r="L1090" s="9">
        <f t="shared" si="84"/>
        <v>41753.799386574072</v>
      </c>
      <c r="M1090" s="10" t="s">
        <v>8329</v>
      </c>
      <c r="N1090" t="b">
        <v>0</v>
      </c>
      <c r="O1090">
        <v>147</v>
      </c>
      <c r="P1090" t="b">
        <v>0</v>
      </c>
      <c r="Q1090" t="s">
        <v>8292</v>
      </c>
      <c r="R1090" s="5">
        <f t="shared" ref="R1090:R1153" si="87">D1090/E1090</f>
        <v>0.14182977777777778</v>
      </c>
      <c r="S1090">
        <f t="shared" ref="S1090:S1108" si="88">D1090/O1090</f>
        <v>43.41727891156463</v>
      </c>
      <c r="T1090" t="s">
        <v>8292</v>
      </c>
      <c r="U1090" t="s">
        <v>8293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1174</v>
      </c>
      <c r="E1091">
        <v>15000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9">
        <f t="shared" ref="K1091:K1154" si="89">(J1091/86400)+DATE(1970,1,1)</f>
        <v>42151.189525462964</v>
      </c>
      <c r="L1091" s="9">
        <f t="shared" ref="L1091:L1154" si="90">(I1091/86400)+DATE(1970,1,1)</f>
        <v>42181.189525462964</v>
      </c>
      <c r="M1091" s="10" t="s">
        <v>8326</v>
      </c>
      <c r="N1091" t="b">
        <v>0</v>
      </c>
      <c r="O1091">
        <v>49</v>
      </c>
      <c r="P1091" t="b">
        <v>0</v>
      </c>
      <c r="Q1091" t="s">
        <v>8292</v>
      </c>
      <c r="R1091" s="5">
        <f t="shared" si="87"/>
        <v>7.8266666666666665E-2</v>
      </c>
      <c r="S1091">
        <f t="shared" si="88"/>
        <v>23.959183673469386</v>
      </c>
      <c r="T1091" t="s">
        <v>8292</v>
      </c>
      <c r="U1091" t="s">
        <v>8293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5</v>
      </c>
      <c r="E1092">
        <v>12999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9">
        <f t="shared" si="89"/>
        <v>42123.185798611114</v>
      </c>
      <c r="L1092" s="9">
        <f t="shared" si="90"/>
        <v>42153.185798611114</v>
      </c>
      <c r="M1092" s="10" t="s">
        <v>8326</v>
      </c>
      <c r="N1092" t="b">
        <v>0</v>
      </c>
      <c r="O1092">
        <v>1</v>
      </c>
      <c r="P1092" t="b">
        <v>0</v>
      </c>
      <c r="Q1092" t="s">
        <v>8292</v>
      </c>
      <c r="R1092" s="5">
        <f t="shared" si="87"/>
        <v>3.8464497269020693E-4</v>
      </c>
      <c r="S1092">
        <f t="shared" si="88"/>
        <v>5</v>
      </c>
      <c r="T1092" t="s">
        <v>8292</v>
      </c>
      <c r="U1092" t="s">
        <v>8293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25</v>
      </c>
      <c r="E1093">
        <v>200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9">
        <f t="shared" si="89"/>
        <v>42440.820277777777</v>
      </c>
      <c r="L1093" s="9">
        <f t="shared" si="90"/>
        <v>42470.778611111113</v>
      </c>
      <c r="M1093" s="10" t="s">
        <v>8328</v>
      </c>
      <c r="N1093" t="b">
        <v>0</v>
      </c>
      <c r="O1093">
        <v>2</v>
      </c>
      <c r="P1093" t="b">
        <v>0</v>
      </c>
      <c r="Q1093" t="s">
        <v>8292</v>
      </c>
      <c r="R1093" s="5">
        <f t="shared" si="87"/>
        <v>0.125</v>
      </c>
      <c r="S1093">
        <f t="shared" si="88"/>
        <v>12.5</v>
      </c>
      <c r="T1093" t="s">
        <v>8292</v>
      </c>
      <c r="U1093" t="s">
        <v>8293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21</v>
      </c>
      <c r="E1094">
        <v>2000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9">
        <f t="shared" si="89"/>
        <v>41250.025902777779</v>
      </c>
      <c r="L1094" s="9">
        <f t="shared" si="90"/>
        <v>41280.025902777779</v>
      </c>
      <c r="M1094" s="10" t="s">
        <v>8331</v>
      </c>
      <c r="N1094" t="b">
        <v>0</v>
      </c>
      <c r="O1094">
        <v>7</v>
      </c>
      <c r="P1094" t="b">
        <v>0</v>
      </c>
      <c r="Q1094" t="s">
        <v>8292</v>
      </c>
      <c r="R1094" s="5">
        <f t="shared" si="87"/>
        <v>1.0500000000000001E-2</v>
      </c>
      <c r="S1094">
        <f t="shared" si="88"/>
        <v>3</v>
      </c>
      <c r="T1094" t="s">
        <v>8292</v>
      </c>
      <c r="U1094" t="s">
        <v>8293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42.25</v>
      </c>
      <c r="E1095">
        <v>300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9">
        <f t="shared" si="89"/>
        <v>42396.973807870367</v>
      </c>
      <c r="L1095" s="9">
        <f t="shared" si="90"/>
        <v>42411.973807870367</v>
      </c>
      <c r="M1095" s="10" t="s">
        <v>8328</v>
      </c>
      <c r="N1095" t="b">
        <v>0</v>
      </c>
      <c r="O1095">
        <v>4</v>
      </c>
      <c r="P1095" t="b">
        <v>0</v>
      </c>
      <c r="Q1095" t="s">
        <v>8292</v>
      </c>
      <c r="R1095" s="5">
        <f t="shared" si="87"/>
        <v>0.14083333333333334</v>
      </c>
      <c r="S1095">
        <f t="shared" si="88"/>
        <v>10.5625</v>
      </c>
      <c r="T1095" t="s">
        <v>8292</v>
      </c>
      <c r="U1095" t="s">
        <v>8293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3294.01</v>
      </c>
      <c r="E1096">
        <v>18000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9">
        <f t="shared" si="89"/>
        <v>40795.71334490741</v>
      </c>
      <c r="L1096" s="9">
        <f t="shared" si="90"/>
        <v>40825.71334490741</v>
      </c>
      <c r="M1096" s="10" t="s">
        <v>8334</v>
      </c>
      <c r="N1096" t="b">
        <v>0</v>
      </c>
      <c r="O1096">
        <v>27</v>
      </c>
      <c r="P1096" t="b">
        <v>0</v>
      </c>
      <c r="Q1096" t="s">
        <v>8292</v>
      </c>
      <c r="R1096" s="5">
        <f t="shared" si="87"/>
        <v>0.18300055555555556</v>
      </c>
      <c r="S1096">
        <f t="shared" si="88"/>
        <v>122.00037037037038</v>
      </c>
      <c r="T1096" t="s">
        <v>8292</v>
      </c>
      <c r="U1096" t="s">
        <v>8293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25174</v>
      </c>
      <c r="E1097">
        <v>500000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9">
        <f t="shared" si="89"/>
        <v>41486.537268518521</v>
      </c>
      <c r="L1097" s="9">
        <f t="shared" si="90"/>
        <v>41516.537268518521</v>
      </c>
      <c r="M1097" s="10" t="s">
        <v>8331</v>
      </c>
      <c r="N1097" t="b">
        <v>0</v>
      </c>
      <c r="O1097">
        <v>94</v>
      </c>
      <c r="P1097" t="b">
        <v>0</v>
      </c>
      <c r="Q1097" t="s">
        <v>8292</v>
      </c>
      <c r="R1097" s="5">
        <f t="shared" si="87"/>
        <v>5.0347999999999997E-2</v>
      </c>
      <c r="S1097">
        <f t="shared" si="88"/>
        <v>267.80851063829789</v>
      </c>
      <c r="T1097" t="s">
        <v>8292</v>
      </c>
      <c r="U1097" t="s">
        <v>8293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2152</v>
      </c>
      <c r="E1098">
        <v>12000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9">
        <f t="shared" si="89"/>
        <v>41885.51798611111</v>
      </c>
      <c r="L1098" s="9">
        <f t="shared" si="90"/>
        <v>41916.145833333336</v>
      </c>
      <c r="M1098" s="10" t="s">
        <v>8329</v>
      </c>
      <c r="N1098" t="b">
        <v>0</v>
      </c>
      <c r="O1098">
        <v>29</v>
      </c>
      <c r="P1098" t="b">
        <v>0</v>
      </c>
      <c r="Q1098" t="s">
        <v>8292</v>
      </c>
      <c r="R1098" s="5">
        <f t="shared" si="87"/>
        <v>0.17933333333333334</v>
      </c>
      <c r="S1098">
        <f t="shared" si="88"/>
        <v>74.206896551724142</v>
      </c>
      <c r="T1098" t="s">
        <v>8292</v>
      </c>
      <c r="U1098" t="s">
        <v>8293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47</v>
      </c>
      <c r="E1099">
        <v>100000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9">
        <f t="shared" si="89"/>
        <v>41660.792557870373</v>
      </c>
      <c r="L1099" s="9">
        <f t="shared" si="90"/>
        <v>41700.792557870373</v>
      </c>
      <c r="M1099" s="10" t="s">
        <v>8329</v>
      </c>
      <c r="N1099" t="b">
        <v>0</v>
      </c>
      <c r="O1099">
        <v>7</v>
      </c>
      <c r="P1099" t="b">
        <v>0</v>
      </c>
      <c r="Q1099" t="s">
        <v>8292</v>
      </c>
      <c r="R1099" s="5">
        <f t="shared" si="87"/>
        <v>4.6999999999999999E-4</v>
      </c>
      <c r="S1099">
        <f t="shared" si="88"/>
        <v>6.7142857142857144</v>
      </c>
      <c r="T1099" t="s">
        <v>8292</v>
      </c>
      <c r="U1099" t="s">
        <v>8293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1803</v>
      </c>
      <c r="E1100">
        <v>25000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9">
        <f t="shared" si="89"/>
        <v>41712.762673611112</v>
      </c>
      <c r="L1100" s="9">
        <f t="shared" si="90"/>
        <v>41742.762673611112</v>
      </c>
      <c r="M1100" s="10" t="s">
        <v>8329</v>
      </c>
      <c r="N1100" t="b">
        <v>0</v>
      </c>
      <c r="O1100">
        <v>22</v>
      </c>
      <c r="P1100" t="b">
        <v>0</v>
      </c>
      <c r="Q1100" t="s">
        <v>8292</v>
      </c>
      <c r="R1100" s="5">
        <f t="shared" si="87"/>
        <v>7.2120000000000004E-2</v>
      </c>
      <c r="S1100">
        <f t="shared" si="88"/>
        <v>81.954545454545453</v>
      </c>
      <c r="T1100" t="s">
        <v>8292</v>
      </c>
      <c r="U1100" t="s">
        <v>8293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25</v>
      </c>
      <c r="E1101">
        <v>5000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9">
        <f t="shared" si="89"/>
        <v>42107.836435185185</v>
      </c>
      <c r="L1101" s="9">
        <f t="shared" si="90"/>
        <v>42137.836435185185</v>
      </c>
      <c r="M1101" s="10" t="s">
        <v>8326</v>
      </c>
      <c r="N1101" t="b">
        <v>0</v>
      </c>
      <c r="O1101">
        <v>1</v>
      </c>
      <c r="P1101" t="b">
        <v>0</v>
      </c>
      <c r="Q1101" t="s">
        <v>8292</v>
      </c>
      <c r="R1101" s="5">
        <f t="shared" si="87"/>
        <v>5.0000000000000001E-3</v>
      </c>
      <c r="S1101">
        <f t="shared" si="88"/>
        <v>25</v>
      </c>
      <c r="T1101" t="s">
        <v>8292</v>
      </c>
      <c r="U1101" t="s">
        <v>8293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100</v>
      </c>
      <c r="E1102">
        <v>4000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9">
        <f t="shared" si="89"/>
        <v>42384.110775462963</v>
      </c>
      <c r="L1102" s="9">
        <f t="shared" si="90"/>
        <v>42414.110775462963</v>
      </c>
      <c r="M1102" s="10" t="s">
        <v>8328</v>
      </c>
      <c r="N1102" t="b">
        <v>0</v>
      </c>
      <c r="O1102">
        <v>10</v>
      </c>
      <c r="P1102" t="b">
        <v>0</v>
      </c>
      <c r="Q1102" t="s">
        <v>8292</v>
      </c>
      <c r="R1102" s="5">
        <f t="shared" si="87"/>
        <v>2.5000000000000001E-2</v>
      </c>
      <c r="S1102">
        <f t="shared" si="88"/>
        <v>10</v>
      </c>
      <c r="T1102" t="s">
        <v>8292</v>
      </c>
      <c r="U1102" t="s">
        <v>8293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41</v>
      </c>
      <c r="E1103">
        <v>100000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9">
        <f t="shared" si="89"/>
        <v>42538.77243055556</v>
      </c>
      <c r="L1103" s="9">
        <f t="shared" si="90"/>
        <v>42565.758333333331</v>
      </c>
      <c r="M1103" s="10" t="s">
        <v>8328</v>
      </c>
      <c r="N1103" t="b">
        <v>0</v>
      </c>
      <c r="O1103">
        <v>6</v>
      </c>
      <c r="P1103" t="b">
        <v>0</v>
      </c>
      <c r="Q1103" t="s">
        <v>8292</v>
      </c>
      <c r="R1103" s="5">
        <f t="shared" si="87"/>
        <v>4.0999999999999999E-4</v>
      </c>
      <c r="S1103">
        <f t="shared" si="88"/>
        <v>6.833333333333333</v>
      </c>
      <c r="T1103" t="s">
        <v>8292</v>
      </c>
      <c r="U1103" t="s">
        <v>8293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425</v>
      </c>
      <c r="E1104">
        <v>8000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9">
        <f t="shared" si="89"/>
        <v>41577.045428240745</v>
      </c>
      <c r="L1104" s="9">
        <f t="shared" si="90"/>
        <v>41617.249305555553</v>
      </c>
      <c r="M1104" s="10" t="s">
        <v>8331</v>
      </c>
      <c r="N1104" t="b">
        <v>0</v>
      </c>
      <c r="O1104">
        <v>24</v>
      </c>
      <c r="P1104" t="b">
        <v>0</v>
      </c>
      <c r="Q1104" t="s">
        <v>8292</v>
      </c>
      <c r="R1104" s="5">
        <f t="shared" si="87"/>
        <v>5.3124999999999999E-2</v>
      </c>
      <c r="S1104">
        <f t="shared" si="88"/>
        <v>17.708333333333332</v>
      </c>
      <c r="T1104" t="s">
        <v>8292</v>
      </c>
      <c r="U1104" t="s">
        <v>8293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243</v>
      </c>
      <c r="E1105">
        <v>15000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9">
        <f t="shared" si="89"/>
        <v>42479.22210648148</v>
      </c>
      <c r="L1105" s="9">
        <f t="shared" si="90"/>
        <v>42539.22210648148</v>
      </c>
      <c r="M1105" s="10" t="s">
        <v>8328</v>
      </c>
      <c r="N1105" t="b">
        <v>0</v>
      </c>
      <c r="O1105">
        <v>15</v>
      </c>
      <c r="P1105" t="b">
        <v>0</v>
      </c>
      <c r="Q1105" t="s">
        <v>8292</v>
      </c>
      <c r="R1105" s="5">
        <f t="shared" si="87"/>
        <v>1.6199999999999999E-2</v>
      </c>
      <c r="S1105">
        <f t="shared" si="88"/>
        <v>16.2</v>
      </c>
      <c r="T1105" t="s">
        <v>8292</v>
      </c>
      <c r="U1105" t="s">
        <v>8293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2971</v>
      </c>
      <c r="E1106">
        <v>60000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9">
        <f t="shared" si="89"/>
        <v>41771.40996527778</v>
      </c>
      <c r="L1106" s="9">
        <f t="shared" si="90"/>
        <v>41801.40996527778</v>
      </c>
      <c r="M1106" s="10" t="s">
        <v>8329</v>
      </c>
      <c r="N1106" t="b">
        <v>0</v>
      </c>
      <c r="O1106">
        <v>37</v>
      </c>
      <c r="P1106" t="b">
        <v>0</v>
      </c>
      <c r="Q1106" t="s">
        <v>8292</v>
      </c>
      <c r="R1106" s="5">
        <f t="shared" si="87"/>
        <v>4.9516666666666667E-2</v>
      </c>
      <c r="S1106">
        <f t="shared" si="88"/>
        <v>80.297297297297291</v>
      </c>
      <c r="T1106" t="s">
        <v>8292</v>
      </c>
      <c r="U1106" t="s">
        <v>8293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1431</v>
      </c>
      <c r="E1107">
        <v>900000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9">
        <f t="shared" si="89"/>
        <v>41692.135729166665</v>
      </c>
      <c r="L1107" s="9">
        <f t="shared" si="90"/>
        <v>41722.0940625</v>
      </c>
      <c r="M1107" s="10" t="s">
        <v>8329</v>
      </c>
      <c r="N1107" t="b">
        <v>0</v>
      </c>
      <c r="O1107">
        <v>20</v>
      </c>
      <c r="P1107" t="b">
        <v>0</v>
      </c>
      <c r="Q1107" t="s">
        <v>8292</v>
      </c>
      <c r="R1107" s="5">
        <f t="shared" si="87"/>
        <v>1.5900000000000001E-3</v>
      </c>
      <c r="S1107">
        <f t="shared" si="88"/>
        <v>71.55</v>
      </c>
      <c r="T1107" t="s">
        <v>8292</v>
      </c>
      <c r="U1107" t="s">
        <v>8293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165</v>
      </c>
      <c r="E1108">
        <v>400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9">
        <f t="shared" si="89"/>
        <v>40973.740451388891</v>
      </c>
      <c r="L1108" s="9">
        <f t="shared" si="90"/>
        <v>41003.698784722219</v>
      </c>
      <c r="M1108" s="10" t="s">
        <v>8333</v>
      </c>
      <c r="N1108" t="b">
        <v>0</v>
      </c>
      <c r="O1108">
        <v>7</v>
      </c>
      <c r="P1108" t="b">
        <v>0</v>
      </c>
      <c r="Q1108" t="s">
        <v>8292</v>
      </c>
      <c r="R1108" s="5">
        <f t="shared" si="87"/>
        <v>0.41249999999999998</v>
      </c>
      <c r="S1108">
        <f t="shared" si="88"/>
        <v>23.571428571428573</v>
      </c>
      <c r="T1108" t="s">
        <v>8292</v>
      </c>
      <c r="U1108" t="s">
        <v>8293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0</v>
      </c>
      <c r="E1109">
        <v>10000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9">
        <f t="shared" si="89"/>
        <v>41813.861388888887</v>
      </c>
      <c r="L1109" s="9">
        <f t="shared" si="90"/>
        <v>41843.861388888887</v>
      </c>
      <c r="M1109" s="10" t="s">
        <v>8329</v>
      </c>
      <c r="N1109" t="b">
        <v>0</v>
      </c>
      <c r="O1109">
        <v>0</v>
      </c>
      <c r="P1109" t="b">
        <v>0</v>
      </c>
      <c r="Q1109" t="s">
        <v>8292</v>
      </c>
      <c r="R1109" s="5">
        <f t="shared" si="87"/>
        <v>0</v>
      </c>
      <c r="S1109">
        <v>0</v>
      </c>
      <c r="T1109" t="s">
        <v>8292</v>
      </c>
      <c r="U1109" t="s">
        <v>8293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732.5</v>
      </c>
      <c r="E1110">
        <v>25000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9">
        <f t="shared" si="89"/>
        <v>40952.636979166666</v>
      </c>
      <c r="L1110" s="9">
        <f t="shared" si="90"/>
        <v>41012.595312500001</v>
      </c>
      <c r="M1110" s="10" t="s">
        <v>8333</v>
      </c>
      <c r="N1110" t="b">
        <v>0</v>
      </c>
      <c r="O1110">
        <v>21</v>
      </c>
      <c r="P1110" t="b">
        <v>0</v>
      </c>
      <c r="Q1110" t="s">
        <v>8292</v>
      </c>
      <c r="R1110" s="5">
        <f t="shared" si="87"/>
        <v>2.93E-2</v>
      </c>
      <c r="S1110">
        <f t="shared" ref="S1110:S1121" si="91">D1110/O1110</f>
        <v>34.88095238095238</v>
      </c>
      <c r="T1110" t="s">
        <v>8292</v>
      </c>
      <c r="U1110" t="s">
        <v>8293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45</v>
      </c>
      <c r="E1111">
        <v>10000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9">
        <f t="shared" si="89"/>
        <v>42662.752199074079</v>
      </c>
      <c r="L1111" s="9">
        <f t="shared" si="90"/>
        <v>42692.793865740736</v>
      </c>
      <c r="M1111" s="10" t="s">
        <v>8328</v>
      </c>
      <c r="N1111" t="b">
        <v>0</v>
      </c>
      <c r="O1111">
        <v>3</v>
      </c>
      <c r="P1111" t="b">
        <v>0</v>
      </c>
      <c r="Q1111" t="s">
        <v>8292</v>
      </c>
      <c r="R1111" s="5">
        <f t="shared" si="87"/>
        <v>4.4999999999999997E-3</v>
      </c>
      <c r="S1111">
        <f t="shared" si="91"/>
        <v>15</v>
      </c>
      <c r="T1111" t="s">
        <v>8292</v>
      </c>
      <c r="U1111" t="s">
        <v>8293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255</v>
      </c>
      <c r="E1112">
        <v>50000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9">
        <f t="shared" si="89"/>
        <v>41220.933124999996</v>
      </c>
      <c r="L1112" s="9">
        <f t="shared" si="90"/>
        <v>41250.933124999996</v>
      </c>
      <c r="M1112" s="10" t="s">
        <v>8333</v>
      </c>
      <c r="N1112" t="b">
        <v>0</v>
      </c>
      <c r="O1112">
        <v>11</v>
      </c>
      <c r="P1112" t="b">
        <v>0</v>
      </c>
      <c r="Q1112" t="s">
        <v>8292</v>
      </c>
      <c r="R1112" s="5">
        <f t="shared" si="87"/>
        <v>5.1000000000000004E-3</v>
      </c>
      <c r="S1112">
        <f t="shared" si="91"/>
        <v>23.181818181818183</v>
      </c>
      <c r="T1112" t="s">
        <v>8292</v>
      </c>
      <c r="U1112" t="s">
        <v>8293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1</v>
      </c>
      <c r="E1113">
        <v>2500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9">
        <f t="shared" si="89"/>
        <v>42347.203587962962</v>
      </c>
      <c r="L1113" s="9">
        <f t="shared" si="90"/>
        <v>42377.203587962962</v>
      </c>
      <c r="M1113" s="10" t="s">
        <v>8328</v>
      </c>
      <c r="N1113" t="b">
        <v>0</v>
      </c>
      <c r="O1113">
        <v>1</v>
      </c>
      <c r="P1113" t="b">
        <v>0</v>
      </c>
      <c r="Q1113" t="s">
        <v>8292</v>
      </c>
      <c r="R1113" s="5">
        <f t="shared" si="87"/>
        <v>4.0000000000000002E-4</v>
      </c>
      <c r="S1113">
        <f t="shared" si="91"/>
        <v>1</v>
      </c>
      <c r="T1113" t="s">
        <v>8292</v>
      </c>
      <c r="U1113" t="s">
        <v>8293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31272.92</v>
      </c>
      <c r="E1114">
        <v>88000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9">
        <f t="shared" si="89"/>
        <v>41963.759386574078</v>
      </c>
      <c r="L1114" s="9">
        <f t="shared" si="90"/>
        <v>42023.354166666672</v>
      </c>
      <c r="M1114" s="10" t="s">
        <v>8326</v>
      </c>
      <c r="N1114" t="b">
        <v>0</v>
      </c>
      <c r="O1114">
        <v>312</v>
      </c>
      <c r="P1114" t="b">
        <v>0</v>
      </c>
      <c r="Q1114" t="s">
        <v>8292</v>
      </c>
      <c r="R1114" s="5">
        <f t="shared" si="87"/>
        <v>0.35537409090909089</v>
      </c>
      <c r="S1114">
        <f t="shared" si="91"/>
        <v>100.23371794871794</v>
      </c>
      <c r="T1114" t="s">
        <v>8292</v>
      </c>
      <c r="U1114" t="s">
        <v>8293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5</v>
      </c>
      <c r="E1115">
        <v>1000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9">
        <f t="shared" si="89"/>
        <v>41835.977083333331</v>
      </c>
      <c r="L1115" s="9">
        <f t="shared" si="90"/>
        <v>41865.977083333331</v>
      </c>
      <c r="M1115" s="10" t="s">
        <v>8329</v>
      </c>
      <c r="N1115" t="b">
        <v>0</v>
      </c>
      <c r="O1115">
        <v>1</v>
      </c>
      <c r="P1115" t="b">
        <v>0</v>
      </c>
      <c r="Q1115" t="s">
        <v>8292</v>
      </c>
      <c r="R1115" s="5">
        <f t="shared" si="87"/>
        <v>5.0000000000000001E-3</v>
      </c>
      <c r="S1115">
        <f t="shared" si="91"/>
        <v>5</v>
      </c>
      <c r="T1115" t="s">
        <v>8292</v>
      </c>
      <c r="U1115" t="s">
        <v>8293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10</v>
      </c>
      <c r="E1116">
        <v>6000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9">
        <f t="shared" si="89"/>
        <v>41526.345914351856</v>
      </c>
      <c r="L1116" s="9">
        <f t="shared" si="90"/>
        <v>41556.345914351856</v>
      </c>
      <c r="M1116" s="10" t="s">
        <v>8331</v>
      </c>
      <c r="N1116" t="b">
        <v>0</v>
      </c>
      <c r="O1116">
        <v>3</v>
      </c>
      <c r="P1116" t="b">
        <v>0</v>
      </c>
      <c r="Q1116" t="s">
        <v>8292</v>
      </c>
      <c r="R1116" s="5">
        <f t="shared" si="87"/>
        <v>1.6666666666666668E-3</v>
      </c>
      <c r="S1116">
        <f t="shared" si="91"/>
        <v>3.3333333333333335</v>
      </c>
      <c r="T1116" t="s">
        <v>8292</v>
      </c>
      <c r="U1116" t="s">
        <v>8293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53</v>
      </c>
      <c r="E1117">
        <v>40000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9">
        <f t="shared" si="89"/>
        <v>42429.695543981477</v>
      </c>
      <c r="L1117" s="9">
        <f t="shared" si="90"/>
        <v>42459.653877314813</v>
      </c>
      <c r="M1117" s="10" t="s">
        <v>8328</v>
      </c>
      <c r="N1117" t="b">
        <v>0</v>
      </c>
      <c r="O1117">
        <v>4</v>
      </c>
      <c r="P1117" t="b">
        <v>0</v>
      </c>
      <c r="Q1117" t="s">
        <v>8292</v>
      </c>
      <c r="R1117" s="5">
        <f t="shared" si="87"/>
        <v>1.325E-3</v>
      </c>
      <c r="S1117">
        <f t="shared" si="91"/>
        <v>13.25</v>
      </c>
      <c r="T1117" t="s">
        <v>8292</v>
      </c>
      <c r="U1117" t="s">
        <v>8293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178.52</v>
      </c>
      <c r="E1118">
        <v>500000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9">
        <f t="shared" si="89"/>
        <v>41009.847314814819</v>
      </c>
      <c r="L1118" s="9">
        <f t="shared" si="90"/>
        <v>41069.847314814819</v>
      </c>
      <c r="M1118" s="10" t="s">
        <v>8333</v>
      </c>
      <c r="N1118" t="b">
        <v>0</v>
      </c>
      <c r="O1118">
        <v>10</v>
      </c>
      <c r="P1118" t="b">
        <v>0</v>
      </c>
      <c r="Q1118" t="s">
        <v>8292</v>
      </c>
      <c r="R1118" s="5">
        <f t="shared" si="87"/>
        <v>3.5704000000000004E-4</v>
      </c>
      <c r="S1118">
        <f t="shared" si="91"/>
        <v>17.852</v>
      </c>
      <c r="T1118" t="s">
        <v>8292</v>
      </c>
      <c r="U1118" t="s">
        <v>8293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83</v>
      </c>
      <c r="E1119">
        <v>1000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9">
        <f t="shared" si="89"/>
        <v>42333.598530092597</v>
      </c>
      <c r="L1119" s="9">
        <f t="shared" si="90"/>
        <v>42363.598530092597</v>
      </c>
      <c r="M1119" s="10" t="s">
        <v>8326</v>
      </c>
      <c r="N1119" t="b">
        <v>0</v>
      </c>
      <c r="O1119">
        <v>8</v>
      </c>
      <c r="P1119" t="b">
        <v>0</v>
      </c>
      <c r="Q1119" t="s">
        <v>8292</v>
      </c>
      <c r="R1119" s="5">
        <f t="shared" si="87"/>
        <v>8.3000000000000004E-2</v>
      </c>
      <c r="S1119">
        <f t="shared" si="91"/>
        <v>10.375</v>
      </c>
      <c r="T1119" t="s">
        <v>8292</v>
      </c>
      <c r="U1119" t="s">
        <v>8293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109</v>
      </c>
      <c r="E1120">
        <v>4500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9">
        <f t="shared" si="89"/>
        <v>41704.16642361111</v>
      </c>
      <c r="L1120" s="9">
        <f t="shared" si="90"/>
        <v>41734.124756944446</v>
      </c>
      <c r="M1120" s="10" t="s">
        <v>8329</v>
      </c>
      <c r="N1120" t="b">
        <v>0</v>
      </c>
      <c r="O1120">
        <v>3</v>
      </c>
      <c r="P1120" t="b">
        <v>0</v>
      </c>
      <c r="Q1120" t="s">
        <v>8292</v>
      </c>
      <c r="R1120" s="5">
        <f t="shared" si="87"/>
        <v>2.4222222222222221E-2</v>
      </c>
      <c r="S1120">
        <f t="shared" si="91"/>
        <v>36.333333333333336</v>
      </c>
      <c r="T1120" t="s">
        <v>8292</v>
      </c>
      <c r="U1120" t="s">
        <v>8293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5</v>
      </c>
      <c r="E1121">
        <v>2100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9">
        <f t="shared" si="89"/>
        <v>41722.792407407411</v>
      </c>
      <c r="L1121" s="9">
        <f t="shared" si="90"/>
        <v>41735.792407407411</v>
      </c>
      <c r="M1121" s="10" t="s">
        <v>8329</v>
      </c>
      <c r="N1121" t="b">
        <v>0</v>
      </c>
      <c r="O1121">
        <v>1</v>
      </c>
      <c r="P1121" t="b">
        <v>0</v>
      </c>
      <c r="Q1121" t="s">
        <v>8292</v>
      </c>
      <c r="R1121" s="5">
        <f t="shared" si="87"/>
        <v>2.3809523809523812E-3</v>
      </c>
      <c r="S1121">
        <f t="shared" si="91"/>
        <v>5</v>
      </c>
      <c r="T1121" t="s">
        <v>8292</v>
      </c>
      <c r="U1121" t="s">
        <v>8293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0</v>
      </c>
      <c r="E1122">
        <v>25000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9">
        <f t="shared" si="89"/>
        <v>40799.872685185182</v>
      </c>
      <c r="L1122" s="9">
        <f t="shared" si="90"/>
        <v>40844.872685185182</v>
      </c>
      <c r="M1122" s="10" t="s">
        <v>8334</v>
      </c>
      <c r="N1122" t="b">
        <v>0</v>
      </c>
      <c r="O1122">
        <v>0</v>
      </c>
      <c r="P1122" t="b">
        <v>0</v>
      </c>
      <c r="Q1122" t="s">
        <v>8292</v>
      </c>
      <c r="R1122" s="5">
        <f t="shared" si="87"/>
        <v>0</v>
      </c>
      <c r="S1122">
        <v>0</v>
      </c>
      <c r="T1122" t="s">
        <v>8292</v>
      </c>
      <c r="U1122" t="s">
        <v>8293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29</v>
      </c>
      <c r="E1123">
        <v>250000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9">
        <f t="shared" si="89"/>
        <v>42412.934212962966</v>
      </c>
      <c r="L1123" s="9">
        <f t="shared" si="90"/>
        <v>42442.892546296294</v>
      </c>
      <c r="M1123" s="10" t="s">
        <v>8328</v>
      </c>
      <c r="N1123" t="b">
        <v>0</v>
      </c>
      <c r="O1123">
        <v>5</v>
      </c>
      <c r="P1123" t="b">
        <v>0</v>
      </c>
      <c r="Q1123" t="s">
        <v>8292</v>
      </c>
      <c r="R1123" s="5">
        <f t="shared" si="87"/>
        <v>1.16E-4</v>
      </c>
      <c r="S1123">
        <f>D1123/O1123</f>
        <v>5.8</v>
      </c>
      <c r="T1123" t="s">
        <v>8292</v>
      </c>
      <c r="U1123" t="s">
        <v>8293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0</v>
      </c>
      <c r="E1124">
        <v>3200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9">
        <f t="shared" si="89"/>
        <v>41410.703993055555</v>
      </c>
      <c r="L1124" s="9">
        <f t="shared" si="90"/>
        <v>41424.703993055555</v>
      </c>
      <c r="M1124" s="10" t="s">
        <v>8331</v>
      </c>
      <c r="N1124" t="b">
        <v>0</v>
      </c>
      <c r="O1124">
        <v>0</v>
      </c>
      <c r="P1124" t="b">
        <v>0</v>
      </c>
      <c r="Q1124" t="s">
        <v>8292</v>
      </c>
      <c r="R1124" s="5">
        <f t="shared" si="87"/>
        <v>0</v>
      </c>
      <c r="S1124">
        <v>0</v>
      </c>
      <c r="T1124" t="s">
        <v>8292</v>
      </c>
      <c r="U1124" t="s">
        <v>8293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11</v>
      </c>
      <c r="E1125">
        <v>5000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9">
        <f t="shared" si="89"/>
        <v>41718.5237037037</v>
      </c>
      <c r="L1125" s="9">
        <f t="shared" si="90"/>
        <v>41748.5237037037</v>
      </c>
      <c r="M1125" s="10" t="s">
        <v>8329</v>
      </c>
      <c r="N1125" t="b">
        <v>0</v>
      </c>
      <c r="O1125">
        <v>3</v>
      </c>
      <c r="P1125" t="b">
        <v>0</v>
      </c>
      <c r="Q1125" t="s">
        <v>8292</v>
      </c>
      <c r="R1125" s="5">
        <f t="shared" si="87"/>
        <v>2.2000000000000001E-3</v>
      </c>
      <c r="S1125">
        <f>D1125/O1125</f>
        <v>3.6666666666666665</v>
      </c>
      <c r="T1125" t="s">
        <v>8292</v>
      </c>
      <c r="U1125" t="s">
        <v>8293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425</v>
      </c>
      <c r="E1126">
        <v>90000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9">
        <f t="shared" si="89"/>
        <v>42094.667256944449</v>
      </c>
      <c r="L1126" s="9">
        <f t="shared" si="90"/>
        <v>42124.667256944449</v>
      </c>
      <c r="M1126" s="10" t="s">
        <v>8326</v>
      </c>
      <c r="N1126" t="b">
        <v>0</v>
      </c>
      <c r="O1126">
        <v>7</v>
      </c>
      <c r="P1126" t="b">
        <v>0</v>
      </c>
      <c r="Q1126" t="s">
        <v>8292</v>
      </c>
      <c r="R1126" s="5">
        <f t="shared" si="87"/>
        <v>4.7222222222222223E-3</v>
      </c>
      <c r="S1126">
        <f>D1126/O1126</f>
        <v>60.714285714285715</v>
      </c>
      <c r="T1126" t="s">
        <v>8292</v>
      </c>
      <c r="U1126" t="s">
        <v>8294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0</v>
      </c>
      <c r="E1127">
        <v>3000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9">
        <f t="shared" si="89"/>
        <v>42212.624189814815</v>
      </c>
      <c r="L1127" s="9">
        <f t="shared" si="90"/>
        <v>42272.624189814815</v>
      </c>
      <c r="M1127" s="10" t="s">
        <v>8326</v>
      </c>
      <c r="N1127" t="b">
        <v>0</v>
      </c>
      <c r="O1127">
        <v>0</v>
      </c>
      <c r="P1127" t="b">
        <v>0</v>
      </c>
      <c r="Q1127" t="s">
        <v>8292</v>
      </c>
      <c r="R1127" s="5">
        <f t="shared" si="87"/>
        <v>0</v>
      </c>
      <c r="S1127">
        <v>0</v>
      </c>
      <c r="T1127" t="s">
        <v>8292</v>
      </c>
      <c r="U1127" t="s">
        <v>8294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10</v>
      </c>
      <c r="E1128">
        <v>2000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9">
        <f t="shared" si="89"/>
        <v>42535.327476851853</v>
      </c>
      <c r="L1128" s="9">
        <f t="shared" si="90"/>
        <v>42565.327476851853</v>
      </c>
      <c r="M1128" s="10" t="s">
        <v>8328</v>
      </c>
      <c r="N1128" t="b">
        <v>0</v>
      </c>
      <c r="O1128">
        <v>2</v>
      </c>
      <c r="P1128" t="b">
        <v>0</v>
      </c>
      <c r="Q1128" t="s">
        <v>8292</v>
      </c>
      <c r="R1128" s="5">
        <f t="shared" si="87"/>
        <v>5.0000000000000001E-3</v>
      </c>
      <c r="S1128">
        <f>D1128/O1128</f>
        <v>5</v>
      </c>
      <c r="T1128" t="s">
        <v>8292</v>
      </c>
      <c r="U1128" t="s">
        <v>8294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585</v>
      </c>
      <c r="E1129">
        <v>35000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9">
        <f t="shared" si="89"/>
        <v>41926.854166666664</v>
      </c>
      <c r="L1129" s="9">
        <f t="shared" si="90"/>
        <v>41957.895833333328</v>
      </c>
      <c r="M1129" s="10" t="s">
        <v>8329</v>
      </c>
      <c r="N1129" t="b">
        <v>0</v>
      </c>
      <c r="O1129">
        <v>23</v>
      </c>
      <c r="P1129" t="b">
        <v>0</v>
      </c>
      <c r="Q1129" t="s">
        <v>8292</v>
      </c>
      <c r="R1129" s="5">
        <f t="shared" si="87"/>
        <v>1.6714285714285713E-2</v>
      </c>
      <c r="S1129">
        <f>D1129/O1129</f>
        <v>25.434782608695652</v>
      </c>
      <c r="T1129" t="s">
        <v>8292</v>
      </c>
      <c r="U1129" t="s">
        <v>8294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</v>
      </c>
      <c r="E1130">
        <v>1000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9">
        <f t="shared" si="89"/>
        <v>41828.649502314816</v>
      </c>
      <c r="L1130" s="9">
        <f t="shared" si="90"/>
        <v>41858.649502314816</v>
      </c>
      <c r="M1130" s="10" t="s">
        <v>8329</v>
      </c>
      <c r="N1130" t="b">
        <v>0</v>
      </c>
      <c r="O1130">
        <v>1</v>
      </c>
      <c r="P1130" t="b">
        <v>0</v>
      </c>
      <c r="Q1130" t="s">
        <v>8292</v>
      </c>
      <c r="R1130" s="5">
        <f t="shared" si="87"/>
        <v>1E-3</v>
      </c>
      <c r="S1130">
        <f>D1130/O1130</f>
        <v>1</v>
      </c>
      <c r="T1130" t="s">
        <v>8292</v>
      </c>
      <c r="U1130" t="s">
        <v>8294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21</v>
      </c>
      <c r="E1131">
        <v>20000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9">
        <f t="shared" si="89"/>
        <v>42496.264965277776</v>
      </c>
      <c r="L1131" s="9">
        <f t="shared" si="90"/>
        <v>42526.264965277776</v>
      </c>
      <c r="M1131" s="10" t="s">
        <v>8328</v>
      </c>
      <c r="N1131" t="b">
        <v>0</v>
      </c>
      <c r="O1131">
        <v>2</v>
      </c>
      <c r="P1131" t="b">
        <v>0</v>
      </c>
      <c r="Q1131" t="s">
        <v>8292</v>
      </c>
      <c r="R1131" s="5">
        <f t="shared" si="87"/>
        <v>1.0499999999999999E-3</v>
      </c>
      <c r="S1131">
        <f>D1131/O1131</f>
        <v>10.5</v>
      </c>
      <c r="T1131" t="s">
        <v>8292</v>
      </c>
      <c r="U1131" t="s">
        <v>8294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11</v>
      </c>
      <c r="E1132">
        <v>5000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9">
        <f t="shared" si="89"/>
        <v>41908.996527777781</v>
      </c>
      <c r="L1132" s="9">
        <f t="shared" si="90"/>
        <v>41969.038194444445</v>
      </c>
      <c r="M1132" s="10" t="s">
        <v>8329</v>
      </c>
      <c r="N1132" t="b">
        <v>0</v>
      </c>
      <c r="O1132">
        <v>3</v>
      </c>
      <c r="P1132" t="b">
        <v>0</v>
      </c>
      <c r="Q1132" t="s">
        <v>8292</v>
      </c>
      <c r="R1132" s="5">
        <f t="shared" si="87"/>
        <v>2.2000000000000001E-3</v>
      </c>
      <c r="S1132">
        <f>D1132/O1132</f>
        <v>3.6666666666666665</v>
      </c>
      <c r="T1132" t="s">
        <v>8292</v>
      </c>
      <c r="U1132" t="s">
        <v>8294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0</v>
      </c>
      <c r="E1133">
        <v>40000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9">
        <f t="shared" si="89"/>
        <v>42332.908194444448</v>
      </c>
      <c r="L1133" s="9">
        <f t="shared" si="90"/>
        <v>42362.908194444448</v>
      </c>
      <c r="M1133" s="10" t="s">
        <v>8326</v>
      </c>
      <c r="N1133" t="b">
        <v>0</v>
      </c>
      <c r="O1133">
        <v>0</v>
      </c>
      <c r="P1133" t="b">
        <v>0</v>
      </c>
      <c r="Q1133" t="s">
        <v>8292</v>
      </c>
      <c r="R1133" s="5">
        <f t="shared" si="87"/>
        <v>0</v>
      </c>
      <c r="S1133">
        <v>0</v>
      </c>
      <c r="T1133" t="s">
        <v>8292</v>
      </c>
      <c r="U1133" t="s">
        <v>8294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1438</v>
      </c>
      <c r="E1134">
        <v>10000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9">
        <f t="shared" si="89"/>
        <v>42706.115405092598</v>
      </c>
      <c r="L1134" s="9">
        <f t="shared" si="90"/>
        <v>42736.115405092598</v>
      </c>
      <c r="M1134" s="10" t="s">
        <v>8327</v>
      </c>
      <c r="N1134" t="b">
        <v>0</v>
      </c>
      <c r="O1134">
        <v>13</v>
      </c>
      <c r="P1134" t="b">
        <v>0</v>
      </c>
      <c r="Q1134" t="s">
        <v>8292</v>
      </c>
      <c r="R1134" s="5">
        <f t="shared" si="87"/>
        <v>0.14380000000000001</v>
      </c>
      <c r="S1134">
        <f t="shared" ref="S1134:S1141" si="92">D1134/O1134</f>
        <v>110.61538461538461</v>
      </c>
      <c r="T1134" t="s">
        <v>8292</v>
      </c>
      <c r="U1134" t="s">
        <v>8294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20</v>
      </c>
      <c r="E1135">
        <v>3000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9">
        <f t="shared" si="89"/>
        <v>41821.407187500001</v>
      </c>
      <c r="L1135" s="9">
        <f t="shared" si="90"/>
        <v>41851.407187500001</v>
      </c>
      <c r="M1135" s="10" t="s">
        <v>8329</v>
      </c>
      <c r="N1135" t="b">
        <v>0</v>
      </c>
      <c r="O1135">
        <v>1</v>
      </c>
      <c r="P1135" t="b">
        <v>0</v>
      </c>
      <c r="Q1135" t="s">
        <v>8292</v>
      </c>
      <c r="R1135" s="5">
        <f t="shared" si="87"/>
        <v>6.6666666666666671E-3</v>
      </c>
      <c r="S1135">
        <f t="shared" si="92"/>
        <v>20</v>
      </c>
      <c r="T1135" t="s">
        <v>8292</v>
      </c>
      <c r="U1135" t="s">
        <v>8294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1</v>
      </c>
      <c r="E1136">
        <v>25000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9">
        <f t="shared" si="89"/>
        <v>41958.285046296296</v>
      </c>
      <c r="L1136" s="9">
        <f t="shared" si="90"/>
        <v>41972.189583333333</v>
      </c>
      <c r="M1136" s="10" t="s">
        <v>8329</v>
      </c>
      <c r="N1136" t="b">
        <v>0</v>
      </c>
      <c r="O1136">
        <v>1</v>
      </c>
      <c r="P1136" t="b">
        <v>0</v>
      </c>
      <c r="Q1136" t="s">
        <v>8292</v>
      </c>
      <c r="R1136" s="5">
        <f t="shared" si="87"/>
        <v>4.0000000000000003E-5</v>
      </c>
      <c r="S1136">
        <f t="shared" si="92"/>
        <v>1</v>
      </c>
      <c r="T1136" t="s">
        <v>8292</v>
      </c>
      <c r="U1136" t="s">
        <v>8294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50</v>
      </c>
      <c r="E1137">
        <v>1000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9">
        <f t="shared" si="89"/>
        <v>42558.98951388889</v>
      </c>
      <c r="L1137" s="9">
        <f t="shared" si="90"/>
        <v>42588.98951388889</v>
      </c>
      <c r="M1137" s="10" t="s">
        <v>8328</v>
      </c>
      <c r="N1137" t="b">
        <v>0</v>
      </c>
      <c r="O1137">
        <v>1</v>
      </c>
      <c r="P1137" t="b">
        <v>0</v>
      </c>
      <c r="Q1137" t="s">
        <v>8292</v>
      </c>
      <c r="R1137" s="5">
        <f t="shared" si="87"/>
        <v>0.05</v>
      </c>
      <c r="S1137">
        <f t="shared" si="92"/>
        <v>50</v>
      </c>
      <c r="T1137" t="s">
        <v>8292</v>
      </c>
      <c r="U1137" t="s">
        <v>8294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270</v>
      </c>
      <c r="E1138">
        <v>4190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9">
        <f t="shared" si="89"/>
        <v>42327.671631944446</v>
      </c>
      <c r="L1138" s="9">
        <f t="shared" si="90"/>
        <v>42357.671631944446</v>
      </c>
      <c r="M1138" s="10" t="s">
        <v>8326</v>
      </c>
      <c r="N1138" t="b">
        <v>0</v>
      </c>
      <c r="O1138">
        <v>6</v>
      </c>
      <c r="P1138" t="b">
        <v>0</v>
      </c>
      <c r="Q1138" t="s">
        <v>8292</v>
      </c>
      <c r="R1138" s="5">
        <f t="shared" si="87"/>
        <v>6.4439140811455853E-2</v>
      </c>
      <c r="S1138">
        <f t="shared" si="92"/>
        <v>45</v>
      </c>
      <c r="T1138" t="s">
        <v>8292</v>
      </c>
      <c r="U1138" t="s">
        <v>8294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9875</v>
      </c>
      <c r="E1139">
        <v>25000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9">
        <f t="shared" si="89"/>
        <v>42453.819687499999</v>
      </c>
      <c r="L1139" s="9">
        <f t="shared" si="90"/>
        <v>42483.819687499999</v>
      </c>
      <c r="M1139" s="10" t="s">
        <v>8328</v>
      </c>
      <c r="N1139" t="b">
        <v>0</v>
      </c>
      <c r="O1139">
        <v>39</v>
      </c>
      <c r="P1139" t="b">
        <v>0</v>
      </c>
      <c r="Q1139" t="s">
        <v>8292</v>
      </c>
      <c r="R1139" s="5">
        <f t="shared" si="87"/>
        <v>0.39500000000000002</v>
      </c>
      <c r="S1139">
        <f t="shared" si="92"/>
        <v>253.2051282051282</v>
      </c>
      <c r="T1139" t="s">
        <v>8292</v>
      </c>
      <c r="U1139" t="s">
        <v>8294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125</v>
      </c>
      <c r="E1140">
        <v>35000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9">
        <f t="shared" si="89"/>
        <v>42736.9066087963</v>
      </c>
      <c r="L1140" s="9">
        <f t="shared" si="90"/>
        <v>42756.9066087963</v>
      </c>
      <c r="M1140" s="10" t="s">
        <v>8327</v>
      </c>
      <c r="N1140" t="b">
        <v>0</v>
      </c>
      <c r="O1140">
        <v>4</v>
      </c>
      <c r="P1140" t="b">
        <v>0</v>
      </c>
      <c r="Q1140" t="s">
        <v>8292</v>
      </c>
      <c r="R1140" s="5">
        <f t="shared" si="87"/>
        <v>3.5714285714285713E-3</v>
      </c>
      <c r="S1140">
        <f t="shared" si="92"/>
        <v>31.25</v>
      </c>
      <c r="T1140" t="s">
        <v>8292</v>
      </c>
      <c r="U1140" t="s">
        <v>8294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5</v>
      </c>
      <c r="E1141">
        <v>8000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9">
        <f t="shared" si="89"/>
        <v>41975.34752314815</v>
      </c>
      <c r="L1141" s="9">
        <f t="shared" si="90"/>
        <v>42005.34752314815</v>
      </c>
      <c r="M1141" s="10" t="s">
        <v>8326</v>
      </c>
      <c r="N1141" t="b">
        <v>0</v>
      </c>
      <c r="O1141">
        <v>1</v>
      </c>
      <c r="P1141" t="b">
        <v>0</v>
      </c>
      <c r="Q1141" t="s">
        <v>8292</v>
      </c>
      <c r="R1141" s="5">
        <f t="shared" si="87"/>
        <v>6.2500000000000001E-4</v>
      </c>
      <c r="S1141">
        <f t="shared" si="92"/>
        <v>5</v>
      </c>
      <c r="T1141" t="s">
        <v>8292</v>
      </c>
      <c r="U1141" t="s">
        <v>8294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0</v>
      </c>
      <c r="E1142">
        <v>5000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9">
        <f t="shared" si="89"/>
        <v>42192.462048611109</v>
      </c>
      <c r="L1142" s="9">
        <f t="shared" si="90"/>
        <v>42222.462048611109</v>
      </c>
      <c r="M1142" s="10" t="s">
        <v>8326</v>
      </c>
      <c r="N1142" t="b">
        <v>0</v>
      </c>
      <c r="O1142">
        <v>0</v>
      </c>
      <c r="P1142" t="b">
        <v>0</v>
      </c>
      <c r="Q1142" t="s">
        <v>8292</v>
      </c>
      <c r="R1142" s="5">
        <f t="shared" si="87"/>
        <v>0</v>
      </c>
      <c r="S1142">
        <v>0</v>
      </c>
      <c r="T1142" t="s">
        <v>8292</v>
      </c>
      <c r="U1142" t="s">
        <v>8294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0</v>
      </c>
      <c r="E1143">
        <v>500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9">
        <f t="shared" si="89"/>
        <v>42164.699652777781</v>
      </c>
      <c r="L1143" s="9">
        <f t="shared" si="90"/>
        <v>42194.699652777781</v>
      </c>
      <c r="M1143" s="10" t="s">
        <v>8326</v>
      </c>
      <c r="N1143" t="b">
        <v>0</v>
      </c>
      <c r="O1143">
        <v>0</v>
      </c>
      <c r="P1143" t="b">
        <v>0</v>
      </c>
      <c r="Q1143" t="s">
        <v>8292</v>
      </c>
      <c r="R1143" s="5">
        <f t="shared" si="87"/>
        <v>0</v>
      </c>
      <c r="S1143">
        <v>0</v>
      </c>
      <c r="T1143" t="s">
        <v>8292</v>
      </c>
      <c r="U1143" t="s">
        <v>8294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0</v>
      </c>
      <c r="E1144">
        <v>4000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9">
        <f t="shared" si="89"/>
        <v>42022.006099537037</v>
      </c>
      <c r="L1144" s="9">
        <f t="shared" si="90"/>
        <v>42052.006099537037</v>
      </c>
      <c r="M1144" s="10" t="s">
        <v>8326</v>
      </c>
      <c r="N1144" t="b">
        <v>0</v>
      </c>
      <c r="O1144">
        <v>0</v>
      </c>
      <c r="P1144" t="b">
        <v>0</v>
      </c>
      <c r="Q1144" t="s">
        <v>8292</v>
      </c>
      <c r="R1144" s="5">
        <f t="shared" si="87"/>
        <v>0</v>
      </c>
      <c r="S1144">
        <v>0</v>
      </c>
      <c r="T1144" t="s">
        <v>8292</v>
      </c>
      <c r="U1144" t="s">
        <v>8294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186</v>
      </c>
      <c r="E1145">
        <v>45000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9">
        <f t="shared" si="89"/>
        <v>42325.19358796296</v>
      </c>
      <c r="L1145" s="9">
        <f t="shared" si="90"/>
        <v>42355.19358796296</v>
      </c>
      <c r="M1145" s="10" t="s">
        <v>8326</v>
      </c>
      <c r="N1145" t="b">
        <v>0</v>
      </c>
      <c r="O1145">
        <v>8</v>
      </c>
      <c r="P1145" t="b">
        <v>0</v>
      </c>
      <c r="Q1145" t="s">
        <v>8292</v>
      </c>
      <c r="R1145" s="5">
        <f t="shared" si="87"/>
        <v>4.1333333333333335E-3</v>
      </c>
      <c r="S1145">
        <f>D1145/O1145</f>
        <v>23.25</v>
      </c>
      <c r="T1145" t="s">
        <v>8292</v>
      </c>
      <c r="U1145" t="s">
        <v>8294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0</v>
      </c>
      <c r="E1146">
        <v>9300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9">
        <f t="shared" si="89"/>
        <v>42093.181944444441</v>
      </c>
      <c r="L1146" s="9">
        <f t="shared" si="90"/>
        <v>42123.181944444441</v>
      </c>
      <c r="M1146" s="10" t="s">
        <v>8326</v>
      </c>
      <c r="N1146" t="b">
        <v>0</v>
      </c>
      <c r="O1146">
        <v>0</v>
      </c>
      <c r="P1146" t="b">
        <v>0</v>
      </c>
      <c r="Q1146" t="s">
        <v>8295</v>
      </c>
      <c r="R1146" s="5">
        <f t="shared" si="87"/>
        <v>0</v>
      </c>
      <c r="S1146">
        <v>0</v>
      </c>
      <c r="T1146" t="s">
        <v>8295</v>
      </c>
      <c r="U1146" t="s">
        <v>8296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100</v>
      </c>
      <c r="E1147">
        <v>80000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9">
        <f t="shared" si="89"/>
        <v>41854.74759259259</v>
      </c>
      <c r="L1147" s="9">
        <f t="shared" si="90"/>
        <v>41914.74759259259</v>
      </c>
      <c r="M1147" s="10" t="s">
        <v>8329</v>
      </c>
      <c r="N1147" t="b">
        <v>0</v>
      </c>
      <c r="O1147">
        <v>1</v>
      </c>
      <c r="P1147" t="b">
        <v>0</v>
      </c>
      <c r="Q1147" t="s">
        <v>8295</v>
      </c>
      <c r="R1147" s="5">
        <f t="shared" si="87"/>
        <v>1.25E-3</v>
      </c>
      <c r="S1147">
        <f>D1147/O1147</f>
        <v>100</v>
      </c>
      <c r="T1147" t="s">
        <v>8295</v>
      </c>
      <c r="U1147" t="s">
        <v>8296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530</v>
      </c>
      <c r="E1148">
        <v>6000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9">
        <f t="shared" si="89"/>
        <v>41723.9533912037</v>
      </c>
      <c r="L1148" s="9">
        <f t="shared" si="90"/>
        <v>41761.9533912037</v>
      </c>
      <c r="M1148" s="10" t="s">
        <v>8329</v>
      </c>
      <c r="N1148" t="b">
        <v>0</v>
      </c>
      <c r="O1148">
        <v>12</v>
      </c>
      <c r="P1148" t="b">
        <v>0</v>
      </c>
      <c r="Q1148" t="s">
        <v>8295</v>
      </c>
      <c r="R1148" s="5">
        <f t="shared" si="87"/>
        <v>8.8333333333333333E-2</v>
      </c>
      <c r="S1148">
        <f>D1148/O1148</f>
        <v>44.166666666666664</v>
      </c>
      <c r="T1148" t="s">
        <v>8295</v>
      </c>
      <c r="U1148" t="s">
        <v>8296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0</v>
      </c>
      <c r="E1149">
        <v>25000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9">
        <f t="shared" si="89"/>
        <v>41871.972025462965</v>
      </c>
      <c r="L1149" s="9">
        <f t="shared" si="90"/>
        <v>41931.972025462965</v>
      </c>
      <c r="M1149" s="10" t="s">
        <v>8329</v>
      </c>
      <c r="N1149" t="b">
        <v>0</v>
      </c>
      <c r="O1149">
        <v>0</v>
      </c>
      <c r="P1149" t="b">
        <v>0</v>
      </c>
      <c r="Q1149" t="s">
        <v>8295</v>
      </c>
      <c r="R1149" s="5">
        <f t="shared" si="87"/>
        <v>0</v>
      </c>
      <c r="S1149">
        <v>0</v>
      </c>
      <c r="T1149" t="s">
        <v>8295</v>
      </c>
      <c r="U1149" t="s">
        <v>8296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73</v>
      </c>
      <c r="E1150">
        <v>15000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9">
        <f t="shared" si="89"/>
        <v>42675.171076388884</v>
      </c>
      <c r="L1150" s="9">
        <f t="shared" si="90"/>
        <v>42705.212743055556</v>
      </c>
      <c r="M1150" s="10" t="s">
        <v>8328</v>
      </c>
      <c r="N1150" t="b">
        <v>0</v>
      </c>
      <c r="O1150">
        <v>3</v>
      </c>
      <c r="P1150" t="b">
        <v>0</v>
      </c>
      <c r="Q1150" t="s">
        <v>8295</v>
      </c>
      <c r="R1150" s="5">
        <f t="shared" si="87"/>
        <v>4.8666666666666667E-3</v>
      </c>
      <c r="S1150">
        <f>D1150/O1150</f>
        <v>24.333333333333332</v>
      </c>
      <c r="T1150" t="s">
        <v>8295</v>
      </c>
      <c r="U1150" t="s">
        <v>8296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75</v>
      </c>
      <c r="E1151">
        <v>50000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9">
        <f t="shared" si="89"/>
        <v>42507.71025462963</v>
      </c>
      <c r="L1151" s="9">
        <f t="shared" si="90"/>
        <v>42537.71025462963</v>
      </c>
      <c r="M1151" s="10" t="s">
        <v>8328</v>
      </c>
      <c r="N1151" t="b">
        <v>0</v>
      </c>
      <c r="O1151">
        <v>2</v>
      </c>
      <c r="P1151" t="b">
        <v>0</v>
      </c>
      <c r="Q1151" t="s">
        <v>8295</v>
      </c>
      <c r="R1151" s="5">
        <f t="shared" si="87"/>
        <v>1.5E-3</v>
      </c>
      <c r="S1151">
        <f>D1151/O1151</f>
        <v>37.5</v>
      </c>
      <c r="T1151" t="s">
        <v>8295</v>
      </c>
      <c r="U1151" t="s">
        <v>8296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252</v>
      </c>
      <c r="E1152">
        <v>2500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9">
        <f t="shared" si="89"/>
        <v>42317.954571759255</v>
      </c>
      <c r="L1152" s="9">
        <f t="shared" si="90"/>
        <v>42377.954571759255</v>
      </c>
      <c r="M1152" s="10" t="s">
        <v>8328</v>
      </c>
      <c r="N1152" t="b">
        <v>0</v>
      </c>
      <c r="O1152">
        <v>6</v>
      </c>
      <c r="P1152" t="b">
        <v>0</v>
      </c>
      <c r="Q1152" t="s">
        <v>8295</v>
      </c>
      <c r="R1152" s="5">
        <f t="shared" si="87"/>
        <v>0.1008</v>
      </c>
      <c r="S1152">
        <f>D1152/O1152</f>
        <v>42</v>
      </c>
      <c r="T1152" t="s">
        <v>8295</v>
      </c>
      <c r="U1152" t="s">
        <v>8296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0</v>
      </c>
      <c r="E1153">
        <v>25000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9">
        <f t="shared" si="89"/>
        <v>42224.102581018524</v>
      </c>
      <c r="L1153" s="9">
        <f t="shared" si="90"/>
        <v>42254.102581018524</v>
      </c>
      <c r="M1153" s="10" t="s">
        <v>8326</v>
      </c>
      <c r="N1153" t="b">
        <v>0</v>
      </c>
      <c r="O1153">
        <v>0</v>
      </c>
      <c r="P1153" t="b">
        <v>0</v>
      </c>
      <c r="Q1153" t="s">
        <v>8295</v>
      </c>
      <c r="R1153" s="5">
        <f t="shared" si="87"/>
        <v>0</v>
      </c>
      <c r="S1153">
        <v>0</v>
      </c>
      <c r="T1153" t="s">
        <v>8295</v>
      </c>
      <c r="U1153" t="s">
        <v>8296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911</v>
      </c>
      <c r="E1154">
        <v>16000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9">
        <f t="shared" si="89"/>
        <v>42109.709629629629</v>
      </c>
      <c r="L1154" s="9">
        <f t="shared" si="90"/>
        <v>42139.709629629629</v>
      </c>
      <c r="M1154" s="10" t="s">
        <v>8326</v>
      </c>
      <c r="N1154" t="b">
        <v>0</v>
      </c>
      <c r="O1154">
        <v>15</v>
      </c>
      <c r="P1154" t="b">
        <v>0</v>
      </c>
      <c r="Q1154" t="s">
        <v>8295</v>
      </c>
      <c r="R1154" s="5">
        <f t="shared" ref="R1154:R1217" si="93">D1154/E1154</f>
        <v>5.6937500000000002E-2</v>
      </c>
      <c r="S1154">
        <f>D1154/O1154</f>
        <v>60.733333333333334</v>
      </c>
      <c r="T1154" t="s">
        <v>8295</v>
      </c>
      <c r="U1154" t="s">
        <v>8296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50</v>
      </c>
      <c r="E1155">
        <v>8000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9">
        <f t="shared" ref="K1155:K1218" si="94">(J1155/86400)+DATE(1970,1,1)</f>
        <v>42143.714178240742</v>
      </c>
      <c r="L1155" s="9">
        <f t="shared" ref="L1155:L1218" si="95">(I1155/86400)+DATE(1970,1,1)</f>
        <v>42173.714178240742</v>
      </c>
      <c r="M1155" s="10" t="s">
        <v>8326</v>
      </c>
      <c r="N1155" t="b">
        <v>0</v>
      </c>
      <c r="O1155">
        <v>1</v>
      </c>
      <c r="P1155" t="b">
        <v>0</v>
      </c>
      <c r="Q1155" t="s">
        <v>8295</v>
      </c>
      <c r="R1155" s="5">
        <f t="shared" si="93"/>
        <v>6.2500000000000003E-3</v>
      </c>
      <c r="S1155">
        <f>D1155/O1155</f>
        <v>50</v>
      </c>
      <c r="T1155" t="s">
        <v>8295</v>
      </c>
      <c r="U1155" t="s">
        <v>8296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325</v>
      </c>
      <c r="E1156">
        <v>5000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9">
        <f t="shared" si="94"/>
        <v>42223.108865740738</v>
      </c>
      <c r="L1156" s="9">
        <f t="shared" si="95"/>
        <v>42253.108865740738</v>
      </c>
      <c r="M1156" s="10" t="s">
        <v>8326</v>
      </c>
      <c r="N1156" t="b">
        <v>0</v>
      </c>
      <c r="O1156">
        <v>3</v>
      </c>
      <c r="P1156" t="b">
        <v>0</v>
      </c>
      <c r="Q1156" t="s">
        <v>8295</v>
      </c>
      <c r="R1156" s="5">
        <f t="shared" si="93"/>
        <v>6.5000000000000002E-2</v>
      </c>
      <c r="S1156">
        <f>D1156/O1156</f>
        <v>108.33333333333333</v>
      </c>
      <c r="T1156" t="s">
        <v>8295</v>
      </c>
      <c r="U1156" t="s">
        <v>8296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188</v>
      </c>
      <c r="E1157">
        <v>25000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9">
        <f t="shared" si="94"/>
        <v>41835.763981481483</v>
      </c>
      <c r="L1157" s="9">
        <f t="shared" si="95"/>
        <v>41865.763981481483</v>
      </c>
      <c r="M1157" s="10" t="s">
        <v>8329</v>
      </c>
      <c r="N1157" t="b">
        <v>0</v>
      </c>
      <c r="O1157">
        <v>8</v>
      </c>
      <c r="P1157" t="b">
        <v>0</v>
      </c>
      <c r="Q1157" t="s">
        <v>8295</v>
      </c>
      <c r="R1157" s="5">
        <f t="shared" si="93"/>
        <v>7.5199999999999998E-3</v>
      </c>
      <c r="S1157">
        <f>D1157/O1157</f>
        <v>23.5</v>
      </c>
      <c r="T1157" t="s">
        <v>8295</v>
      </c>
      <c r="U1157" t="s">
        <v>8296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0</v>
      </c>
      <c r="E1158">
        <v>6500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9">
        <f t="shared" si="94"/>
        <v>42029.07131944444</v>
      </c>
      <c r="L1158" s="9">
        <f t="shared" si="95"/>
        <v>42059.07131944444</v>
      </c>
      <c r="M1158" s="10" t="s">
        <v>8326</v>
      </c>
      <c r="N1158" t="b">
        <v>0</v>
      </c>
      <c r="O1158">
        <v>0</v>
      </c>
      <c r="P1158" t="b">
        <v>0</v>
      </c>
      <c r="Q1158" t="s">
        <v>8295</v>
      </c>
      <c r="R1158" s="5">
        <f t="shared" si="93"/>
        <v>0</v>
      </c>
      <c r="S1158">
        <v>0</v>
      </c>
      <c r="T1158" t="s">
        <v>8295</v>
      </c>
      <c r="U1158" t="s">
        <v>8296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151</v>
      </c>
      <c r="E1159">
        <v>10000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9">
        <f t="shared" si="94"/>
        <v>41918.628240740742</v>
      </c>
      <c r="L1159" s="9">
        <f t="shared" si="95"/>
        <v>41978.669907407406</v>
      </c>
      <c r="M1159" s="10" t="s">
        <v>8329</v>
      </c>
      <c r="N1159" t="b">
        <v>0</v>
      </c>
      <c r="O1159">
        <v>3</v>
      </c>
      <c r="P1159" t="b">
        <v>0</v>
      </c>
      <c r="Q1159" t="s">
        <v>8295</v>
      </c>
      <c r="R1159" s="5">
        <f t="shared" si="93"/>
        <v>1.5100000000000001E-2</v>
      </c>
      <c r="S1159">
        <f>D1159/O1159</f>
        <v>50.333333333333336</v>
      </c>
      <c r="T1159" t="s">
        <v>8295</v>
      </c>
      <c r="U1159" t="s">
        <v>8296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35</v>
      </c>
      <c r="E1160">
        <v>7500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9">
        <f t="shared" si="94"/>
        <v>41952.09175925926</v>
      </c>
      <c r="L1160" s="9">
        <f t="shared" si="95"/>
        <v>41982.09175925926</v>
      </c>
      <c r="M1160" s="10" t="s">
        <v>8329</v>
      </c>
      <c r="N1160" t="b">
        <v>0</v>
      </c>
      <c r="O1160">
        <v>3</v>
      </c>
      <c r="P1160" t="b">
        <v>0</v>
      </c>
      <c r="Q1160" t="s">
        <v>8295</v>
      </c>
      <c r="R1160" s="5">
        <f t="shared" si="93"/>
        <v>4.6666666666666671E-3</v>
      </c>
      <c r="S1160">
        <f>D1160/O1160</f>
        <v>11.666666666666666</v>
      </c>
      <c r="T1160" t="s">
        <v>8295</v>
      </c>
      <c r="U1160" t="s">
        <v>8296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0</v>
      </c>
      <c r="E1161">
        <v>6750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9">
        <f t="shared" si="94"/>
        <v>42154.726446759261</v>
      </c>
      <c r="L1161" s="9">
        <f t="shared" si="95"/>
        <v>42185.65625</v>
      </c>
      <c r="M1161" s="10" t="s">
        <v>8326</v>
      </c>
      <c r="N1161" t="b">
        <v>0</v>
      </c>
      <c r="O1161">
        <v>0</v>
      </c>
      <c r="P1161" t="b">
        <v>0</v>
      </c>
      <c r="Q1161" t="s">
        <v>8295</v>
      </c>
      <c r="R1161" s="5">
        <f t="shared" si="93"/>
        <v>0</v>
      </c>
      <c r="S1161">
        <v>0</v>
      </c>
      <c r="T1161" t="s">
        <v>8295</v>
      </c>
      <c r="U1161" t="s">
        <v>8296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1155</v>
      </c>
      <c r="E1162">
        <v>30000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9">
        <f t="shared" si="94"/>
        <v>42061.154930555553</v>
      </c>
      <c r="L1162" s="9">
        <f t="shared" si="95"/>
        <v>42091.113263888888</v>
      </c>
      <c r="M1162" s="10" t="s">
        <v>8326</v>
      </c>
      <c r="N1162" t="b">
        <v>0</v>
      </c>
      <c r="O1162">
        <v>19</v>
      </c>
      <c r="P1162" t="b">
        <v>0</v>
      </c>
      <c r="Q1162" t="s">
        <v>8295</v>
      </c>
      <c r="R1162" s="5">
        <f t="shared" si="93"/>
        <v>3.85E-2</v>
      </c>
      <c r="S1162">
        <f>D1162/O1162</f>
        <v>60.789473684210527</v>
      </c>
      <c r="T1162" t="s">
        <v>8295</v>
      </c>
      <c r="U1162" t="s">
        <v>8296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0</v>
      </c>
      <c r="E1163">
        <v>18000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9">
        <f t="shared" si="94"/>
        <v>42122.629502314812</v>
      </c>
      <c r="L1163" s="9">
        <f t="shared" si="95"/>
        <v>42143.629502314812</v>
      </c>
      <c r="M1163" s="10" t="s">
        <v>8326</v>
      </c>
      <c r="N1163" t="b">
        <v>0</v>
      </c>
      <c r="O1163">
        <v>0</v>
      </c>
      <c r="P1163" t="b">
        <v>0</v>
      </c>
      <c r="Q1163" t="s">
        <v>8295</v>
      </c>
      <c r="R1163" s="5">
        <f t="shared" si="93"/>
        <v>0</v>
      </c>
      <c r="S1163">
        <v>0</v>
      </c>
      <c r="T1163" t="s">
        <v>8295</v>
      </c>
      <c r="U1163" t="s">
        <v>8296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35</v>
      </c>
      <c r="E1164">
        <v>60000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9">
        <f t="shared" si="94"/>
        <v>41876.683611111112</v>
      </c>
      <c r="L1164" s="9">
        <f t="shared" si="95"/>
        <v>41907.683611111112</v>
      </c>
      <c r="M1164" s="10" t="s">
        <v>8329</v>
      </c>
      <c r="N1164" t="b">
        <v>0</v>
      </c>
      <c r="O1164">
        <v>2</v>
      </c>
      <c r="P1164" t="b">
        <v>0</v>
      </c>
      <c r="Q1164" t="s">
        <v>8295</v>
      </c>
      <c r="R1164" s="5">
        <f t="shared" si="93"/>
        <v>5.8333333333333338E-4</v>
      </c>
      <c r="S1164">
        <f>D1164/O1164</f>
        <v>17.5</v>
      </c>
      <c r="T1164" t="s">
        <v>8295</v>
      </c>
      <c r="U1164" t="s">
        <v>8296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0</v>
      </c>
      <c r="E1165">
        <v>5200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9">
        <f t="shared" si="94"/>
        <v>41830.723611111112</v>
      </c>
      <c r="L1165" s="9">
        <f t="shared" si="95"/>
        <v>41860.723611111112</v>
      </c>
      <c r="M1165" s="10" t="s">
        <v>8329</v>
      </c>
      <c r="N1165" t="b">
        <v>0</v>
      </c>
      <c r="O1165">
        <v>0</v>
      </c>
      <c r="P1165" t="b">
        <v>0</v>
      </c>
      <c r="Q1165" t="s">
        <v>8295</v>
      </c>
      <c r="R1165" s="5">
        <f t="shared" si="93"/>
        <v>0</v>
      </c>
      <c r="S1165">
        <v>0</v>
      </c>
      <c r="T1165" t="s">
        <v>8295</v>
      </c>
      <c r="U1165" t="s">
        <v>8296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0</v>
      </c>
      <c r="E1166">
        <v>10000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9">
        <f t="shared" si="94"/>
        <v>42509.724328703705</v>
      </c>
      <c r="L1166" s="9">
        <f t="shared" si="95"/>
        <v>42539.724328703705</v>
      </c>
      <c r="M1166" s="10" t="s">
        <v>8328</v>
      </c>
      <c r="N1166" t="b">
        <v>0</v>
      </c>
      <c r="O1166">
        <v>0</v>
      </c>
      <c r="P1166" t="b">
        <v>0</v>
      </c>
      <c r="Q1166" t="s">
        <v>8295</v>
      </c>
      <c r="R1166" s="5">
        <f t="shared" si="93"/>
        <v>0</v>
      </c>
      <c r="S1166">
        <v>0</v>
      </c>
      <c r="T1166" t="s">
        <v>8295</v>
      </c>
      <c r="U1166" t="s">
        <v>8296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2070.5</v>
      </c>
      <c r="E1167">
        <v>10000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9">
        <f t="shared" si="94"/>
        <v>41792.214467592596</v>
      </c>
      <c r="L1167" s="9">
        <f t="shared" si="95"/>
        <v>41826.214467592596</v>
      </c>
      <c r="M1167" s="10" t="s">
        <v>8329</v>
      </c>
      <c r="N1167" t="b">
        <v>0</v>
      </c>
      <c r="O1167">
        <v>25</v>
      </c>
      <c r="P1167" t="b">
        <v>0</v>
      </c>
      <c r="Q1167" t="s">
        <v>8295</v>
      </c>
      <c r="R1167" s="5">
        <f t="shared" si="93"/>
        <v>0.20705000000000001</v>
      </c>
      <c r="S1167">
        <f t="shared" ref="S1167:S1173" si="96">D1167/O1167</f>
        <v>82.82</v>
      </c>
      <c r="T1167" t="s">
        <v>8295</v>
      </c>
      <c r="U1167" t="s">
        <v>8296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2871</v>
      </c>
      <c r="E1168">
        <v>15000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9">
        <f t="shared" si="94"/>
        <v>42150.485439814816</v>
      </c>
      <c r="L1168" s="9">
        <f t="shared" si="95"/>
        <v>42181.166666666672</v>
      </c>
      <c r="M1168" s="10" t="s">
        <v>8326</v>
      </c>
      <c r="N1168" t="b">
        <v>0</v>
      </c>
      <c r="O1168">
        <v>8</v>
      </c>
      <c r="P1168" t="b">
        <v>0</v>
      </c>
      <c r="Q1168" t="s">
        <v>8295</v>
      </c>
      <c r="R1168" s="5">
        <f t="shared" si="93"/>
        <v>0.19139999999999999</v>
      </c>
      <c r="S1168">
        <f t="shared" si="96"/>
        <v>358.875</v>
      </c>
      <c r="T1168" t="s">
        <v>8295</v>
      </c>
      <c r="U1168" t="s">
        <v>8296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979</v>
      </c>
      <c r="E1169">
        <v>60000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9">
        <f t="shared" si="94"/>
        <v>41863.734895833331</v>
      </c>
      <c r="L1169" s="9">
        <f t="shared" si="95"/>
        <v>41894.734895833331</v>
      </c>
      <c r="M1169" s="10" t="s">
        <v>8329</v>
      </c>
      <c r="N1169" t="b">
        <v>0</v>
      </c>
      <c r="O1169">
        <v>16</v>
      </c>
      <c r="P1169" t="b">
        <v>0</v>
      </c>
      <c r="Q1169" t="s">
        <v>8295</v>
      </c>
      <c r="R1169" s="5">
        <f t="shared" si="93"/>
        <v>1.6316666666666667E-2</v>
      </c>
      <c r="S1169">
        <f t="shared" si="96"/>
        <v>61.1875</v>
      </c>
      <c r="T1169" t="s">
        <v>8295</v>
      </c>
      <c r="U1169" t="s">
        <v>8296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1020</v>
      </c>
      <c r="E1170">
        <v>18000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9">
        <f t="shared" si="94"/>
        <v>42605.053993055553</v>
      </c>
      <c r="L1170" s="9">
        <f t="shared" si="95"/>
        <v>42635.053993055553</v>
      </c>
      <c r="M1170" s="10" t="s">
        <v>8328</v>
      </c>
      <c r="N1170" t="b">
        <v>0</v>
      </c>
      <c r="O1170">
        <v>3</v>
      </c>
      <c r="P1170" t="b">
        <v>0</v>
      </c>
      <c r="Q1170" t="s">
        <v>8295</v>
      </c>
      <c r="R1170" s="5">
        <f t="shared" si="93"/>
        <v>5.6666666666666664E-2</v>
      </c>
      <c r="S1170">
        <f t="shared" si="96"/>
        <v>340</v>
      </c>
      <c r="T1170" t="s">
        <v>8295</v>
      </c>
      <c r="U1170" t="s">
        <v>8296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17</v>
      </c>
      <c r="E1171">
        <v>10000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9">
        <f t="shared" si="94"/>
        <v>42027.353738425925</v>
      </c>
      <c r="L1171" s="9">
        <f t="shared" si="95"/>
        <v>42057.353738425925</v>
      </c>
      <c r="M1171" s="10" t="s">
        <v>8326</v>
      </c>
      <c r="N1171" t="b">
        <v>0</v>
      </c>
      <c r="O1171">
        <v>3</v>
      </c>
      <c r="P1171" t="b">
        <v>0</v>
      </c>
      <c r="Q1171" t="s">
        <v>8295</v>
      </c>
      <c r="R1171" s="5">
        <f t="shared" si="93"/>
        <v>1.6999999999999999E-3</v>
      </c>
      <c r="S1171">
        <f t="shared" si="96"/>
        <v>5.666666666666667</v>
      </c>
      <c r="T1171" t="s">
        <v>8295</v>
      </c>
      <c r="U1171" t="s">
        <v>8296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100</v>
      </c>
      <c r="E1172">
        <v>25000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9">
        <f t="shared" si="94"/>
        <v>42124.893182870372</v>
      </c>
      <c r="L1172" s="9">
        <f t="shared" si="95"/>
        <v>42154.893182870372</v>
      </c>
      <c r="M1172" s="10" t="s">
        <v>8326</v>
      </c>
      <c r="N1172" t="b">
        <v>0</v>
      </c>
      <c r="O1172">
        <v>2</v>
      </c>
      <c r="P1172" t="b">
        <v>0</v>
      </c>
      <c r="Q1172" t="s">
        <v>8295</v>
      </c>
      <c r="R1172" s="5">
        <f t="shared" si="93"/>
        <v>4.0000000000000001E-3</v>
      </c>
      <c r="S1172">
        <f t="shared" si="96"/>
        <v>50</v>
      </c>
      <c r="T1172" t="s">
        <v>8295</v>
      </c>
      <c r="U1172" t="s">
        <v>8296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</v>
      </c>
      <c r="E1173">
        <v>25000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9">
        <f t="shared" si="94"/>
        <v>41938.804710648146</v>
      </c>
      <c r="L1173" s="9">
        <f t="shared" si="95"/>
        <v>41956.846377314811</v>
      </c>
      <c r="M1173" s="10" t="s">
        <v>8329</v>
      </c>
      <c r="N1173" t="b">
        <v>0</v>
      </c>
      <c r="O1173">
        <v>1</v>
      </c>
      <c r="P1173" t="b">
        <v>0</v>
      </c>
      <c r="Q1173" t="s">
        <v>8295</v>
      </c>
      <c r="R1173" s="5">
        <f t="shared" si="93"/>
        <v>1E-3</v>
      </c>
      <c r="S1173">
        <f t="shared" si="96"/>
        <v>25</v>
      </c>
      <c r="T1173" t="s">
        <v>8295</v>
      </c>
      <c r="U1173" t="s">
        <v>8296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0</v>
      </c>
      <c r="E1174">
        <v>9000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9">
        <f t="shared" si="94"/>
        <v>41841.682314814811</v>
      </c>
      <c r="L1174" s="9">
        <f t="shared" si="95"/>
        <v>41871.682314814811</v>
      </c>
      <c r="M1174" s="10" t="s">
        <v>8329</v>
      </c>
      <c r="N1174" t="b">
        <v>0</v>
      </c>
      <c r="O1174">
        <v>0</v>
      </c>
      <c r="P1174" t="b">
        <v>0</v>
      </c>
      <c r="Q1174" t="s">
        <v>8295</v>
      </c>
      <c r="R1174" s="5">
        <f t="shared" si="93"/>
        <v>0</v>
      </c>
      <c r="S1174">
        <v>0</v>
      </c>
      <c r="T1174" t="s">
        <v>8295</v>
      </c>
      <c r="U1174" t="s">
        <v>8296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30</v>
      </c>
      <c r="E1175">
        <v>125000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9">
        <f t="shared" si="94"/>
        <v>42184.185844907406</v>
      </c>
      <c r="L1175" s="9">
        <f t="shared" si="95"/>
        <v>42219.185844907406</v>
      </c>
      <c r="M1175" s="10" t="s">
        <v>8326</v>
      </c>
      <c r="N1175" t="b">
        <v>0</v>
      </c>
      <c r="O1175">
        <v>1</v>
      </c>
      <c r="P1175" t="b">
        <v>0</v>
      </c>
      <c r="Q1175" t="s">
        <v>8295</v>
      </c>
      <c r="R1175" s="5">
        <f t="shared" si="93"/>
        <v>2.4000000000000001E-4</v>
      </c>
      <c r="S1175">
        <f>D1175/O1175</f>
        <v>30</v>
      </c>
      <c r="T1175" t="s">
        <v>8295</v>
      </c>
      <c r="U1175" t="s">
        <v>8296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886</v>
      </c>
      <c r="E1176">
        <v>15000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9">
        <f t="shared" si="94"/>
        <v>42468.84174768519</v>
      </c>
      <c r="L1176" s="9">
        <f t="shared" si="95"/>
        <v>42498.84174768519</v>
      </c>
      <c r="M1176" s="10" t="s">
        <v>8328</v>
      </c>
      <c r="N1176" t="b">
        <v>0</v>
      </c>
      <c r="O1176">
        <v>19</v>
      </c>
      <c r="P1176" t="b">
        <v>0</v>
      </c>
      <c r="Q1176" t="s">
        <v>8295</v>
      </c>
      <c r="R1176" s="5">
        <f t="shared" si="93"/>
        <v>5.906666666666667E-2</v>
      </c>
      <c r="S1176">
        <f>D1176/O1176</f>
        <v>46.631578947368418</v>
      </c>
      <c r="T1176" t="s">
        <v>8295</v>
      </c>
      <c r="U1176" t="s">
        <v>8296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585</v>
      </c>
      <c r="E1177">
        <v>20000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9">
        <f t="shared" si="94"/>
        <v>42170.728460648148</v>
      </c>
      <c r="L1177" s="9">
        <f t="shared" si="95"/>
        <v>42200.728460648148</v>
      </c>
      <c r="M1177" s="10" t="s">
        <v>8326</v>
      </c>
      <c r="N1177" t="b">
        <v>0</v>
      </c>
      <c r="O1177">
        <v>9</v>
      </c>
      <c r="P1177" t="b">
        <v>0</v>
      </c>
      <c r="Q1177" t="s">
        <v>8295</v>
      </c>
      <c r="R1177" s="5">
        <f t="shared" si="93"/>
        <v>2.9250000000000002E-2</v>
      </c>
      <c r="S1177">
        <f>D1177/O1177</f>
        <v>65</v>
      </c>
      <c r="T1177" t="s">
        <v>8295</v>
      </c>
      <c r="U1177" t="s">
        <v>8296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10</v>
      </c>
      <c r="E1178">
        <v>175000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9">
        <f t="shared" si="94"/>
        <v>42746.019652777773</v>
      </c>
      <c r="L1178" s="9">
        <f t="shared" si="95"/>
        <v>42800.541666666672</v>
      </c>
      <c r="M1178" s="10" t="s">
        <v>8327</v>
      </c>
      <c r="N1178" t="b">
        <v>0</v>
      </c>
      <c r="O1178">
        <v>1</v>
      </c>
      <c r="P1178" t="b">
        <v>0</v>
      </c>
      <c r="Q1178" t="s">
        <v>8295</v>
      </c>
      <c r="R1178" s="5">
        <f t="shared" si="93"/>
        <v>5.7142857142857142E-5</v>
      </c>
      <c r="S1178">
        <f>D1178/O1178</f>
        <v>10</v>
      </c>
      <c r="T1178" t="s">
        <v>8295</v>
      </c>
      <c r="U1178" t="s">
        <v>8296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0</v>
      </c>
      <c r="E1179">
        <v>6000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9">
        <f t="shared" si="94"/>
        <v>41897.660833333335</v>
      </c>
      <c r="L1179" s="9">
        <f t="shared" si="95"/>
        <v>41927.660833333335</v>
      </c>
      <c r="M1179" s="10" t="s">
        <v>8329</v>
      </c>
      <c r="N1179" t="b">
        <v>0</v>
      </c>
      <c r="O1179">
        <v>0</v>
      </c>
      <c r="P1179" t="b">
        <v>0</v>
      </c>
      <c r="Q1179" t="s">
        <v>8295</v>
      </c>
      <c r="R1179" s="5">
        <f t="shared" si="93"/>
        <v>0</v>
      </c>
      <c r="S1179">
        <v>0</v>
      </c>
      <c r="T1179" t="s">
        <v>8295</v>
      </c>
      <c r="U1179" t="s">
        <v>8296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5</v>
      </c>
      <c r="E1180">
        <v>75000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9">
        <f t="shared" si="94"/>
        <v>41837.905694444446</v>
      </c>
      <c r="L1180" s="9">
        <f t="shared" si="95"/>
        <v>41867.905694444446</v>
      </c>
      <c r="M1180" s="10" t="s">
        <v>8329</v>
      </c>
      <c r="N1180" t="b">
        <v>0</v>
      </c>
      <c r="O1180">
        <v>1</v>
      </c>
      <c r="P1180" t="b">
        <v>0</v>
      </c>
      <c r="Q1180" t="s">
        <v>8295</v>
      </c>
      <c r="R1180" s="5">
        <f t="shared" si="93"/>
        <v>6.666666666666667E-5</v>
      </c>
      <c r="S1180">
        <f t="shared" ref="S1180:S1211" si="97">D1180/O1180</f>
        <v>5</v>
      </c>
      <c r="T1180" t="s">
        <v>8295</v>
      </c>
      <c r="U1180" t="s">
        <v>8296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3200</v>
      </c>
      <c r="E1181">
        <v>60000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9">
        <f t="shared" si="94"/>
        <v>42275.720219907409</v>
      </c>
      <c r="L1181" s="9">
        <f t="shared" si="95"/>
        <v>42305.720219907409</v>
      </c>
      <c r="M1181" s="10" t="s">
        <v>8326</v>
      </c>
      <c r="N1181" t="b">
        <v>0</v>
      </c>
      <c r="O1181">
        <v>5</v>
      </c>
      <c r="P1181" t="b">
        <v>0</v>
      </c>
      <c r="Q1181" t="s">
        <v>8295</v>
      </c>
      <c r="R1181" s="5">
        <f t="shared" si="93"/>
        <v>5.3333333333333337E-2</v>
      </c>
      <c r="S1181">
        <f t="shared" si="97"/>
        <v>640</v>
      </c>
      <c r="T1181" t="s">
        <v>8295</v>
      </c>
      <c r="U1181" t="s">
        <v>8296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5875</v>
      </c>
      <c r="E1182">
        <v>50000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9">
        <f t="shared" si="94"/>
        <v>41781.806875000002</v>
      </c>
      <c r="L1182" s="9">
        <f t="shared" si="95"/>
        <v>41818.806875000002</v>
      </c>
      <c r="M1182" s="10" t="s">
        <v>8329</v>
      </c>
      <c r="N1182" t="b">
        <v>0</v>
      </c>
      <c r="O1182">
        <v>85</v>
      </c>
      <c r="P1182" t="b">
        <v>0</v>
      </c>
      <c r="Q1182" t="s">
        <v>8295</v>
      </c>
      <c r="R1182" s="5">
        <f t="shared" si="93"/>
        <v>0.11749999999999999</v>
      </c>
      <c r="S1182">
        <f t="shared" si="97"/>
        <v>69.117647058823536</v>
      </c>
      <c r="T1182" t="s">
        <v>8295</v>
      </c>
      <c r="U1182" t="s">
        <v>8296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4</v>
      </c>
      <c r="E1183">
        <v>50000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9">
        <f t="shared" si="94"/>
        <v>42034.339363425926</v>
      </c>
      <c r="L1183" s="9">
        <f t="shared" si="95"/>
        <v>42064.339363425926</v>
      </c>
      <c r="M1183" s="10" t="s">
        <v>8326</v>
      </c>
      <c r="N1183" t="b">
        <v>0</v>
      </c>
      <c r="O1183">
        <v>3</v>
      </c>
      <c r="P1183" t="b">
        <v>0</v>
      </c>
      <c r="Q1183" t="s">
        <v>8295</v>
      </c>
      <c r="R1183" s="5">
        <f t="shared" si="93"/>
        <v>8.0000000000000007E-5</v>
      </c>
      <c r="S1183">
        <f t="shared" si="97"/>
        <v>1.3333333333333333</v>
      </c>
      <c r="T1183" t="s">
        <v>8295</v>
      </c>
      <c r="U1183" t="s">
        <v>8296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42</v>
      </c>
      <c r="E1184">
        <v>1000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9">
        <f t="shared" si="94"/>
        <v>42728.827407407407</v>
      </c>
      <c r="L1184" s="9">
        <f t="shared" si="95"/>
        <v>42747.695833333331</v>
      </c>
      <c r="M1184" s="10" t="s">
        <v>8327</v>
      </c>
      <c r="N1184" t="b">
        <v>0</v>
      </c>
      <c r="O1184">
        <v>4</v>
      </c>
      <c r="P1184" t="b">
        <v>0</v>
      </c>
      <c r="Q1184" t="s">
        <v>8295</v>
      </c>
      <c r="R1184" s="5">
        <f t="shared" si="93"/>
        <v>4.2000000000000003E-2</v>
      </c>
      <c r="S1184">
        <f t="shared" si="97"/>
        <v>10.5</v>
      </c>
      <c r="T1184" t="s">
        <v>8295</v>
      </c>
      <c r="U1184" t="s">
        <v>8296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100</v>
      </c>
      <c r="E1185">
        <v>2500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9">
        <f t="shared" si="94"/>
        <v>42656.86137731481</v>
      </c>
      <c r="L1185" s="9">
        <f t="shared" si="95"/>
        <v>42676.165972222225</v>
      </c>
      <c r="M1185" s="10" t="s">
        <v>8328</v>
      </c>
      <c r="N1185" t="b">
        <v>0</v>
      </c>
      <c r="O1185">
        <v>3</v>
      </c>
      <c r="P1185" t="b">
        <v>0</v>
      </c>
      <c r="Q1185" t="s">
        <v>8295</v>
      </c>
      <c r="R1185" s="5">
        <f t="shared" si="93"/>
        <v>0.04</v>
      </c>
      <c r="S1185">
        <f t="shared" si="97"/>
        <v>33.333333333333336</v>
      </c>
      <c r="T1185" t="s">
        <v>8295</v>
      </c>
      <c r="U1185" t="s">
        <v>8296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23086</v>
      </c>
      <c r="E1186">
        <v>22000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9">
        <f t="shared" si="94"/>
        <v>42741.599664351852</v>
      </c>
      <c r="L1186" s="9">
        <f t="shared" si="95"/>
        <v>42772.599664351852</v>
      </c>
      <c r="M1186" s="10" t="s">
        <v>8327</v>
      </c>
      <c r="N1186" t="b">
        <v>0</v>
      </c>
      <c r="O1186">
        <v>375</v>
      </c>
      <c r="P1186" t="b">
        <v>1</v>
      </c>
      <c r="Q1186" t="s">
        <v>8297</v>
      </c>
      <c r="R1186" s="5">
        <f t="shared" si="93"/>
        <v>1.0493636363636363</v>
      </c>
      <c r="S1186">
        <f t="shared" si="97"/>
        <v>61.562666666666665</v>
      </c>
      <c r="T1186" t="s">
        <v>8297</v>
      </c>
      <c r="U1186" t="s">
        <v>8298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13180</v>
      </c>
      <c r="E1187">
        <v>12500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9">
        <f t="shared" si="94"/>
        <v>42130.865150462967</v>
      </c>
      <c r="L1187" s="9">
        <f t="shared" si="95"/>
        <v>42163.166666666672</v>
      </c>
      <c r="M1187" s="10" t="s">
        <v>8326</v>
      </c>
      <c r="N1187" t="b">
        <v>0</v>
      </c>
      <c r="O1187">
        <v>111</v>
      </c>
      <c r="P1187" t="b">
        <v>1</v>
      </c>
      <c r="Q1187" t="s">
        <v>8297</v>
      </c>
      <c r="R1187" s="5">
        <f t="shared" si="93"/>
        <v>1.0544</v>
      </c>
      <c r="S1187">
        <f t="shared" si="97"/>
        <v>118.73873873873873</v>
      </c>
      <c r="T1187" t="s">
        <v>8297</v>
      </c>
      <c r="U1187" t="s">
        <v>8298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8005</v>
      </c>
      <c r="E1188">
        <v>7500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9">
        <f t="shared" si="94"/>
        <v>42123.86336805555</v>
      </c>
      <c r="L1188" s="9">
        <f t="shared" si="95"/>
        <v>42156.945833333331</v>
      </c>
      <c r="M1188" s="10" t="s">
        <v>8326</v>
      </c>
      <c r="N1188" t="b">
        <v>0</v>
      </c>
      <c r="O1188">
        <v>123</v>
      </c>
      <c r="P1188" t="b">
        <v>1</v>
      </c>
      <c r="Q1188" t="s">
        <v>8297</v>
      </c>
      <c r="R1188" s="5">
        <f t="shared" si="93"/>
        <v>1.0673333333333332</v>
      </c>
      <c r="S1188">
        <f t="shared" si="97"/>
        <v>65.081300813008127</v>
      </c>
      <c r="T1188" t="s">
        <v>8297</v>
      </c>
      <c r="U1188" t="s">
        <v>8298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9111</v>
      </c>
      <c r="E1189">
        <v>8750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9">
        <f t="shared" si="94"/>
        <v>42109.894942129627</v>
      </c>
      <c r="L1189" s="9">
        <f t="shared" si="95"/>
        <v>42141.75</v>
      </c>
      <c r="M1189" s="10" t="s">
        <v>8326</v>
      </c>
      <c r="N1189" t="b">
        <v>0</v>
      </c>
      <c r="O1189">
        <v>70</v>
      </c>
      <c r="P1189" t="b">
        <v>1</v>
      </c>
      <c r="Q1189" t="s">
        <v>8297</v>
      </c>
      <c r="R1189" s="5">
        <f t="shared" si="93"/>
        <v>1.0412571428571429</v>
      </c>
      <c r="S1189">
        <f t="shared" si="97"/>
        <v>130.15714285714284</v>
      </c>
      <c r="T1189" t="s">
        <v>8297</v>
      </c>
      <c r="U1189" t="s">
        <v>8298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3211</v>
      </c>
      <c r="E1190">
        <v>2000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9">
        <f t="shared" si="94"/>
        <v>42711.700694444444</v>
      </c>
      <c r="L1190" s="9">
        <f t="shared" si="95"/>
        <v>42732.700694444444</v>
      </c>
      <c r="M1190" s="10" t="s">
        <v>8328</v>
      </c>
      <c r="N1190" t="b">
        <v>0</v>
      </c>
      <c r="O1190">
        <v>85</v>
      </c>
      <c r="P1190" t="b">
        <v>1</v>
      </c>
      <c r="Q1190" t="s">
        <v>8297</v>
      </c>
      <c r="R1190" s="5">
        <f t="shared" si="93"/>
        <v>1.6054999999999999</v>
      </c>
      <c r="S1190">
        <f t="shared" si="97"/>
        <v>37.776470588235291</v>
      </c>
      <c r="T1190" t="s">
        <v>8297</v>
      </c>
      <c r="U1190" t="s">
        <v>8298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9700</v>
      </c>
      <c r="E1191">
        <v>9000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9">
        <f t="shared" si="94"/>
        <v>42529.979108796295</v>
      </c>
      <c r="L1191" s="9">
        <f t="shared" si="95"/>
        <v>42550.979108796295</v>
      </c>
      <c r="M1191" s="10" t="s">
        <v>8328</v>
      </c>
      <c r="N1191" t="b">
        <v>0</v>
      </c>
      <c r="O1191">
        <v>86</v>
      </c>
      <c r="P1191" t="b">
        <v>1</v>
      </c>
      <c r="Q1191" t="s">
        <v>8297</v>
      </c>
      <c r="R1191" s="5">
        <f t="shared" si="93"/>
        <v>1.0777777777777777</v>
      </c>
      <c r="S1191">
        <f t="shared" si="97"/>
        <v>112.79069767441861</v>
      </c>
      <c r="T1191" t="s">
        <v>8297</v>
      </c>
      <c r="U1191" t="s">
        <v>8298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675</v>
      </c>
      <c r="E1192">
        <v>500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9">
        <f t="shared" si="94"/>
        <v>41852.665798611109</v>
      </c>
      <c r="L1192" s="9">
        <f t="shared" si="95"/>
        <v>41882.665798611109</v>
      </c>
      <c r="M1192" s="10" t="s">
        <v>8329</v>
      </c>
      <c r="N1192" t="b">
        <v>0</v>
      </c>
      <c r="O1192">
        <v>13</v>
      </c>
      <c r="P1192" t="b">
        <v>1</v>
      </c>
      <c r="Q1192" t="s">
        <v>8297</v>
      </c>
      <c r="R1192" s="5">
        <f t="shared" si="93"/>
        <v>1.35</v>
      </c>
      <c r="S1192">
        <f t="shared" si="97"/>
        <v>51.92307692307692</v>
      </c>
      <c r="T1192" t="s">
        <v>8297</v>
      </c>
      <c r="U1192" t="s">
        <v>8298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2945</v>
      </c>
      <c r="E1193">
        <v>2700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9">
        <f t="shared" si="94"/>
        <v>42419.603703703702</v>
      </c>
      <c r="L1193" s="9">
        <f t="shared" si="95"/>
        <v>42449.562037037038</v>
      </c>
      <c r="M1193" s="10" t="s">
        <v>8328</v>
      </c>
      <c r="N1193" t="b">
        <v>0</v>
      </c>
      <c r="O1193">
        <v>33</v>
      </c>
      <c r="P1193" t="b">
        <v>1</v>
      </c>
      <c r="Q1193" t="s">
        <v>8297</v>
      </c>
      <c r="R1193" s="5">
        <f t="shared" si="93"/>
        <v>1.0907407407407408</v>
      </c>
      <c r="S1193">
        <f t="shared" si="97"/>
        <v>89.242424242424249</v>
      </c>
      <c r="T1193" t="s">
        <v>8297</v>
      </c>
      <c r="U1193" t="s">
        <v>8298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290</v>
      </c>
      <c r="E1194">
        <v>100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9">
        <f t="shared" si="94"/>
        <v>42747.506689814814</v>
      </c>
      <c r="L1194" s="9">
        <f t="shared" si="95"/>
        <v>42777.506689814814</v>
      </c>
      <c r="M1194" s="10" t="s">
        <v>8327</v>
      </c>
      <c r="N1194" t="b">
        <v>0</v>
      </c>
      <c r="O1194">
        <v>15</v>
      </c>
      <c r="P1194" t="b">
        <v>1</v>
      </c>
      <c r="Q1194" t="s">
        <v>8297</v>
      </c>
      <c r="R1194" s="5">
        <f t="shared" si="93"/>
        <v>2.9</v>
      </c>
      <c r="S1194">
        <f t="shared" si="97"/>
        <v>19.333333333333332</v>
      </c>
      <c r="T1194" t="s">
        <v>8297</v>
      </c>
      <c r="U1194" t="s">
        <v>8298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21831</v>
      </c>
      <c r="E1195">
        <v>21000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9">
        <f t="shared" si="94"/>
        <v>42409.776076388887</v>
      </c>
      <c r="L1195" s="9">
        <f t="shared" si="95"/>
        <v>42469.734409722223</v>
      </c>
      <c r="M1195" s="10" t="s">
        <v>8328</v>
      </c>
      <c r="N1195" t="b">
        <v>0</v>
      </c>
      <c r="O1195">
        <v>273</v>
      </c>
      <c r="P1195" t="b">
        <v>1</v>
      </c>
      <c r="Q1195" t="s">
        <v>8297</v>
      </c>
      <c r="R1195" s="5">
        <f t="shared" si="93"/>
        <v>1.0395714285714286</v>
      </c>
      <c r="S1195">
        <f t="shared" si="97"/>
        <v>79.967032967032964</v>
      </c>
      <c r="T1195" t="s">
        <v>8297</v>
      </c>
      <c r="U1195" t="s">
        <v>8298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40280</v>
      </c>
      <c r="E1196">
        <v>12500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9">
        <f t="shared" si="94"/>
        <v>42072.488182870366</v>
      </c>
      <c r="L1196" s="9">
        <f t="shared" si="95"/>
        <v>42102.488182870366</v>
      </c>
      <c r="M1196" s="10" t="s">
        <v>8326</v>
      </c>
      <c r="N1196" t="b">
        <v>0</v>
      </c>
      <c r="O1196">
        <v>714</v>
      </c>
      <c r="P1196" t="b">
        <v>1</v>
      </c>
      <c r="Q1196" t="s">
        <v>8297</v>
      </c>
      <c r="R1196" s="5">
        <f t="shared" si="93"/>
        <v>3.2223999999999999</v>
      </c>
      <c r="S1196">
        <f t="shared" si="97"/>
        <v>56.414565826330531</v>
      </c>
      <c r="T1196" t="s">
        <v>8297</v>
      </c>
      <c r="U1196" t="s">
        <v>8298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13500</v>
      </c>
      <c r="E1197">
        <v>10000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9">
        <f t="shared" si="94"/>
        <v>42298.34783564815</v>
      </c>
      <c r="L1197" s="9">
        <f t="shared" si="95"/>
        <v>42358.375</v>
      </c>
      <c r="M1197" s="10" t="s">
        <v>8326</v>
      </c>
      <c r="N1197" t="b">
        <v>0</v>
      </c>
      <c r="O1197">
        <v>170</v>
      </c>
      <c r="P1197" t="b">
        <v>1</v>
      </c>
      <c r="Q1197" t="s">
        <v>8297</v>
      </c>
      <c r="R1197" s="5">
        <f t="shared" si="93"/>
        <v>1.35</v>
      </c>
      <c r="S1197">
        <f t="shared" si="97"/>
        <v>79.411764705882348</v>
      </c>
      <c r="T1197" t="s">
        <v>8297</v>
      </c>
      <c r="U1197" t="s">
        <v>8298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39137</v>
      </c>
      <c r="E1198">
        <v>14500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9">
        <f t="shared" si="94"/>
        <v>42326.818738425922</v>
      </c>
      <c r="L1198" s="9">
        <f t="shared" si="95"/>
        <v>42356.818738425922</v>
      </c>
      <c r="M1198" s="10" t="s">
        <v>8326</v>
      </c>
      <c r="N1198" t="b">
        <v>0</v>
      </c>
      <c r="O1198">
        <v>512</v>
      </c>
      <c r="P1198" t="b">
        <v>1</v>
      </c>
      <c r="Q1198" t="s">
        <v>8297</v>
      </c>
      <c r="R1198" s="5">
        <f t="shared" si="93"/>
        <v>2.6991034482758622</v>
      </c>
      <c r="S1198">
        <f t="shared" si="97"/>
        <v>76.439453125</v>
      </c>
      <c r="T1198" t="s">
        <v>8297</v>
      </c>
      <c r="U1198" t="s">
        <v>8298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37994</v>
      </c>
      <c r="E1199">
        <v>15000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9">
        <f t="shared" si="94"/>
        <v>42503.66474537037</v>
      </c>
      <c r="L1199" s="9">
        <f t="shared" si="95"/>
        <v>42534.249305555553</v>
      </c>
      <c r="M1199" s="10" t="s">
        <v>8328</v>
      </c>
      <c r="N1199" t="b">
        <v>0</v>
      </c>
      <c r="O1199">
        <v>314</v>
      </c>
      <c r="P1199" t="b">
        <v>1</v>
      </c>
      <c r="Q1199" t="s">
        <v>8297</v>
      </c>
      <c r="R1199" s="5">
        <f t="shared" si="93"/>
        <v>2.5329333333333333</v>
      </c>
      <c r="S1199">
        <f t="shared" si="97"/>
        <v>121</v>
      </c>
      <c r="T1199" t="s">
        <v>8297</v>
      </c>
      <c r="U1199" t="s">
        <v>8298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9121</v>
      </c>
      <c r="E1200">
        <v>3500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9">
        <f t="shared" si="94"/>
        <v>42333.619050925925</v>
      </c>
      <c r="L1200" s="9">
        <f t="shared" si="95"/>
        <v>42369.125</v>
      </c>
      <c r="M1200" s="10" t="s">
        <v>8326</v>
      </c>
      <c r="N1200" t="b">
        <v>0</v>
      </c>
      <c r="O1200">
        <v>167</v>
      </c>
      <c r="P1200" t="b">
        <v>1</v>
      </c>
      <c r="Q1200" t="s">
        <v>8297</v>
      </c>
      <c r="R1200" s="5">
        <f t="shared" si="93"/>
        <v>2.6059999999999999</v>
      </c>
      <c r="S1200">
        <f t="shared" si="97"/>
        <v>54.616766467065865</v>
      </c>
      <c r="T1200" t="s">
        <v>8297</v>
      </c>
      <c r="U1200" t="s">
        <v>8298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2693</v>
      </c>
      <c r="E1201">
        <v>2658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9">
        <f t="shared" si="94"/>
        <v>42161.770833333328</v>
      </c>
      <c r="L1201" s="9">
        <f t="shared" si="95"/>
        <v>42193.770833333328</v>
      </c>
      <c r="M1201" s="10" t="s">
        <v>8326</v>
      </c>
      <c r="N1201" t="b">
        <v>0</v>
      </c>
      <c r="O1201">
        <v>9</v>
      </c>
      <c r="P1201" t="b">
        <v>1</v>
      </c>
      <c r="Q1201" t="s">
        <v>8297</v>
      </c>
      <c r="R1201" s="5">
        <f t="shared" si="93"/>
        <v>1.0131677953348381</v>
      </c>
      <c r="S1201">
        <f t="shared" si="97"/>
        <v>299.22222222222223</v>
      </c>
      <c r="T1201" t="s">
        <v>8297</v>
      </c>
      <c r="U1201" t="s">
        <v>8298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6029</v>
      </c>
      <c r="E1202">
        <v>4800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9">
        <f t="shared" si="94"/>
        <v>42089.477500000001</v>
      </c>
      <c r="L1202" s="9">
        <f t="shared" si="95"/>
        <v>42110.477500000001</v>
      </c>
      <c r="M1202" s="10" t="s">
        <v>8326</v>
      </c>
      <c r="N1202" t="b">
        <v>0</v>
      </c>
      <c r="O1202">
        <v>103</v>
      </c>
      <c r="P1202" t="b">
        <v>1</v>
      </c>
      <c r="Q1202" t="s">
        <v>8297</v>
      </c>
      <c r="R1202" s="5">
        <f t="shared" si="93"/>
        <v>1.2560416666666667</v>
      </c>
      <c r="S1202">
        <f t="shared" si="97"/>
        <v>58.533980582524272</v>
      </c>
      <c r="T1202" t="s">
        <v>8297</v>
      </c>
      <c r="U1202" t="s">
        <v>8298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6146.27</v>
      </c>
      <c r="E1203">
        <v>6000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9">
        <f t="shared" si="94"/>
        <v>42536.60701388889</v>
      </c>
      <c r="L1203" s="9">
        <f t="shared" si="95"/>
        <v>42566.60701388889</v>
      </c>
      <c r="M1203" s="10" t="s">
        <v>8328</v>
      </c>
      <c r="N1203" t="b">
        <v>0</v>
      </c>
      <c r="O1203">
        <v>111</v>
      </c>
      <c r="P1203" t="b">
        <v>1</v>
      </c>
      <c r="Q1203" t="s">
        <v>8297</v>
      </c>
      <c r="R1203" s="5">
        <f t="shared" si="93"/>
        <v>1.0243783333333334</v>
      </c>
      <c r="S1203">
        <f t="shared" si="97"/>
        <v>55.371801801801809</v>
      </c>
      <c r="T1203" t="s">
        <v>8297</v>
      </c>
      <c r="U1203" t="s">
        <v>8298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49811</v>
      </c>
      <c r="E1204">
        <v>25000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9">
        <f t="shared" si="94"/>
        <v>42152.288819444446</v>
      </c>
      <c r="L1204" s="9">
        <f t="shared" si="95"/>
        <v>42182.288819444446</v>
      </c>
      <c r="M1204" s="10" t="s">
        <v>8326</v>
      </c>
      <c r="N1204" t="b">
        <v>0</v>
      </c>
      <c r="O1204">
        <v>271</v>
      </c>
      <c r="P1204" t="b">
        <v>1</v>
      </c>
      <c r="Q1204" t="s">
        <v>8297</v>
      </c>
      <c r="R1204" s="5">
        <f t="shared" si="93"/>
        <v>1.99244</v>
      </c>
      <c r="S1204">
        <f t="shared" si="97"/>
        <v>183.80442804428046</v>
      </c>
      <c r="T1204" t="s">
        <v>8297</v>
      </c>
      <c r="U1204" t="s">
        <v>8298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16700</v>
      </c>
      <c r="E1205">
        <v>16300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9">
        <f t="shared" si="94"/>
        <v>42125.614895833336</v>
      </c>
      <c r="L1205" s="9">
        <f t="shared" si="95"/>
        <v>42155.614895833336</v>
      </c>
      <c r="M1205" s="10" t="s">
        <v>8326</v>
      </c>
      <c r="N1205" t="b">
        <v>0</v>
      </c>
      <c r="O1205">
        <v>101</v>
      </c>
      <c r="P1205" t="b">
        <v>1</v>
      </c>
      <c r="Q1205" t="s">
        <v>8297</v>
      </c>
      <c r="R1205" s="5">
        <f t="shared" si="93"/>
        <v>1.0245398773006136</v>
      </c>
      <c r="S1205">
        <f t="shared" si="97"/>
        <v>165.34653465346534</v>
      </c>
      <c r="T1205" t="s">
        <v>8297</v>
      </c>
      <c r="U1205" t="s">
        <v>8298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13383</v>
      </c>
      <c r="E1206">
        <v>13000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9">
        <f t="shared" si="94"/>
        <v>42297.748067129629</v>
      </c>
      <c r="L1206" s="9">
        <f t="shared" si="95"/>
        <v>42342.208333333328</v>
      </c>
      <c r="M1206" s="10" t="s">
        <v>8326</v>
      </c>
      <c r="N1206" t="b">
        <v>0</v>
      </c>
      <c r="O1206">
        <v>57</v>
      </c>
      <c r="P1206" t="b">
        <v>1</v>
      </c>
      <c r="Q1206" t="s">
        <v>8297</v>
      </c>
      <c r="R1206" s="5">
        <f t="shared" si="93"/>
        <v>1.0294615384615384</v>
      </c>
      <c r="S1206">
        <f t="shared" si="97"/>
        <v>234.78947368421052</v>
      </c>
      <c r="T1206" t="s">
        <v>8297</v>
      </c>
      <c r="U1206" t="s">
        <v>8298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13112</v>
      </c>
      <c r="E1207">
        <v>13000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9">
        <f t="shared" si="94"/>
        <v>42138.506377314814</v>
      </c>
      <c r="L1207" s="9">
        <f t="shared" si="95"/>
        <v>42168.506377314814</v>
      </c>
      <c r="M1207" s="10" t="s">
        <v>8326</v>
      </c>
      <c r="N1207" t="b">
        <v>0</v>
      </c>
      <c r="O1207">
        <v>62</v>
      </c>
      <c r="P1207" t="b">
        <v>1</v>
      </c>
      <c r="Q1207" t="s">
        <v>8297</v>
      </c>
      <c r="R1207" s="5">
        <f t="shared" si="93"/>
        <v>1.0086153846153847</v>
      </c>
      <c r="S1207">
        <f t="shared" si="97"/>
        <v>211.48387096774192</v>
      </c>
      <c r="T1207" t="s">
        <v>8297</v>
      </c>
      <c r="U1207" t="s">
        <v>8298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1035</v>
      </c>
      <c r="E1208">
        <v>900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9">
        <f t="shared" si="94"/>
        <v>42772.776076388887</v>
      </c>
      <c r="L1208" s="9">
        <f t="shared" si="95"/>
        <v>42805.561805555553</v>
      </c>
      <c r="M1208" s="10" t="s">
        <v>8327</v>
      </c>
      <c r="N1208" t="b">
        <v>0</v>
      </c>
      <c r="O1208">
        <v>32</v>
      </c>
      <c r="P1208" t="b">
        <v>1</v>
      </c>
      <c r="Q1208" t="s">
        <v>8297</v>
      </c>
      <c r="R1208" s="5">
        <f t="shared" si="93"/>
        <v>1.1499999999999999</v>
      </c>
      <c r="S1208">
        <f t="shared" si="97"/>
        <v>32.34375</v>
      </c>
      <c r="T1208" t="s">
        <v>8297</v>
      </c>
      <c r="U1208" t="s">
        <v>8298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17396</v>
      </c>
      <c r="E1209">
        <v>16700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9">
        <f t="shared" si="94"/>
        <v>42430.430243055554</v>
      </c>
      <c r="L1209" s="9">
        <f t="shared" si="95"/>
        <v>42460.416666666672</v>
      </c>
      <c r="M1209" s="10" t="s">
        <v>8328</v>
      </c>
      <c r="N1209" t="b">
        <v>0</v>
      </c>
      <c r="O1209">
        <v>141</v>
      </c>
      <c r="P1209" t="b">
        <v>1</v>
      </c>
      <c r="Q1209" t="s">
        <v>8297</v>
      </c>
      <c r="R1209" s="5">
        <f t="shared" si="93"/>
        <v>1.0416766467065868</v>
      </c>
      <c r="S1209">
        <f t="shared" si="97"/>
        <v>123.37588652482269</v>
      </c>
      <c r="T1209" t="s">
        <v>8297</v>
      </c>
      <c r="U1209" t="s">
        <v>8298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15530</v>
      </c>
      <c r="E1210">
        <v>10000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9">
        <f t="shared" si="94"/>
        <v>42423.709074074075</v>
      </c>
      <c r="L1210" s="9">
        <f t="shared" si="95"/>
        <v>42453.667407407411</v>
      </c>
      <c r="M1210" s="10" t="s">
        <v>8328</v>
      </c>
      <c r="N1210" t="b">
        <v>0</v>
      </c>
      <c r="O1210">
        <v>75</v>
      </c>
      <c r="P1210" t="b">
        <v>1</v>
      </c>
      <c r="Q1210" t="s">
        <v>8297</v>
      </c>
      <c r="R1210" s="5">
        <f t="shared" si="93"/>
        <v>1.5529999999999999</v>
      </c>
      <c r="S1210">
        <f t="shared" si="97"/>
        <v>207.06666666666666</v>
      </c>
      <c r="T1210" t="s">
        <v>8297</v>
      </c>
      <c r="U1210" t="s">
        <v>8298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6360</v>
      </c>
      <c r="E1211">
        <v>6000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9">
        <f t="shared" si="94"/>
        <v>42761.846122685187</v>
      </c>
      <c r="L1211" s="9">
        <f t="shared" si="95"/>
        <v>42791.846122685187</v>
      </c>
      <c r="M1211" s="10" t="s">
        <v>8327</v>
      </c>
      <c r="N1211" t="b">
        <v>0</v>
      </c>
      <c r="O1211">
        <v>46</v>
      </c>
      <c r="P1211" t="b">
        <v>1</v>
      </c>
      <c r="Q1211" t="s">
        <v>8297</v>
      </c>
      <c r="R1211" s="5">
        <f t="shared" si="93"/>
        <v>1.06</v>
      </c>
      <c r="S1211">
        <f t="shared" si="97"/>
        <v>138.2608695652174</v>
      </c>
      <c r="T1211" t="s">
        <v>8297</v>
      </c>
      <c r="U1211" t="s">
        <v>8298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50863</v>
      </c>
      <c r="E1212">
        <v>20000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9">
        <f t="shared" si="94"/>
        <v>42132.941805555558</v>
      </c>
      <c r="L1212" s="9">
        <f t="shared" si="95"/>
        <v>42155.875</v>
      </c>
      <c r="M1212" s="10" t="s">
        <v>8326</v>
      </c>
      <c r="N1212" t="b">
        <v>0</v>
      </c>
      <c r="O1212">
        <v>103</v>
      </c>
      <c r="P1212" t="b">
        <v>1</v>
      </c>
      <c r="Q1212" t="s">
        <v>8297</v>
      </c>
      <c r="R1212" s="5">
        <f t="shared" si="93"/>
        <v>2.5431499999999998</v>
      </c>
      <c r="S1212">
        <f t="shared" ref="S1212:S1228" si="98">D1212/O1212</f>
        <v>493.81553398058253</v>
      </c>
      <c r="T1212" t="s">
        <v>8297</v>
      </c>
      <c r="U1212" t="s">
        <v>8298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1011</v>
      </c>
      <c r="E1213">
        <v>1000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9">
        <f t="shared" si="94"/>
        <v>42515.866446759261</v>
      </c>
      <c r="L1213" s="9">
        <f t="shared" si="95"/>
        <v>42530.866446759261</v>
      </c>
      <c r="M1213" s="10" t="s">
        <v>8328</v>
      </c>
      <c r="N1213" t="b">
        <v>0</v>
      </c>
      <c r="O1213">
        <v>6</v>
      </c>
      <c r="P1213" t="b">
        <v>1</v>
      </c>
      <c r="Q1213" t="s">
        <v>8297</v>
      </c>
      <c r="R1213" s="5">
        <f t="shared" si="93"/>
        <v>1.0109999999999999</v>
      </c>
      <c r="S1213">
        <f t="shared" si="98"/>
        <v>168.5</v>
      </c>
      <c r="T1213" t="s">
        <v>8297</v>
      </c>
      <c r="U1213" t="s">
        <v>8298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3226</v>
      </c>
      <c r="E1214">
        <v>2500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9">
        <f t="shared" si="94"/>
        <v>42318.950173611112</v>
      </c>
      <c r="L1214" s="9">
        <f t="shared" si="95"/>
        <v>42335.041666666672</v>
      </c>
      <c r="M1214" s="10" t="s">
        <v>8326</v>
      </c>
      <c r="N1214" t="b">
        <v>0</v>
      </c>
      <c r="O1214">
        <v>83</v>
      </c>
      <c r="P1214" t="b">
        <v>1</v>
      </c>
      <c r="Q1214" t="s">
        <v>8297</v>
      </c>
      <c r="R1214" s="5">
        <f t="shared" si="93"/>
        <v>1.2904</v>
      </c>
      <c r="S1214">
        <f t="shared" si="98"/>
        <v>38.867469879518069</v>
      </c>
      <c r="T1214" t="s">
        <v>8297</v>
      </c>
      <c r="U1214" t="s">
        <v>8298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6645</v>
      </c>
      <c r="E1215">
        <v>6500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9">
        <f t="shared" si="94"/>
        <v>42731.755787037036</v>
      </c>
      <c r="L1215" s="9">
        <f t="shared" si="95"/>
        <v>42766.755787037036</v>
      </c>
      <c r="M1215" s="10" t="s">
        <v>8327</v>
      </c>
      <c r="N1215" t="b">
        <v>0</v>
      </c>
      <c r="O1215">
        <v>108</v>
      </c>
      <c r="P1215" t="b">
        <v>1</v>
      </c>
      <c r="Q1215" t="s">
        <v>8297</v>
      </c>
      <c r="R1215" s="5">
        <f t="shared" si="93"/>
        <v>1.0223076923076924</v>
      </c>
      <c r="S1215">
        <f t="shared" si="98"/>
        <v>61.527777777777779</v>
      </c>
      <c r="T1215" t="s">
        <v>8297</v>
      </c>
      <c r="U1215" t="s">
        <v>8298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2636</v>
      </c>
      <c r="E1216">
        <v>2000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9">
        <f t="shared" si="94"/>
        <v>42104.840335648143</v>
      </c>
      <c r="L1216" s="9">
        <f t="shared" si="95"/>
        <v>42164.840335648143</v>
      </c>
      <c r="M1216" s="10" t="s">
        <v>8326</v>
      </c>
      <c r="N1216" t="b">
        <v>0</v>
      </c>
      <c r="O1216">
        <v>25</v>
      </c>
      <c r="P1216" t="b">
        <v>1</v>
      </c>
      <c r="Q1216" t="s">
        <v>8297</v>
      </c>
      <c r="R1216" s="5">
        <f t="shared" si="93"/>
        <v>1.3180000000000001</v>
      </c>
      <c r="S1216">
        <f t="shared" si="98"/>
        <v>105.44</v>
      </c>
      <c r="T1216" t="s">
        <v>8297</v>
      </c>
      <c r="U1216" t="s">
        <v>8298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39304.01</v>
      </c>
      <c r="E1217">
        <v>5000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9">
        <f t="shared" si="94"/>
        <v>41759.923101851848</v>
      </c>
      <c r="L1217" s="9">
        <f t="shared" si="95"/>
        <v>41789.923101851848</v>
      </c>
      <c r="M1217" s="10" t="s">
        <v>8329</v>
      </c>
      <c r="N1217" t="b">
        <v>0</v>
      </c>
      <c r="O1217">
        <v>549</v>
      </c>
      <c r="P1217" t="b">
        <v>1</v>
      </c>
      <c r="Q1217" t="s">
        <v>8297</v>
      </c>
      <c r="R1217" s="5">
        <f t="shared" si="93"/>
        <v>7.8608020000000005</v>
      </c>
      <c r="S1217">
        <f t="shared" si="98"/>
        <v>71.592003642987251</v>
      </c>
      <c r="T1217" t="s">
        <v>8297</v>
      </c>
      <c r="U1217" t="s">
        <v>8298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20398</v>
      </c>
      <c r="E1218">
        <v>14000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9">
        <f t="shared" si="94"/>
        <v>42247.616400462968</v>
      </c>
      <c r="L1218" s="9">
        <f t="shared" si="95"/>
        <v>42279.960416666669</v>
      </c>
      <c r="M1218" s="10" t="s">
        <v>8326</v>
      </c>
      <c r="N1218" t="b">
        <v>0</v>
      </c>
      <c r="O1218">
        <v>222</v>
      </c>
      <c r="P1218" t="b">
        <v>1</v>
      </c>
      <c r="Q1218" t="s">
        <v>8297</v>
      </c>
      <c r="R1218" s="5">
        <f t="shared" ref="R1218:R1281" si="99">D1218/E1218</f>
        <v>1.4570000000000001</v>
      </c>
      <c r="S1218">
        <f t="shared" si="98"/>
        <v>91.882882882882882</v>
      </c>
      <c r="T1218" t="s">
        <v>8297</v>
      </c>
      <c r="U1218" t="s">
        <v>8298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27189</v>
      </c>
      <c r="E1219">
        <v>26500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9">
        <f t="shared" ref="K1219:K1282" si="100">(J1219/86400)+DATE(1970,1,1)</f>
        <v>42535.809490740736</v>
      </c>
      <c r="L1219" s="9">
        <f t="shared" ref="L1219:L1282" si="101">(I1219/86400)+DATE(1970,1,1)</f>
        <v>42565.809490740736</v>
      </c>
      <c r="M1219" s="10" t="s">
        <v>8328</v>
      </c>
      <c r="N1219" t="b">
        <v>0</v>
      </c>
      <c r="O1219">
        <v>183</v>
      </c>
      <c r="P1219" t="b">
        <v>1</v>
      </c>
      <c r="Q1219" t="s">
        <v>8297</v>
      </c>
      <c r="R1219" s="5">
        <f t="shared" si="99"/>
        <v>1.026</v>
      </c>
      <c r="S1219">
        <f t="shared" si="98"/>
        <v>148.57377049180329</v>
      </c>
      <c r="T1219" t="s">
        <v>8297</v>
      </c>
      <c r="U1219" t="s">
        <v>8298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15505</v>
      </c>
      <c r="E1220">
        <v>9000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9">
        <f t="shared" si="100"/>
        <v>42278.662037037036</v>
      </c>
      <c r="L1220" s="9">
        <f t="shared" si="101"/>
        <v>42309.125</v>
      </c>
      <c r="M1220" s="10" t="s">
        <v>8326</v>
      </c>
      <c r="N1220" t="b">
        <v>0</v>
      </c>
      <c r="O1220">
        <v>89</v>
      </c>
      <c r="P1220" t="b">
        <v>1</v>
      </c>
      <c r="Q1220" t="s">
        <v>8297</v>
      </c>
      <c r="R1220" s="5">
        <f t="shared" si="99"/>
        <v>1.7227777777777777</v>
      </c>
      <c r="S1220">
        <f t="shared" si="98"/>
        <v>174.2134831460674</v>
      </c>
      <c r="T1220" t="s">
        <v>8297</v>
      </c>
      <c r="U1220" t="s">
        <v>8298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26024</v>
      </c>
      <c r="E1221">
        <v>16350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9">
        <f t="shared" si="100"/>
        <v>42633.461956018524</v>
      </c>
      <c r="L1221" s="9">
        <f t="shared" si="101"/>
        <v>42663.461956018524</v>
      </c>
      <c r="M1221" s="10" t="s">
        <v>8328</v>
      </c>
      <c r="N1221" t="b">
        <v>0</v>
      </c>
      <c r="O1221">
        <v>253</v>
      </c>
      <c r="P1221" t="b">
        <v>1</v>
      </c>
      <c r="Q1221" t="s">
        <v>8297</v>
      </c>
      <c r="R1221" s="5">
        <f t="shared" si="99"/>
        <v>1.5916819571865444</v>
      </c>
      <c r="S1221">
        <f t="shared" si="98"/>
        <v>102.86166007905139</v>
      </c>
      <c r="T1221" t="s">
        <v>8297</v>
      </c>
      <c r="U1221" t="s">
        <v>8298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15565</v>
      </c>
      <c r="E1222">
        <v>15000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9">
        <f t="shared" si="100"/>
        <v>42211.628611111111</v>
      </c>
      <c r="L1222" s="9">
        <f t="shared" si="101"/>
        <v>42241.628611111111</v>
      </c>
      <c r="M1222" s="10" t="s">
        <v>8326</v>
      </c>
      <c r="N1222" t="b">
        <v>0</v>
      </c>
      <c r="O1222">
        <v>140</v>
      </c>
      <c r="P1222" t="b">
        <v>1</v>
      </c>
      <c r="Q1222" t="s">
        <v>8297</v>
      </c>
      <c r="R1222" s="5">
        <f t="shared" si="99"/>
        <v>1.0376666666666667</v>
      </c>
      <c r="S1222">
        <f t="shared" si="98"/>
        <v>111.17857142857143</v>
      </c>
      <c r="T1222" t="s">
        <v>8297</v>
      </c>
      <c r="U1222" t="s">
        <v>8298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2451.0100000000002</v>
      </c>
      <c r="E1223">
        <v>2200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9">
        <f t="shared" si="100"/>
        <v>42680.47555555556</v>
      </c>
      <c r="L1223" s="9">
        <f t="shared" si="101"/>
        <v>42708</v>
      </c>
      <c r="M1223" s="10" t="s">
        <v>8337</v>
      </c>
      <c r="N1223" t="b">
        <v>0</v>
      </c>
      <c r="O1223">
        <v>103</v>
      </c>
      <c r="P1223" t="b">
        <v>1</v>
      </c>
      <c r="Q1223" t="s">
        <v>8297</v>
      </c>
      <c r="R1223" s="5">
        <f t="shared" si="99"/>
        <v>1.1140954545454547</v>
      </c>
      <c r="S1223">
        <f t="shared" si="98"/>
        <v>23.796213592233013</v>
      </c>
      <c r="T1223" t="s">
        <v>8297</v>
      </c>
      <c r="U1223" t="s">
        <v>8298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11215</v>
      </c>
      <c r="E1224">
        <v>4000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9">
        <f t="shared" si="100"/>
        <v>42430.720451388886</v>
      </c>
      <c r="L1224" s="9">
        <f t="shared" si="101"/>
        <v>42461.166666666672</v>
      </c>
      <c r="M1224" s="10" t="s">
        <v>8328</v>
      </c>
      <c r="N1224" t="b">
        <v>0</v>
      </c>
      <c r="O1224">
        <v>138</v>
      </c>
      <c r="P1224" t="b">
        <v>1</v>
      </c>
      <c r="Q1224" t="s">
        <v>8297</v>
      </c>
      <c r="R1224" s="5">
        <f t="shared" si="99"/>
        <v>2.80375</v>
      </c>
      <c r="S1224">
        <f t="shared" si="98"/>
        <v>81.268115942028984</v>
      </c>
      <c r="T1224" t="s">
        <v>8297</v>
      </c>
      <c r="U1224" t="s">
        <v>8298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22197</v>
      </c>
      <c r="E1225">
        <v>19800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9">
        <f t="shared" si="100"/>
        <v>42654.177187499998</v>
      </c>
      <c r="L1225" s="9">
        <f t="shared" si="101"/>
        <v>42684.218854166669</v>
      </c>
      <c r="M1225" s="10" t="s">
        <v>8328</v>
      </c>
      <c r="N1225" t="b">
        <v>0</v>
      </c>
      <c r="O1225">
        <v>191</v>
      </c>
      <c r="P1225" t="b">
        <v>1</v>
      </c>
      <c r="Q1225" t="s">
        <v>8297</v>
      </c>
      <c r="R1225" s="5">
        <f t="shared" si="99"/>
        <v>1.1210606060606061</v>
      </c>
      <c r="S1225">
        <f t="shared" si="98"/>
        <v>116.21465968586388</v>
      </c>
      <c r="T1225" t="s">
        <v>8297</v>
      </c>
      <c r="U1225" t="s">
        <v>8298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1060</v>
      </c>
      <c r="E1226">
        <v>15000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9">
        <f t="shared" si="100"/>
        <v>41736.549791666665</v>
      </c>
      <c r="L1226" s="9">
        <f t="shared" si="101"/>
        <v>41796.549791666665</v>
      </c>
      <c r="M1226" s="10" t="s">
        <v>8329</v>
      </c>
      <c r="N1226" t="b">
        <v>0</v>
      </c>
      <c r="O1226">
        <v>18</v>
      </c>
      <c r="P1226" t="b">
        <v>0</v>
      </c>
      <c r="Q1226" t="s">
        <v>8284</v>
      </c>
      <c r="R1226" s="5">
        <f t="shared" si="99"/>
        <v>7.0666666666666669E-2</v>
      </c>
      <c r="S1226">
        <f t="shared" si="98"/>
        <v>58.888888888888886</v>
      </c>
      <c r="T1226" t="s">
        <v>8284</v>
      </c>
      <c r="U1226" t="s">
        <v>8299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132</v>
      </c>
      <c r="E1227">
        <v>3000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9">
        <f t="shared" si="100"/>
        <v>41509.905995370369</v>
      </c>
      <c r="L1227" s="9">
        <f t="shared" si="101"/>
        <v>41569.905995370369</v>
      </c>
      <c r="M1227" s="10" t="s">
        <v>8331</v>
      </c>
      <c r="N1227" t="b">
        <v>0</v>
      </c>
      <c r="O1227">
        <v>3</v>
      </c>
      <c r="P1227" t="b">
        <v>0</v>
      </c>
      <c r="Q1227" t="s">
        <v>8284</v>
      </c>
      <c r="R1227" s="5">
        <f t="shared" si="99"/>
        <v>4.3999999999999997E-2</v>
      </c>
      <c r="S1227">
        <f t="shared" si="98"/>
        <v>44</v>
      </c>
      <c r="T1227" t="s">
        <v>8284</v>
      </c>
      <c r="U1227" t="s">
        <v>8299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1937</v>
      </c>
      <c r="E1228">
        <v>50000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9">
        <f t="shared" si="100"/>
        <v>41715.874780092592</v>
      </c>
      <c r="L1228" s="9">
        <f t="shared" si="101"/>
        <v>41750.041666666664</v>
      </c>
      <c r="M1228" s="10" t="s">
        <v>8329</v>
      </c>
      <c r="N1228" t="b">
        <v>0</v>
      </c>
      <c r="O1228">
        <v>40</v>
      </c>
      <c r="P1228" t="b">
        <v>0</v>
      </c>
      <c r="Q1228" t="s">
        <v>8284</v>
      </c>
      <c r="R1228" s="5">
        <f t="shared" si="99"/>
        <v>3.8739999999999997E-2</v>
      </c>
      <c r="S1228">
        <f t="shared" si="98"/>
        <v>48.424999999999997</v>
      </c>
      <c r="T1228" t="s">
        <v>8284</v>
      </c>
      <c r="U1228" t="s">
        <v>8299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0</v>
      </c>
      <c r="E1229">
        <v>2000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9">
        <f t="shared" si="100"/>
        <v>41827.919166666667</v>
      </c>
      <c r="L1229" s="9">
        <f t="shared" si="101"/>
        <v>41858.291666666664</v>
      </c>
      <c r="M1229" s="10" t="s">
        <v>8329</v>
      </c>
      <c r="N1229" t="b">
        <v>0</v>
      </c>
      <c r="O1229">
        <v>0</v>
      </c>
      <c r="P1229" t="b">
        <v>0</v>
      </c>
      <c r="Q1229" t="s">
        <v>8284</v>
      </c>
      <c r="R1229" s="5">
        <f t="shared" si="99"/>
        <v>0</v>
      </c>
      <c r="S1229">
        <v>0</v>
      </c>
      <c r="T1229" t="s">
        <v>8284</v>
      </c>
      <c r="U1229" t="s">
        <v>8299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1465</v>
      </c>
      <c r="E1230">
        <v>5000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9">
        <f t="shared" si="100"/>
        <v>40754.729259259257</v>
      </c>
      <c r="L1230" s="9">
        <f t="shared" si="101"/>
        <v>40814.729259259257</v>
      </c>
      <c r="M1230" s="10" t="s">
        <v>8334</v>
      </c>
      <c r="N1230" t="b">
        <v>0</v>
      </c>
      <c r="O1230">
        <v>24</v>
      </c>
      <c r="P1230" t="b">
        <v>0</v>
      </c>
      <c r="Q1230" t="s">
        <v>8284</v>
      </c>
      <c r="R1230" s="5">
        <f t="shared" si="99"/>
        <v>0.29299999999999998</v>
      </c>
      <c r="S1230">
        <f>D1230/O1230</f>
        <v>61.041666666666664</v>
      </c>
      <c r="T1230" t="s">
        <v>8284</v>
      </c>
      <c r="U1230" t="s">
        <v>8299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25</v>
      </c>
      <c r="E1231">
        <v>2750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9">
        <f t="shared" si="100"/>
        <v>40985.459803240738</v>
      </c>
      <c r="L1231" s="9">
        <f t="shared" si="101"/>
        <v>41015.666666666664</v>
      </c>
      <c r="M1231" s="10" t="s">
        <v>8333</v>
      </c>
      <c r="N1231" t="b">
        <v>0</v>
      </c>
      <c r="O1231">
        <v>1</v>
      </c>
      <c r="P1231" t="b">
        <v>0</v>
      </c>
      <c r="Q1231" t="s">
        <v>8284</v>
      </c>
      <c r="R1231" s="5">
        <f t="shared" si="99"/>
        <v>9.0909090909090905E-3</v>
      </c>
      <c r="S1231">
        <f>D1231/O1231</f>
        <v>25</v>
      </c>
      <c r="T1231" t="s">
        <v>8284</v>
      </c>
      <c r="U1231" t="s">
        <v>8299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0</v>
      </c>
      <c r="E1232">
        <v>500000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9">
        <f t="shared" si="100"/>
        <v>40568.972569444442</v>
      </c>
      <c r="L1232" s="9">
        <f t="shared" si="101"/>
        <v>40598.972569444442</v>
      </c>
      <c r="M1232" s="10" t="s">
        <v>8334</v>
      </c>
      <c r="N1232" t="b">
        <v>0</v>
      </c>
      <c r="O1232">
        <v>0</v>
      </c>
      <c r="P1232" t="b">
        <v>0</v>
      </c>
      <c r="Q1232" t="s">
        <v>8284</v>
      </c>
      <c r="R1232" s="5">
        <f t="shared" si="99"/>
        <v>0</v>
      </c>
      <c r="S1232">
        <v>0</v>
      </c>
      <c r="T1232" t="s">
        <v>8284</v>
      </c>
      <c r="U1232" t="s">
        <v>8299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0</v>
      </c>
      <c r="E1233">
        <v>5000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9">
        <f t="shared" si="100"/>
        <v>42193.941759259258</v>
      </c>
      <c r="L1233" s="9">
        <f t="shared" si="101"/>
        <v>42244.041666666672</v>
      </c>
      <c r="M1233" s="10" t="s">
        <v>8326</v>
      </c>
      <c r="N1233" t="b">
        <v>0</v>
      </c>
      <c r="O1233">
        <v>0</v>
      </c>
      <c r="P1233" t="b">
        <v>0</v>
      </c>
      <c r="Q1233" t="s">
        <v>8284</v>
      </c>
      <c r="R1233" s="5">
        <f t="shared" si="99"/>
        <v>0</v>
      </c>
      <c r="S1233">
        <v>0</v>
      </c>
      <c r="T1233" t="s">
        <v>8284</v>
      </c>
      <c r="U1233" t="s">
        <v>8299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40</v>
      </c>
      <c r="E1234">
        <v>5000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9">
        <f t="shared" si="100"/>
        <v>41506.848032407404</v>
      </c>
      <c r="L1234" s="9">
        <f t="shared" si="101"/>
        <v>41553.848032407404</v>
      </c>
      <c r="M1234" s="10" t="s">
        <v>8331</v>
      </c>
      <c r="N1234" t="b">
        <v>0</v>
      </c>
      <c r="O1234">
        <v>1</v>
      </c>
      <c r="P1234" t="b">
        <v>0</v>
      </c>
      <c r="Q1234" t="s">
        <v>8284</v>
      </c>
      <c r="R1234" s="5">
        <f t="shared" si="99"/>
        <v>8.0000000000000002E-3</v>
      </c>
      <c r="S1234">
        <f>D1234/O1234</f>
        <v>40</v>
      </c>
      <c r="T1234" t="s">
        <v>8284</v>
      </c>
      <c r="U1234" t="s">
        <v>8299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116</v>
      </c>
      <c r="E1235">
        <v>1000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9">
        <f t="shared" si="100"/>
        <v>40939.948773148149</v>
      </c>
      <c r="L1235" s="9">
        <f t="shared" si="101"/>
        <v>40960.948773148149</v>
      </c>
      <c r="M1235" s="10" t="s">
        <v>8333</v>
      </c>
      <c r="N1235" t="b">
        <v>0</v>
      </c>
      <c r="O1235">
        <v>6</v>
      </c>
      <c r="P1235" t="b">
        <v>0</v>
      </c>
      <c r="Q1235" t="s">
        <v>8284</v>
      </c>
      <c r="R1235" s="5">
        <f t="shared" si="99"/>
        <v>0.11600000000000001</v>
      </c>
      <c r="S1235">
        <f>D1235/O1235</f>
        <v>19.333333333333332</v>
      </c>
      <c r="T1235" t="s">
        <v>8284</v>
      </c>
      <c r="U1235" t="s">
        <v>8299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0</v>
      </c>
      <c r="E1236">
        <v>50000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9">
        <f t="shared" si="100"/>
        <v>42007.788680555561</v>
      </c>
      <c r="L1236" s="9">
        <f t="shared" si="101"/>
        <v>42037.788680555561</v>
      </c>
      <c r="M1236" s="10" t="s">
        <v>8326</v>
      </c>
      <c r="N1236" t="b">
        <v>0</v>
      </c>
      <c r="O1236">
        <v>0</v>
      </c>
      <c r="P1236" t="b">
        <v>0</v>
      </c>
      <c r="Q1236" t="s">
        <v>8284</v>
      </c>
      <c r="R1236" s="5">
        <f t="shared" si="99"/>
        <v>0</v>
      </c>
      <c r="S1236">
        <v>0</v>
      </c>
      <c r="T1236" t="s">
        <v>8284</v>
      </c>
      <c r="U1236" t="s">
        <v>8299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210</v>
      </c>
      <c r="E1237">
        <v>7534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9">
        <f t="shared" si="100"/>
        <v>41583.135405092595</v>
      </c>
      <c r="L1237" s="9">
        <f t="shared" si="101"/>
        <v>41623.135405092595</v>
      </c>
      <c r="M1237" s="10" t="s">
        <v>8331</v>
      </c>
      <c r="N1237" t="b">
        <v>0</v>
      </c>
      <c r="O1237">
        <v>6</v>
      </c>
      <c r="P1237" t="b">
        <v>0</v>
      </c>
      <c r="Q1237" t="s">
        <v>8284</v>
      </c>
      <c r="R1237" s="5">
        <f t="shared" si="99"/>
        <v>2.787363950092912E-2</v>
      </c>
      <c r="S1237">
        <f>D1237/O1237</f>
        <v>35</v>
      </c>
      <c r="T1237" t="s">
        <v>8284</v>
      </c>
      <c r="U1237" t="s">
        <v>8299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0</v>
      </c>
      <c r="E1238">
        <v>2500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9">
        <f t="shared" si="100"/>
        <v>41110.680138888885</v>
      </c>
      <c r="L1238" s="9">
        <f t="shared" si="101"/>
        <v>41118.666666666664</v>
      </c>
      <c r="M1238" s="10" t="s">
        <v>8333</v>
      </c>
      <c r="N1238" t="b">
        <v>0</v>
      </c>
      <c r="O1238">
        <v>0</v>
      </c>
      <c r="P1238" t="b">
        <v>0</v>
      </c>
      <c r="Q1238" t="s">
        <v>8284</v>
      </c>
      <c r="R1238" s="5">
        <f t="shared" si="99"/>
        <v>0</v>
      </c>
      <c r="S1238">
        <v>0</v>
      </c>
      <c r="T1238" t="s">
        <v>8284</v>
      </c>
      <c r="U1238" t="s">
        <v>8299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0</v>
      </c>
      <c r="E1239">
        <v>25000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9">
        <f t="shared" si="100"/>
        <v>41125.283159722225</v>
      </c>
      <c r="L1239" s="9">
        <f t="shared" si="101"/>
        <v>41145.283159722225</v>
      </c>
      <c r="M1239" s="10" t="s">
        <v>8333</v>
      </c>
      <c r="N1239" t="b">
        <v>0</v>
      </c>
      <c r="O1239">
        <v>0</v>
      </c>
      <c r="P1239" t="b">
        <v>0</v>
      </c>
      <c r="Q1239" t="s">
        <v>8284</v>
      </c>
      <c r="R1239" s="5">
        <f t="shared" si="99"/>
        <v>0</v>
      </c>
      <c r="S1239">
        <v>0</v>
      </c>
      <c r="T1239" t="s">
        <v>8284</v>
      </c>
      <c r="U1239" t="s">
        <v>8299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178</v>
      </c>
      <c r="E1240">
        <v>1000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9">
        <f t="shared" si="100"/>
        <v>40731.61037037037</v>
      </c>
      <c r="L1240" s="9">
        <f t="shared" si="101"/>
        <v>40761.61037037037</v>
      </c>
      <c r="M1240" s="10" t="s">
        <v>8334</v>
      </c>
      <c r="N1240" t="b">
        <v>0</v>
      </c>
      <c r="O1240">
        <v>3</v>
      </c>
      <c r="P1240" t="b">
        <v>0</v>
      </c>
      <c r="Q1240" t="s">
        <v>8284</v>
      </c>
      <c r="R1240" s="5">
        <f t="shared" si="99"/>
        <v>0.17799999999999999</v>
      </c>
      <c r="S1240">
        <f>D1240/O1240</f>
        <v>59.333333333333336</v>
      </c>
      <c r="T1240" t="s">
        <v>8284</v>
      </c>
      <c r="U1240" t="s">
        <v>8299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0</v>
      </c>
      <c r="E1241">
        <v>2500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9">
        <f t="shared" si="100"/>
        <v>40883.962581018517</v>
      </c>
      <c r="L1241" s="9">
        <f t="shared" si="101"/>
        <v>40913.962581018517</v>
      </c>
      <c r="M1241" s="10" t="s">
        <v>8333</v>
      </c>
      <c r="N1241" t="b">
        <v>0</v>
      </c>
      <c r="O1241">
        <v>0</v>
      </c>
      <c r="P1241" t="b">
        <v>0</v>
      </c>
      <c r="Q1241" t="s">
        <v>8284</v>
      </c>
      <c r="R1241" s="5">
        <f t="shared" si="99"/>
        <v>0</v>
      </c>
      <c r="S1241">
        <v>0</v>
      </c>
      <c r="T1241" t="s">
        <v>8284</v>
      </c>
      <c r="U1241" t="s">
        <v>8299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241</v>
      </c>
      <c r="E1242">
        <v>8000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9">
        <f t="shared" si="100"/>
        <v>41409.040011574078</v>
      </c>
      <c r="L1242" s="9">
        <f t="shared" si="101"/>
        <v>41467.910416666666</v>
      </c>
      <c r="M1242" s="10" t="s">
        <v>8331</v>
      </c>
      <c r="N1242" t="b">
        <v>0</v>
      </c>
      <c r="O1242">
        <v>8</v>
      </c>
      <c r="P1242" t="b">
        <v>0</v>
      </c>
      <c r="Q1242" t="s">
        <v>8284</v>
      </c>
      <c r="R1242" s="5">
        <f t="shared" si="99"/>
        <v>3.0124999999999999E-2</v>
      </c>
      <c r="S1242">
        <f t="shared" ref="S1242:S1273" si="102">D1242/O1242</f>
        <v>30.125</v>
      </c>
      <c r="T1242" t="s">
        <v>8284</v>
      </c>
      <c r="U1242" t="s">
        <v>8299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2537</v>
      </c>
      <c r="E1243">
        <v>5000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9">
        <f t="shared" si="100"/>
        <v>41923.837731481479</v>
      </c>
      <c r="L1243" s="9">
        <f t="shared" si="101"/>
        <v>41946.249305555553</v>
      </c>
      <c r="M1243" s="10" t="s">
        <v>8329</v>
      </c>
      <c r="N1243" t="b">
        <v>0</v>
      </c>
      <c r="O1243">
        <v>34</v>
      </c>
      <c r="P1243" t="b">
        <v>0</v>
      </c>
      <c r="Q1243" t="s">
        <v>8284</v>
      </c>
      <c r="R1243" s="5">
        <f t="shared" si="99"/>
        <v>0.50739999999999996</v>
      </c>
      <c r="S1243">
        <f t="shared" si="102"/>
        <v>74.617647058823536</v>
      </c>
      <c r="T1243" t="s">
        <v>8284</v>
      </c>
      <c r="U1243" t="s">
        <v>8299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5</v>
      </c>
      <c r="E1244">
        <v>911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9">
        <f t="shared" si="100"/>
        <v>40782.165532407409</v>
      </c>
      <c r="L1244" s="9">
        <f t="shared" si="101"/>
        <v>40797.554166666669</v>
      </c>
      <c r="M1244" s="10" t="s">
        <v>8334</v>
      </c>
      <c r="N1244" t="b">
        <v>0</v>
      </c>
      <c r="O1244">
        <v>1</v>
      </c>
      <c r="P1244" t="b">
        <v>0</v>
      </c>
      <c r="Q1244" t="s">
        <v>8284</v>
      </c>
      <c r="R1244" s="5">
        <f t="shared" si="99"/>
        <v>5.4884742041712408E-3</v>
      </c>
      <c r="S1244">
        <f t="shared" si="102"/>
        <v>5</v>
      </c>
      <c r="T1244" t="s">
        <v>8284</v>
      </c>
      <c r="U1244" t="s">
        <v>8299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1691</v>
      </c>
      <c r="E1245">
        <v>12000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9">
        <f t="shared" si="100"/>
        <v>40671.879293981481</v>
      </c>
      <c r="L1245" s="9">
        <f t="shared" si="101"/>
        <v>40732.875</v>
      </c>
      <c r="M1245" s="10" t="s">
        <v>8334</v>
      </c>
      <c r="N1245" t="b">
        <v>0</v>
      </c>
      <c r="O1245">
        <v>38</v>
      </c>
      <c r="P1245" t="b">
        <v>0</v>
      </c>
      <c r="Q1245" t="s">
        <v>8284</v>
      </c>
      <c r="R1245" s="5">
        <f t="shared" si="99"/>
        <v>0.14091666666666666</v>
      </c>
      <c r="S1245">
        <f t="shared" si="102"/>
        <v>44.5</v>
      </c>
      <c r="T1245" t="s">
        <v>8284</v>
      </c>
      <c r="U1245" t="s">
        <v>8299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2076</v>
      </c>
      <c r="E1246">
        <v>2000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9">
        <f t="shared" si="100"/>
        <v>41355.825497685189</v>
      </c>
      <c r="L1246" s="9">
        <f t="shared" si="101"/>
        <v>41386.875</v>
      </c>
      <c r="M1246" s="10" t="s">
        <v>8331</v>
      </c>
      <c r="N1246" t="b">
        <v>1</v>
      </c>
      <c r="O1246">
        <v>45</v>
      </c>
      <c r="P1246" t="b">
        <v>1</v>
      </c>
      <c r="Q1246" t="s">
        <v>8284</v>
      </c>
      <c r="R1246" s="5">
        <f t="shared" si="99"/>
        <v>1.038</v>
      </c>
      <c r="S1246">
        <f t="shared" si="102"/>
        <v>46.133333333333333</v>
      </c>
      <c r="T1246" t="s">
        <v>8284</v>
      </c>
      <c r="U1246" t="s">
        <v>8285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2405</v>
      </c>
      <c r="E1247">
        <v>2000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9">
        <f t="shared" si="100"/>
        <v>41774.59993055556</v>
      </c>
      <c r="L1247" s="9">
        <f t="shared" si="101"/>
        <v>41804.59993055556</v>
      </c>
      <c r="M1247" s="10" t="s">
        <v>8329</v>
      </c>
      <c r="N1247" t="b">
        <v>1</v>
      </c>
      <c r="O1247">
        <v>17</v>
      </c>
      <c r="P1247" t="b">
        <v>1</v>
      </c>
      <c r="Q1247" t="s">
        <v>8284</v>
      </c>
      <c r="R1247" s="5">
        <f t="shared" si="99"/>
        <v>1.2024999999999999</v>
      </c>
      <c r="S1247">
        <f t="shared" si="102"/>
        <v>141.47058823529412</v>
      </c>
      <c r="T1247" t="s">
        <v>8284</v>
      </c>
      <c r="U1247" t="s">
        <v>8285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2340</v>
      </c>
      <c r="E1248">
        <v>2000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9">
        <f t="shared" si="100"/>
        <v>40838.043391203704</v>
      </c>
      <c r="L1248" s="9">
        <f t="shared" si="101"/>
        <v>40883.085057870368</v>
      </c>
      <c r="M1248" s="10" t="s">
        <v>8334</v>
      </c>
      <c r="N1248" t="b">
        <v>1</v>
      </c>
      <c r="O1248">
        <v>31</v>
      </c>
      <c r="P1248" t="b">
        <v>1</v>
      </c>
      <c r="Q1248" t="s">
        <v>8284</v>
      </c>
      <c r="R1248" s="5">
        <f t="shared" si="99"/>
        <v>1.17</v>
      </c>
      <c r="S1248">
        <f t="shared" si="102"/>
        <v>75.483870967741936</v>
      </c>
      <c r="T1248" t="s">
        <v>8284</v>
      </c>
      <c r="U1248" t="s">
        <v>8285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4275</v>
      </c>
      <c r="E1249">
        <v>3500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9">
        <f t="shared" si="100"/>
        <v>41370.292303240742</v>
      </c>
      <c r="L1249" s="9">
        <f t="shared" si="101"/>
        <v>41400.292303240742</v>
      </c>
      <c r="M1249" s="10" t="s">
        <v>8331</v>
      </c>
      <c r="N1249" t="b">
        <v>1</v>
      </c>
      <c r="O1249">
        <v>50</v>
      </c>
      <c r="P1249" t="b">
        <v>1</v>
      </c>
      <c r="Q1249" t="s">
        <v>8284</v>
      </c>
      <c r="R1249" s="5">
        <f t="shared" si="99"/>
        <v>1.2214285714285715</v>
      </c>
      <c r="S1249">
        <f t="shared" si="102"/>
        <v>85.5</v>
      </c>
      <c r="T1249" t="s">
        <v>8284</v>
      </c>
      <c r="U1249" t="s">
        <v>8285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3791</v>
      </c>
      <c r="E1250">
        <v>2500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9">
        <f t="shared" si="100"/>
        <v>41767.656863425924</v>
      </c>
      <c r="L1250" s="9">
        <f t="shared" si="101"/>
        <v>41803.290972222225</v>
      </c>
      <c r="M1250" s="10" t="s">
        <v>8329</v>
      </c>
      <c r="N1250" t="b">
        <v>1</v>
      </c>
      <c r="O1250">
        <v>59</v>
      </c>
      <c r="P1250" t="b">
        <v>1</v>
      </c>
      <c r="Q1250" t="s">
        <v>8284</v>
      </c>
      <c r="R1250" s="5">
        <f t="shared" si="99"/>
        <v>1.5164</v>
      </c>
      <c r="S1250">
        <f t="shared" si="102"/>
        <v>64.254237288135599</v>
      </c>
      <c r="T1250" t="s">
        <v>8284</v>
      </c>
      <c r="U1250" t="s">
        <v>8285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5222</v>
      </c>
      <c r="E1251">
        <v>5000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9">
        <f t="shared" si="100"/>
        <v>41067.740868055553</v>
      </c>
      <c r="L1251" s="9">
        <f t="shared" si="101"/>
        <v>41097.740868055553</v>
      </c>
      <c r="M1251" s="10" t="s">
        <v>8333</v>
      </c>
      <c r="N1251" t="b">
        <v>1</v>
      </c>
      <c r="O1251">
        <v>81</v>
      </c>
      <c r="P1251" t="b">
        <v>1</v>
      </c>
      <c r="Q1251" t="s">
        <v>8284</v>
      </c>
      <c r="R1251" s="5">
        <f t="shared" si="99"/>
        <v>1.0444</v>
      </c>
      <c r="S1251">
        <f t="shared" si="102"/>
        <v>64.46913580246914</v>
      </c>
      <c r="T1251" t="s">
        <v>8284</v>
      </c>
      <c r="U1251" t="s">
        <v>8285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60046</v>
      </c>
      <c r="E1252">
        <v>30000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9">
        <f t="shared" si="100"/>
        <v>41843.64271990741</v>
      </c>
      <c r="L1252" s="9">
        <f t="shared" si="101"/>
        <v>41888.64271990741</v>
      </c>
      <c r="M1252" s="10" t="s">
        <v>8329</v>
      </c>
      <c r="N1252" t="b">
        <v>1</v>
      </c>
      <c r="O1252">
        <v>508</v>
      </c>
      <c r="P1252" t="b">
        <v>1</v>
      </c>
      <c r="Q1252" t="s">
        <v>8284</v>
      </c>
      <c r="R1252" s="5">
        <f t="shared" si="99"/>
        <v>2.0015333333333332</v>
      </c>
      <c r="S1252">
        <f t="shared" si="102"/>
        <v>118.2007874015748</v>
      </c>
      <c r="T1252" t="s">
        <v>8284</v>
      </c>
      <c r="U1252" t="s">
        <v>8285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6108</v>
      </c>
      <c r="E1253">
        <v>6000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9">
        <f t="shared" si="100"/>
        <v>40751.814432870371</v>
      </c>
      <c r="L1253" s="9">
        <f t="shared" si="101"/>
        <v>40811.814432870371</v>
      </c>
      <c r="M1253" s="10" t="s">
        <v>8334</v>
      </c>
      <c r="N1253" t="b">
        <v>1</v>
      </c>
      <c r="O1253">
        <v>74</v>
      </c>
      <c r="P1253" t="b">
        <v>1</v>
      </c>
      <c r="Q1253" t="s">
        <v>8284</v>
      </c>
      <c r="R1253" s="5">
        <f t="shared" si="99"/>
        <v>1.018</v>
      </c>
      <c r="S1253">
        <f t="shared" si="102"/>
        <v>82.540540540540547</v>
      </c>
      <c r="T1253" t="s">
        <v>8284</v>
      </c>
      <c r="U1253" t="s">
        <v>8285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4818</v>
      </c>
      <c r="E1254">
        <v>3500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9">
        <f t="shared" si="100"/>
        <v>41543.988067129627</v>
      </c>
      <c r="L1254" s="9">
        <f t="shared" si="101"/>
        <v>41571.988067129627</v>
      </c>
      <c r="M1254" s="10" t="s">
        <v>8331</v>
      </c>
      <c r="N1254" t="b">
        <v>1</v>
      </c>
      <c r="O1254">
        <v>141</v>
      </c>
      <c r="P1254" t="b">
        <v>1</v>
      </c>
      <c r="Q1254" t="s">
        <v>8284</v>
      </c>
      <c r="R1254" s="5">
        <f t="shared" si="99"/>
        <v>1.3765714285714286</v>
      </c>
      <c r="S1254">
        <f t="shared" si="102"/>
        <v>34.170212765957444</v>
      </c>
      <c r="T1254" t="s">
        <v>8284</v>
      </c>
      <c r="U1254" t="s">
        <v>8285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30383.32</v>
      </c>
      <c r="E1255">
        <v>10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9">
        <f t="shared" si="100"/>
        <v>41855.783645833333</v>
      </c>
      <c r="L1255" s="9">
        <f t="shared" si="101"/>
        <v>41885.783645833333</v>
      </c>
      <c r="M1255" s="10" t="s">
        <v>8329</v>
      </c>
      <c r="N1255" t="b">
        <v>1</v>
      </c>
      <c r="O1255">
        <v>711</v>
      </c>
      <c r="P1255" t="b">
        <v>1</v>
      </c>
      <c r="Q1255" t="s">
        <v>8284</v>
      </c>
      <c r="R1255" s="5">
        <f t="shared" si="99"/>
        <v>3038.3319999999999</v>
      </c>
      <c r="S1255">
        <f t="shared" si="102"/>
        <v>42.73322081575246</v>
      </c>
      <c r="T1255" t="s">
        <v>8284</v>
      </c>
      <c r="U1255" t="s">
        <v>8285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13323</v>
      </c>
      <c r="E1256">
        <v>6700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9">
        <f t="shared" si="100"/>
        <v>40487.621365740742</v>
      </c>
      <c r="L1256" s="9">
        <f t="shared" si="101"/>
        <v>40544.207638888889</v>
      </c>
      <c r="M1256" s="10" t="s">
        <v>8334</v>
      </c>
      <c r="N1256" t="b">
        <v>1</v>
      </c>
      <c r="O1256">
        <v>141</v>
      </c>
      <c r="P1256" t="b">
        <v>1</v>
      </c>
      <c r="Q1256" t="s">
        <v>8284</v>
      </c>
      <c r="R1256" s="5">
        <f t="shared" si="99"/>
        <v>1.9885074626865671</v>
      </c>
      <c r="S1256">
        <f t="shared" si="102"/>
        <v>94.489361702127653</v>
      </c>
      <c r="T1256" t="s">
        <v>8284</v>
      </c>
      <c r="U1256" t="s">
        <v>8285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6071</v>
      </c>
      <c r="E1257">
        <v>3000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9">
        <f t="shared" si="100"/>
        <v>41579.845509259263</v>
      </c>
      <c r="L1257" s="9">
        <f t="shared" si="101"/>
        <v>41609.887175925927</v>
      </c>
      <c r="M1257" s="10" t="s">
        <v>8331</v>
      </c>
      <c r="N1257" t="b">
        <v>1</v>
      </c>
      <c r="O1257">
        <v>109</v>
      </c>
      <c r="P1257" t="b">
        <v>1</v>
      </c>
      <c r="Q1257" t="s">
        <v>8284</v>
      </c>
      <c r="R1257" s="5">
        <f t="shared" si="99"/>
        <v>2.0236666666666667</v>
      </c>
      <c r="S1257">
        <f t="shared" si="102"/>
        <v>55.697247706422019</v>
      </c>
      <c r="T1257" t="s">
        <v>8284</v>
      </c>
      <c r="U1257" t="s">
        <v>8285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35389.129999999997</v>
      </c>
      <c r="E1258">
        <v>30000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9">
        <f t="shared" si="100"/>
        <v>40921.919340277775</v>
      </c>
      <c r="L1258" s="9">
        <f t="shared" si="101"/>
        <v>40951.919340277775</v>
      </c>
      <c r="M1258" s="10" t="s">
        <v>8333</v>
      </c>
      <c r="N1258" t="b">
        <v>1</v>
      </c>
      <c r="O1258">
        <v>361</v>
      </c>
      <c r="P1258" t="b">
        <v>1</v>
      </c>
      <c r="Q1258" t="s">
        <v>8284</v>
      </c>
      <c r="R1258" s="5">
        <f t="shared" si="99"/>
        <v>1.1796376666666666</v>
      </c>
      <c r="S1258">
        <f t="shared" si="102"/>
        <v>98.030831024930734</v>
      </c>
      <c r="T1258" t="s">
        <v>8284</v>
      </c>
      <c r="U1258" t="s">
        <v>8285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16210</v>
      </c>
      <c r="E1259">
        <v>5500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9">
        <f t="shared" si="100"/>
        <v>40587.085532407407</v>
      </c>
      <c r="L1259" s="9">
        <f t="shared" si="101"/>
        <v>40636.043865740743</v>
      </c>
      <c r="M1259" s="10" t="s">
        <v>8334</v>
      </c>
      <c r="N1259" t="b">
        <v>1</v>
      </c>
      <c r="O1259">
        <v>176</v>
      </c>
      <c r="P1259" t="b">
        <v>1</v>
      </c>
      <c r="Q1259" t="s">
        <v>8284</v>
      </c>
      <c r="R1259" s="5">
        <f t="shared" si="99"/>
        <v>2.9472727272727273</v>
      </c>
      <c r="S1259">
        <f t="shared" si="102"/>
        <v>92.102272727272734</v>
      </c>
      <c r="T1259" t="s">
        <v>8284</v>
      </c>
      <c r="U1259" t="s">
        <v>8285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25577.56</v>
      </c>
      <c r="E1260">
        <v>12000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9">
        <f t="shared" si="100"/>
        <v>41487.611250000002</v>
      </c>
      <c r="L1260" s="9">
        <f t="shared" si="101"/>
        <v>41517.611250000002</v>
      </c>
      <c r="M1260" s="10" t="s">
        <v>8331</v>
      </c>
      <c r="N1260" t="b">
        <v>1</v>
      </c>
      <c r="O1260">
        <v>670</v>
      </c>
      <c r="P1260" t="b">
        <v>1</v>
      </c>
      <c r="Q1260" t="s">
        <v>8284</v>
      </c>
      <c r="R1260" s="5">
        <f t="shared" si="99"/>
        <v>2.1314633333333335</v>
      </c>
      <c r="S1260">
        <f t="shared" si="102"/>
        <v>38.175462686567165</v>
      </c>
      <c r="T1260" t="s">
        <v>8284</v>
      </c>
      <c r="U1260" t="s">
        <v>8285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2606</v>
      </c>
      <c r="E1261">
        <v>2500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9">
        <f t="shared" si="100"/>
        <v>41766.970648148148</v>
      </c>
      <c r="L1261" s="9">
        <f t="shared" si="101"/>
        <v>41799.165972222225</v>
      </c>
      <c r="M1261" s="10" t="s">
        <v>8329</v>
      </c>
      <c r="N1261" t="b">
        <v>1</v>
      </c>
      <c r="O1261">
        <v>96</v>
      </c>
      <c r="P1261" t="b">
        <v>1</v>
      </c>
      <c r="Q1261" t="s">
        <v>8284</v>
      </c>
      <c r="R1261" s="5">
        <f t="shared" si="99"/>
        <v>1.0424</v>
      </c>
      <c r="S1261">
        <f t="shared" si="102"/>
        <v>27.145833333333332</v>
      </c>
      <c r="T1261" t="s">
        <v>8284</v>
      </c>
      <c r="U1261" t="s">
        <v>8285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3751</v>
      </c>
      <c r="E1262">
        <v>3300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9">
        <f t="shared" si="100"/>
        <v>41666.842824074076</v>
      </c>
      <c r="L1262" s="9">
        <f t="shared" si="101"/>
        <v>41696.842824074076</v>
      </c>
      <c r="M1262" s="10" t="s">
        <v>8329</v>
      </c>
      <c r="N1262" t="b">
        <v>1</v>
      </c>
      <c r="O1262">
        <v>74</v>
      </c>
      <c r="P1262" t="b">
        <v>1</v>
      </c>
      <c r="Q1262" t="s">
        <v>8284</v>
      </c>
      <c r="R1262" s="5">
        <f t="shared" si="99"/>
        <v>1.1366666666666667</v>
      </c>
      <c r="S1262">
        <f t="shared" si="102"/>
        <v>50.689189189189186</v>
      </c>
      <c r="T1262" t="s">
        <v>8284</v>
      </c>
      <c r="U1262" t="s">
        <v>8285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2025</v>
      </c>
      <c r="E1263">
        <v>2000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9">
        <f t="shared" si="100"/>
        <v>41638.342905092592</v>
      </c>
      <c r="L1263" s="9">
        <f t="shared" si="101"/>
        <v>41668.342905092592</v>
      </c>
      <c r="M1263" s="10" t="s">
        <v>8329</v>
      </c>
      <c r="N1263" t="b">
        <v>1</v>
      </c>
      <c r="O1263">
        <v>52</v>
      </c>
      <c r="P1263" t="b">
        <v>1</v>
      </c>
      <c r="Q1263" t="s">
        <v>8284</v>
      </c>
      <c r="R1263" s="5">
        <f t="shared" si="99"/>
        <v>1.0125</v>
      </c>
      <c r="S1263">
        <f t="shared" si="102"/>
        <v>38.942307692307693</v>
      </c>
      <c r="T1263" t="s">
        <v>8284</v>
      </c>
      <c r="U1263" t="s">
        <v>8285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8152</v>
      </c>
      <c r="E1264">
        <v>6500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9">
        <f t="shared" si="100"/>
        <v>41656.762638888889</v>
      </c>
      <c r="L1264" s="9">
        <f t="shared" si="101"/>
        <v>41686.762638888889</v>
      </c>
      <c r="M1264" s="10" t="s">
        <v>8329</v>
      </c>
      <c r="N1264" t="b">
        <v>1</v>
      </c>
      <c r="O1264">
        <v>105</v>
      </c>
      <c r="P1264" t="b">
        <v>1</v>
      </c>
      <c r="Q1264" t="s">
        <v>8284</v>
      </c>
      <c r="R1264" s="5">
        <f t="shared" si="99"/>
        <v>1.2541538461538462</v>
      </c>
      <c r="S1264">
        <f t="shared" si="102"/>
        <v>77.638095238095232</v>
      </c>
      <c r="T1264" t="s">
        <v>8284</v>
      </c>
      <c r="U1264" t="s">
        <v>8285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1785</v>
      </c>
      <c r="E1265">
        <v>1500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9">
        <f t="shared" si="100"/>
        <v>41692.084143518521</v>
      </c>
      <c r="L1265" s="9">
        <f t="shared" si="101"/>
        <v>41727.041666666664</v>
      </c>
      <c r="M1265" s="10" t="s">
        <v>8329</v>
      </c>
      <c r="N1265" t="b">
        <v>1</v>
      </c>
      <c r="O1265">
        <v>41</v>
      </c>
      <c r="P1265" t="b">
        <v>1</v>
      </c>
      <c r="Q1265" t="s">
        <v>8284</v>
      </c>
      <c r="R1265" s="5">
        <f t="shared" si="99"/>
        <v>1.19</v>
      </c>
      <c r="S1265">
        <f t="shared" si="102"/>
        <v>43.536585365853661</v>
      </c>
      <c r="T1265" t="s">
        <v>8284</v>
      </c>
      <c r="U1265" t="s">
        <v>8285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1082</v>
      </c>
      <c r="E1266">
        <v>650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9">
        <f t="shared" si="100"/>
        <v>41547.662997685184</v>
      </c>
      <c r="L1266" s="9">
        <f t="shared" si="101"/>
        <v>41576.662997685184</v>
      </c>
      <c r="M1266" s="10" t="s">
        <v>8331</v>
      </c>
      <c r="N1266" t="b">
        <v>1</v>
      </c>
      <c r="O1266">
        <v>34</v>
      </c>
      <c r="P1266" t="b">
        <v>1</v>
      </c>
      <c r="Q1266" t="s">
        <v>8284</v>
      </c>
      <c r="R1266" s="5">
        <f t="shared" si="99"/>
        <v>1.6646153846153846</v>
      </c>
      <c r="S1266">
        <f t="shared" si="102"/>
        <v>31.823529411764707</v>
      </c>
      <c r="T1266" t="s">
        <v>8284</v>
      </c>
      <c r="U1266" t="s">
        <v>8285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4170.17</v>
      </c>
      <c r="E1267">
        <v>3500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9">
        <f t="shared" si="100"/>
        <v>40465.655266203699</v>
      </c>
      <c r="L1267" s="9">
        <f t="shared" si="101"/>
        <v>40512.655266203699</v>
      </c>
      <c r="M1267" s="10" t="s">
        <v>8336</v>
      </c>
      <c r="N1267" t="b">
        <v>1</v>
      </c>
      <c r="O1267">
        <v>66</v>
      </c>
      <c r="P1267" t="b">
        <v>1</v>
      </c>
      <c r="Q1267" t="s">
        <v>8284</v>
      </c>
      <c r="R1267" s="5">
        <f t="shared" si="99"/>
        <v>1.1914771428571429</v>
      </c>
      <c r="S1267">
        <f t="shared" si="102"/>
        <v>63.184393939393942</v>
      </c>
      <c r="T1267" t="s">
        <v>8284</v>
      </c>
      <c r="U1267" t="s">
        <v>8285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9545</v>
      </c>
      <c r="E1268">
        <v>9500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9">
        <f t="shared" si="100"/>
        <v>41620.87667824074</v>
      </c>
      <c r="L1268" s="9">
        <f t="shared" si="101"/>
        <v>41650.87667824074</v>
      </c>
      <c r="M1268" s="10" t="s">
        <v>8329</v>
      </c>
      <c r="N1268" t="b">
        <v>1</v>
      </c>
      <c r="O1268">
        <v>50</v>
      </c>
      <c r="P1268" t="b">
        <v>1</v>
      </c>
      <c r="Q1268" t="s">
        <v>8284</v>
      </c>
      <c r="R1268" s="5">
        <f t="shared" si="99"/>
        <v>1.0047368421052632</v>
      </c>
      <c r="S1268">
        <f t="shared" si="102"/>
        <v>190.9</v>
      </c>
      <c r="T1268" t="s">
        <v>8284</v>
      </c>
      <c r="U1268" t="s">
        <v>8285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22396</v>
      </c>
      <c r="E1269">
        <v>22000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9">
        <f t="shared" si="100"/>
        <v>41449.585162037038</v>
      </c>
      <c r="L1269" s="9">
        <f t="shared" si="101"/>
        <v>41479.585162037038</v>
      </c>
      <c r="M1269" s="10" t="s">
        <v>8331</v>
      </c>
      <c r="N1269" t="b">
        <v>1</v>
      </c>
      <c r="O1269">
        <v>159</v>
      </c>
      <c r="P1269" t="b">
        <v>1</v>
      </c>
      <c r="Q1269" t="s">
        <v>8284</v>
      </c>
      <c r="R1269" s="5">
        <f t="shared" si="99"/>
        <v>1.018</v>
      </c>
      <c r="S1269">
        <f t="shared" si="102"/>
        <v>140.85534591194968</v>
      </c>
      <c r="T1269" t="s">
        <v>8284</v>
      </c>
      <c r="U1269" t="s">
        <v>8285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14000</v>
      </c>
      <c r="E1270">
        <v>12000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9">
        <f t="shared" si="100"/>
        <v>41507.845451388886</v>
      </c>
      <c r="L1270" s="9">
        <f t="shared" si="101"/>
        <v>41537.845451388886</v>
      </c>
      <c r="M1270" s="10" t="s">
        <v>8331</v>
      </c>
      <c r="N1270" t="b">
        <v>1</v>
      </c>
      <c r="O1270">
        <v>182</v>
      </c>
      <c r="P1270" t="b">
        <v>1</v>
      </c>
      <c r="Q1270" t="s">
        <v>8284</v>
      </c>
      <c r="R1270" s="5">
        <f t="shared" si="99"/>
        <v>1.1666666666666667</v>
      </c>
      <c r="S1270">
        <f t="shared" si="102"/>
        <v>76.92307692307692</v>
      </c>
      <c r="T1270" t="s">
        <v>8284</v>
      </c>
      <c r="U1270" t="s">
        <v>8285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20426</v>
      </c>
      <c r="E1271">
        <v>18800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9">
        <f t="shared" si="100"/>
        <v>42445.823055555556</v>
      </c>
      <c r="L1271" s="9">
        <f t="shared" si="101"/>
        <v>42476</v>
      </c>
      <c r="M1271" s="10" t="s">
        <v>8337</v>
      </c>
      <c r="N1271" t="b">
        <v>1</v>
      </c>
      <c r="O1271">
        <v>206</v>
      </c>
      <c r="P1271" t="b">
        <v>1</v>
      </c>
      <c r="Q1271" t="s">
        <v>8284</v>
      </c>
      <c r="R1271" s="5">
        <f t="shared" si="99"/>
        <v>1.0864893617021276</v>
      </c>
      <c r="S1271">
        <f t="shared" si="102"/>
        <v>99.15533980582525</v>
      </c>
      <c r="T1271" t="s">
        <v>8284</v>
      </c>
      <c r="U1271" t="s">
        <v>8285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11472</v>
      </c>
      <c r="E1272">
        <v>10000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9">
        <f t="shared" si="100"/>
        <v>40933.85696759259</v>
      </c>
      <c r="L1272" s="9">
        <f t="shared" si="101"/>
        <v>40993.815300925926</v>
      </c>
      <c r="M1272" s="10" t="s">
        <v>8333</v>
      </c>
      <c r="N1272" t="b">
        <v>1</v>
      </c>
      <c r="O1272">
        <v>169</v>
      </c>
      <c r="P1272" t="b">
        <v>1</v>
      </c>
      <c r="Q1272" t="s">
        <v>8284</v>
      </c>
      <c r="R1272" s="5">
        <f t="shared" si="99"/>
        <v>1.1472</v>
      </c>
      <c r="S1272">
        <f t="shared" si="102"/>
        <v>67.881656804733723</v>
      </c>
      <c r="T1272" t="s">
        <v>8284</v>
      </c>
      <c r="U1272" t="s">
        <v>8285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7635</v>
      </c>
      <c r="E1273">
        <v>7500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9">
        <f t="shared" si="100"/>
        <v>41561.683553240742</v>
      </c>
      <c r="L1273" s="9">
        <f t="shared" si="101"/>
        <v>41591.725219907406</v>
      </c>
      <c r="M1273" s="10" t="s">
        <v>8331</v>
      </c>
      <c r="N1273" t="b">
        <v>1</v>
      </c>
      <c r="O1273">
        <v>31</v>
      </c>
      <c r="P1273" t="b">
        <v>1</v>
      </c>
      <c r="Q1273" t="s">
        <v>8284</v>
      </c>
      <c r="R1273" s="5">
        <f t="shared" si="99"/>
        <v>1.018</v>
      </c>
      <c r="S1273">
        <f t="shared" si="102"/>
        <v>246.29032258064515</v>
      </c>
      <c r="T1273" t="s">
        <v>8284</v>
      </c>
      <c r="U1273" t="s">
        <v>8285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5300</v>
      </c>
      <c r="E1274">
        <v>5000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9">
        <f t="shared" si="100"/>
        <v>40274.745127314818</v>
      </c>
      <c r="L1274" s="9">
        <f t="shared" si="101"/>
        <v>40344.166666666664</v>
      </c>
      <c r="M1274" s="10" t="s">
        <v>8336</v>
      </c>
      <c r="N1274" t="b">
        <v>1</v>
      </c>
      <c r="O1274">
        <v>28</v>
      </c>
      <c r="P1274" t="b">
        <v>1</v>
      </c>
      <c r="Q1274" t="s">
        <v>8284</v>
      </c>
      <c r="R1274" s="5">
        <f t="shared" si="99"/>
        <v>1.06</v>
      </c>
      <c r="S1274">
        <f t="shared" ref="S1274:S1305" si="103">D1274/O1274</f>
        <v>189.28571428571428</v>
      </c>
      <c r="T1274" t="s">
        <v>8284</v>
      </c>
      <c r="U1274" t="s">
        <v>8285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4140</v>
      </c>
      <c r="E1275">
        <v>4000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9">
        <f t="shared" si="100"/>
        <v>41852.730219907404</v>
      </c>
      <c r="L1275" s="9">
        <f t="shared" si="101"/>
        <v>41882.730219907404</v>
      </c>
      <c r="M1275" s="10" t="s">
        <v>8329</v>
      </c>
      <c r="N1275" t="b">
        <v>1</v>
      </c>
      <c r="O1275">
        <v>54</v>
      </c>
      <c r="P1275" t="b">
        <v>1</v>
      </c>
      <c r="Q1275" t="s">
        <v>8284</v>
      </c>
      <c r="R1275" s="5">
        <f t="shared" si="99"/>
        <v>1.0349999999999999</v>
      </c>
      <c r="S1275">
        <f t="shared" si="103"/>
        <v>76.666666666666671</v>
      </c>
      <c r="T1275" t="s">
        <v>8284</v>
      </c>
      <c r="U1275" t="s">
        <v>8285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38743.839999999997</v>
      </c>
      <c r="E1276">
        <v>25000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9">
        <f t="shared" si="100"/>
        <v>41116.690104166664</v>
      </c>
      <c r="L1276" s="9">
        <f t="shared" si="101"/>
        <v>41151.690104166664</v>
      </c>
      <c r="M1276" s="10" t="s">
        <v>8333</v>
      </c>
      <c r="N1276" t="b">
        <v>1</v>
      </c>
      <c r="O1276">
        <v>467</v>
      </c>
      <c r="P1276" t="b">
        <v>1</v>
      </c>
      <c r="Q1276" t="s">
        <v>8284</v>
      </c>
      <c r="R1276" s="5">
        <f t="shared" si="99"/>
        <v>1.5497535999999998</v>
      </c>
      <c r="S1276">
        <f t="shared" si="103"/>
        <v>82.963254817987149</v>
      </c>
      <c r="T1276" t="s">
        <v>8284</v>
      </c>
      <c r="U1276" t="s">
        <v>8285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24321.1</v>
      </c>
      <c r="E1277">
        <v>15000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9">
        <f t="shared" si="100"/>
        <v>41458.867905092593</v>
      </c>
      <c r="L1277" s="9">
        <f t="shared" si="101"/>
        <v>41493.867905092593</v>
      </c>
      <c r="M1277" s="10" t="s">
        <v>8331</v>
      </c>
      <c r="N1277" t="b">
        <v>1</v>
      </c>
      <c r="O1277">
        <v>389</v>
      </c>
      <c r="P1277" t="b">
        <v>1</v>
      </c>
      <c r="Q1277" t="s">
        <v>8284</v>
      </c>
      <c r="R1277" s="5">
        <f t="shared" si="99"/>
        <v>1.6214066666666667</v>
      </c>
      <c r="S1277">
        <f t="shared" si="103"/>
        <v>62.522107969151669</v>
      </c>
      <c r="T1277" t="s">
        <v>8284</v>
      </c>
      <c r="U1277" t="s">
        <v>8285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3132.63</v>
      </c>
      <c r="E1278">
        <v>3000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9">
        <f t="shared" si="100"/>
        <v>40007.704247685186</v>
      </c>
      <c r="L1278" s="9">
        <f t="shared" si="101"/>
        <v>40057.166666666664</v>
      </c>
      <c r="M1278" s="10" t="s">
        <v>8338</v>
      </c>
      <c r="N1278" t="b">
        <v>1</v>
      </c>
      <c r="O1278">
        <v>68</v>
      </c>
      <c r="P1278" t="b">
        <v>1</v>
      </c>
      <c r="Q1278" t="s">
        <v>8284</v>
      </c>
      <c r="R1278" s="5">
        <f t="shared" si="99"/>
        <v>1.0442100000000001</v>
      </c>
      <c r="S1278">
        <f t="shared" si="103"/>
        <v>46.06808823529412</v>
      </c>
      <c r="T1278" t="s">
        <v>8284</v>
      </c>
      <c r="U1278" t="s">
        <v>8285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15918.65</v>
      </c>
      <c r="E1279">
        <v>15000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9">
        <f t="shared" si="100"/>
        <v>41121.561886574076</v>
      </c>
      <c r="L1279" s="9">
        <f t="shared" si="101"/>
        <v>41156.561886574076</v>
      </c>
      <c r="M1279" s="10" t="s">
        <v>8333</v>
      </c>
      <c r="N1279" t="b">
        <v>1</v>
      </c>
      <c r="O1279">
        <v>413</v>
      </c>
      <c r="P1279" t="b">
        <v>1</v>
      </c>
      <c r="Q1279" t="s">
        <v>8284</v>
      </c>
      <c r="R1279" s="5">
        <f t="shared" si="99"/>
        <v>1.0612433333333333</v>
      </c>
      <c r="S1279">
        <f t="shared" si="103"/>
        <v>38.543946731234868</v>
      </c>
      <c r="T1279" t="s">
        <v>8284</v>
      </c>
      <c r="U1279" t="s">
        <v>8285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10071</v>
      </c>
      <c r="E1280">
        <v>6500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9">
        <f t="shared" si="100"/>
        <v>41786.555162037039</v>
      </c>
      <c r="L1280" s="9">
        <f t="shared" si="101"/>
        <v>41815.083333333336</v>
      </c>
      <c r="M1280" s="10" t="s">
        <v>8329</v>
      </c>
      <c r="N1280" t="b">
        <v>1</v>
      </c>
      <c r="O1280">
        <v>190</v>
      </c>
      <c r="P1280" t="b">
        <v>1</v>
      </c>
      <c r="Q1280" t="s">
        <v>8284</v>
      </c>
      <c r="R1280" s="5">
        <f t="shared" si="99"/>
        <v>1.5493846153846154</v>
      </c>
      <c r="S1280">
        <f t="shared" si="103"/>
        <v>53.005263157894738</v>
      </c>
      <c r="T1280" t="s">
        <v>8284</v>
      </c>
      <c r="U1280" t="s">
        <v>8285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13864.17</v>
      </c>
      <c r="E1281">
        <v>12516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9">
        <f t="shared" si="100"/>
        <v>41682.099189814813</v>
      </c>
      <c r="L1281" s="9">
        <f t="shared" si="101"/>
        <v>41722.057523148149</v>
      </c>
      <c r="M1281" s="10" t="s">
        <v>8329</v>
      </c>
      <c r="N1281" t="b">
        <v>1</v>
      </c>
      <c r="O1281">
        <v>189</v>
      </c>
      <c r="P1281" t="b">
        <v>1</v>
      </c>
      <c r="Q1281" t="s">
        <v>8284</v>
      </c>
      <c r="R1281" s="5">
        <f t="shared" si="99"/>
        <v>1.1077157238734421</v>
      </c>
      <c r="S1281">
        <f t="shared" si="103"/>
        <v>73.355396825396824</v>
      </c>
      <c r="T1281" t="s">
        <v>8284</v>
      </c>
      <c r="U1281" t="s">
        <v>8285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16636.78</v>
      </c>
      <c r="E1282">
        <v>15000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9">
        <f t="shared" si="100"/>
        <v>40513.757569444446</v>
      </c>
      <c r="L1282" s="9">
        <f t="shared" si="101"/>
        <v>40603.757569444446</v>
      </c>
      <c r="M1282" s="10" t="s">
        <v>8334</v>
      </c>
      <c r="N1282" t="b">
        <v>1</v>
      </c>
      <c r="O1282">
        <v>130</v>
      </c>
      <c r="P1282" t="b">
        <v>1</v>
      </c>
      <c r="Q1282" t="s">
        <v>8284</v>
      </c>
      <c r="R1282" s="5">
        <f t="shared" ref="R1282:R1345" si="104">D1282/E1282</f>
        <v>1.1091186666666666</v>
      </c>
      <c r="S1282">
        <f t="shared" si="103"/>
        <v>127.97523076923076</v>
      </c>
      <c r="T1282" t="s">
        <v>8284</v>
      </c>
      <c r="U1282" t="s">
        <v>8285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7750</v>
      </c>
      <c r="E1283">
        <v>7000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9">
        <f t="shared" ref="K1283:K1346" si="105">(J1283/86400)+DATE(1970,1,1)</f>
        <v>41463.743472222224</v>
      </c>
      <c r="L1283" s="9">
        <f t="shared" ref="L1283:L1346" si="106">(I1283/86400)+DATE(1970,1,1)</f>
        <v>41483.743472222224</v>
      </c>
      <c r="M1283" s="10" t="s">
        <v>8331</v>
      </c>
      <c r="N1283" t="b">
        <v>1</v>
      </c>
      <c r="O1283">
        <v>74</v>
      </c>
      <c r="P1283" t="b">
        <v>1</v>
      </c>
      <c r="Q1283" t="s">
        <v>8284</v>
      </c>
      <c r="R1283" s="5">
        <f t="shared" si="104"/>
        <v>1.1071428571428572</v>
      </c>
      <c r="S1283">
        <f t="shared" si="103"/>
        <v>104.72972972972973</v>
      </c>
      <c r="T1283" t="s">
        <v>8284</v>
      </c>
      <c r="U1283" t="s">
        <v>8285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18542</v>
      </c>
      <c r="E1284">
        <v>15000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9">
        <f t="shared" si="105"/>
        <v>41586.475173611107</v>
      </c>
      <c r="L1284" s="9">
        <f t="shared" si="106"/>
        <v>41617.207638888889</v>
      </c>
      <c r="M1284" s="10" t="s">
        <v>8331</v>
      </c>
      <c r="N1284" t="b">
        <v>1</v>
      </c>
      <c r="O1284">
        <v>274</v>
      </c>
      <c r="P1284" t="b">
        <v>1</v>
      </c>
      <c r="Q1284" t="s">
        <v>8284</v>
      </c>
      <c r="R1284" s="5">
        <f t="shared" si="104"/>
        <v>1.2361333333333333</v>
      </c>
      <c r="S1284">
        <f t="shared" si="103"/>
        <v>67.671532846715323</v>
      </c>
      <c r="T1284" t="s">
        <v>8284</v>
      </c>
      <c r="U1284" t="s">
        <v>8285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2110.5</v>
      </c>
      <c r="E1285">
        <v>1000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9">
        <f t="shared" si="105"/>
        <v>41320.717465277776</v>
      </c>
      <c r="L1285" s="9">
        <f t="shared" si="106"/>
        <v>41344.166666666664</v>
      </c>
      <c r="M1285" s="10" t="s">
        <v>8331</v>
      </c>
      <c r="N1285" t="b">
        <v>1</v>
      </c>
      <c r="O1285">
        <v>22</v>
      </c>
      <c r="P1285" t="b">
        <v>1</v>
      </c>
      <c r="Q1285" t="s">
        <v>8284</v>
      </c>
      <c r="R1285" s="5">
        <f t="shared" si="104"/>
        <v>2.1105</v>
      </c>
      <c r="S1285">
        <f t="shared" si="103"/>
        <v>95.931818181818187</v>
      </c>
      <c r="T1285" t="s">
        <v>8284</v>
      </c>
      <c r="U1285" t="s">
        <v>8285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2020</v>
      </c>
      <c r="E1286">
        <v>2000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9">
        <f t="shared" si="105"/>
        <v>42712.23474537037</v>
      </c>
      <c r="L1286" s="9">
        <f t="shared" si="106"/>
        <v>42735.707638888889</v>
      </c>
      <c r="M1286" s="10" t="s">
        <v>8328</v>
      </c>
      <c r="N1286" t="b">
        <v>0</v>
      </c>
      <c r="O1286">
        <v>31</v>
      </c>
      <c r="P1286" t="b">
        <v>1</v>
      </c>
      <c r="Q1286" t="s">
        <v>8276</v>
      </c>
      <c r="R1286" s="5">
        <f t="shared" si="104"/>
        <v>1.01</v>
      </c>
      <c r="S1286">
        <f t="shared" si="103"/>
        <v>65.161290322580641</v>
      </c>
      <c r="T1286" t="s">
        <v>8276</v>
      </c>
      <c r="U1286" t="s">
        <v>8277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2033</v>
      </c>
      <c r="E1287">
        <v>2000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9">
        <f t="shared" si="105"/>
        <v>42160.583043981482</v>
      </c>
      <c r="L1287" s="9">
        <f t="shared" si="106"/>
        <v>42175.583043981482</v>
      </c>
      <c r="M1287" s="10" t="s">
        <v>8326</v>
      </c>
      <c r="N1287" t="b">
        <v>0</v>
      </c>
      <c r="O1287">
        <v>63</v>
      </c>
      <c r="P1287" t="b">
        <v>1</v>
      </c>
      <c r="Q1287" t="s">
        <v>8276</v>
      </c>
      <c r="R1287" s="5">
        <f t="shared" si="104"/>
        <v>1.0165</v>
      </c>
      <c r="S1287">
        <f t="shared" si="103"/>
        <v>32.269841269841272</v>
      </c>
      <c r="T1287" t="s">
        <v>8276</v>
      </c>
      <c r="U1287" t="s">
        <v>8277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1625</v>
      </c>
      <c r="E1288">
        <v>1500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9">
        <f t="shared" si="105"/>
        <v>42039.384571759263</v>
      </c>
      <c r="L1288" s="9">
        <f t="shared" si="106"/>
        <v>42052.583333333328</v>
      </c>
      <c r="M1288" s="10" t="s">
        <v>8326</v>
      </c>
      <c r="N1288" t="b">
        <v>0</v>
      </c>
      <c r="O1288">
        <v>20</v>
      </c>
      <c r="P1288" t="b">
        <v>1</v>
      </c>
      <c r="Q1288" t="s">
        <v>8276</v>
      </c>
      <c r="R1288" s="5">
        <f t="shared" si="104"/>
        <v>1.0833333333333333</v>
      </c>
      <c r="S1288">
        <f t="shared" si="103"/>
        <v>81.25</v>
      </c>
      <c r="T1288" t="s">
        <v>8276</v>
      </c>
      <c r="U1288" t="s">
        <v>8277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605</v>
      </c>
      <c r="E1289">
        <v>250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9">
        <f t="shared" si="105"/>
        <v>42107.621018518519</v>
      </c>
      <c r="L1289" s="9">
        <f t="shared" si="106"/>
        <v>42167.621018518519</v>
      </c>
      <c r="M1289" s="10" t="s">
        <v>8326</v>
      </c>
      <c r="N1289" t="b">
        <v>0</v>
      </c>
      <c r="O1289">
        <v>25</v>
      </c>
      <c r="P1289" t="b">
        <v>1</v>
      </c>
      <c r="Q1289" t="s">
        <v>8276</v>
      </c>
      <c r="R1289" s="5">
        <f t="shared" si="104"/>
        <v>2.42</v>
      </c>
      <c r="S1289">
        <f t="shared" si="103"/>
        <v>24.2</v>
      </c>
      <c r="T1289" t="s">
        <v>8276</v>
      </c>
      <c r="U1289" t="s">
        <v>8277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4018</v>
      </c>
      <c r="E1290">
        <v>4000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9">
        <f t="shared" si="105"/>
        <v>42561.154664351852</v>
      </c>
      <c r="L1290" s="9">
        <f t="shared" si="106"/>
        <v>42592.166666666672</v>
      </c>
      <c r="M1290" s="10" t="s">
        <v>8328</v>
      </c>
      <c r="N1290" t="b">
        <v>0</v>
      </c>
      <c r="O1290">
        <v>61</v>
      </c>
      <c r="P1290" t="b">
        <v>1</v>
      </c>
      <c r="Q1290" t="s">
        <v>8276</v>
      </c>
      <c r="R1290" s="5">
        <f t="shared" si="104"/>
        <v>1.0044999999999999</v>
      </c>
      <c r="S1290">
        <f t="shared" si="103"/>
        <v>65.868852459016395</v>
      </c>
      <c r="T1290" t="s">
        <v>8276</v>
      </c>
      <c r="U1290" t="s">
        <v>8277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1876</v>
      </c>
      <c r="E1291">
        <v>1500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9">
        <f t="shared" si="105"/>
        <v>42709.134780092594</v>
      </c>
      <c r="L1291" s="9">
        <f t="shared" si="106"/>
        <v>42739.134780092594</v>
      </c>
      <c r="M1291" s="10" t="s">
        <v>8327</v>
      </c>
      <c r="N1291" t="b">
        <v>0</v>
      </c>
      <c r="O1291">
        <v>52</v>
      </c>
      <c r="P1291" t="b">
        <v>1</v>
      </c>
      <c r="Q1291" t="s">
        <v>8276</v>
      </c>
      <c r="R1291" s="5">
        <f t="shared" si="104"/>
        <v>1.2506666666666666</v>
      </c>
      <c r="S1291">
        <f t="shared" si="103"/>
        <v>36.07692307692308</v>
      </c>
      <c r="T1291" t="s">
        <v>8276</v>
      </c>
      <c r="U1291" t="s">
        <v>8277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3800</v>
      </c>
      <c r="E1292">
        <v>3500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9">
        <f t="shared" si="105"/>
        <v>42086.614942129629</v>
      </c>
      <c r="L1292" s="9">
        <f t="shared" si="106"/>
        <v>42117.290972222225</v>
      </c>
      <c r="M1292" s="10" t="s">
        <v>8326</v>
      </c>
      <c r="N1292" t="b">
        <v>0</v>
      </c>
      <c r="O1292">
        <v>86</v>
      </c>
      <c r="P1292" t="b">
        <v>1</v>
      </c>
      <c r="Q1292" t="s">
        <v>8276</v>
      </c>
      <c r="R1292" s="5">
        <f t="shared" si="104"/>
        <v>1.0857142857142856</v>
      </c>
      <c r="S1292">
        <f t="shared" si="103"/>
        <v>44.186046511627907</v>
      </c>
      <c r="T1292" t="s">
        <v>8276</v>
      </c>
      <c r="U1292" t="s">
        <v>8277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4371</v>
      </c>
      <c r="E1293">
        <v>3000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9">
        <f t="shared" si="105"/>
        <v>42064.652673611112</v>
      </c>
      <c r="L1293" s="9">
        <f t="shared" si="106"/>
        <v>42101.291666666672</v>
      </c>
      <c r="M1293" s="10" t="s">
        <v>8326</v>
      </c>
      <c r="N1293" t="b">
        <v>0</v>
      </c>
      <c r="O1293">
        <v>42</v>
      </c>
      <c r="P1293" t="b">
        <v>1</v>
      </c>
      <c r="Q1293" t="s">
        <v>8276</v>
      </c>
      <c r="R1293" s="5">
        <f t="shared" si="104"/>
        <v>1.4570000000000001</v>
      </c>
      <c r="S1293">
        <f t="shared" si="103"/>
        <v>104.07142857142857</v>
      </c>
      <c r="T1293" t="s">
        <v>8276</v>
      </c>
      <c r="U1293" t="s">
        <v>8277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1870</v>
      </c>
      <c r="E1294">
        <v>1700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9">
        <f t="shared" si="105"/>
        <v>42256.764212962968</v>
      </c>
      <c r="L1294" s="9">
        <f t="shared" si="106"/>
        <v>42283.957638888889</v>
      </c>
      <c r="M1294" s="10" t="s">
        <v>8326</v>
      </c>
      <c r="N1294" t="b">
        <v>0</v>
      </c>
      <c r="O1294">
        <v>52</v>
      </c>
      <c r="P1294" t="b">
        <v>1</v>
      </c>
      <c r="Q1294" t="s">
        <v>8276</v>
      </c>
      <c r="R1294" s="5">
        <f t="shared" si="104"/>
        <v>1.1000000000000001</v>
      </c>
      <c r="S1294">
        <f t="shared" si="103"/>
        <v>35.96153846153846</v>
      </c>
      <c r="T1294" t="s">
        <v>8276</v>
      </c>
      <c r="U1294" t="s">
        <v>8277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15335</v>
      </c>
      <c r="E1295">
        <v>15000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9">
        <f t="shared" si="105"/>
        <v>42292.701053240744</v>
      </c>
      <c r="L1295" s="9">
        <f t="shared" si="106"/>
        <v>42322.742719907408</v>
      </c>
      <c r="M1295" s="10" t="s">
        <v>8326</v>
      </c>
      <c r="N1295" t="b">
        <v>0</v>
      </c>
      <c r="O1295">
        <v>120</v>
      </c>
      <c r="P1295" t="b">
        <v>1</v>
      </c>
      <c r="Q1295" t="s">
        <v>8276</v>
      </c>
      <c r="R1295" s="5">
        <f t="shared" si="104"/>
        <v>1.0223333333333333</v>
      </c>
      <c r="S1295">
        <f t="shared" si="103"/>
        <v>127.79166666666667</v>
      </c>
      <c r="T1295" t="s">
        <v>8276</v>
      </c>
      <c r="U1295" t="s">
        <v>8277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610</v>
      </c>
      <c r="E1296">
        <v>500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9">
        <f t="shared" si="105"/>
        <v>42278.453668981485</v>
      </c>
      <c r="L1296" s="9">
        <f t="shared" si="106"/>
        <v>42296.458333333328</v>
      </c>
      <c r="M1296" s="10" t="s">
        <v>8326</v>
      </c>
      <c r="N1296" t="b">
        <v>0</v>
      </c>
      <c r="O1296">
        <v>22</v>
      </c>
      <c r="P1296" t="b">
        <v>1</v>
      </c>
      <c r="Q1296" t="s">
        <v>8276</v>
      </c>
      <c r="R1296" s="5">
        <f t="shared" si="104"/>
        <v>1.22</v>
      </c>
      <c r="S1296">
        <f t="shared" si="103"/>
        <v>27.727272727272727</v>
      </c>
      <c r="T1296" t="s">
        <v>8276</v>
      </c>
      <c r="U1296" t="s">
        <v>8277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2549</v>
      </c>
      <c r="E1297">
        <v>2500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9">
        <f t="shared" si="105"/>
        <v>42184.572881944448</v>
      </c>
      <c r="L1297" s="9">
        <f t="shared" si="106"/>
        <v>42214.708333333328</v>
      </c>
      <c r="M1297" s="10" t="s">
        <v>8326</v>
      </c>
      <c r="N1297" t="b">
        <v>0</v>
      </c>
      <c r="O1297">
        <v>64</v>
      </c>
      <c r="P1297" t="b">
        <v>1</v>
      </c>
      <c r="Q1297" t="s">
        <v>8276</v>
      </c>
      <c r="R1297" s="5">
        <f t="shared" si="104"/>
        <v>1.0196000000000001</v>
      </c>
      <c r="S1297">
        <f t="shared" si="103"/>
        <v>39.828125</v>
      </c>
      <c r="T1297" t="s">
        <v>8276</v>
      </c>
      <c r="U1297" t="s">
        <v>8277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1200</v>
      </c>
      <c r="E1298">
        <v>850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9">
        <f t="shared" si="105"/>
        <v>42423.050613425927</v>
      </c>
      <c r="L1298" s="9">
        <f t="shared" si="106"/>
        <v>42443.008946759262</v>
      </c>
      <c r="M1298" s="10" t="s">
        <v>8328</v>
      </c>
      <c r="N1298" t="b">
        <v>0</v>
      </c>
      <c r="O1298">
        <v>23</v>
      </c>
      <c r="P1298" t="b">
        <v>1</v>
      </c>
      <c r="Q1298" t="s">
        <v>8276</v>
      </c>
      <c r="R1298" s="5">
        <f t="shared" si="104"/>
        <v>1.411764705882353</v>
      </c>
      <c r="S1298">
        <f t="shared" si="103"/>
        <v>52.173913043478258</v>
      </c>
      <c r="T1298" t="s">
        <v>8276</v>
      </c>
      <c r="U1298" t="s">
        <v>8277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21905</v>
      </c>
      <c r="E1299">
        <v>20000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9">
        <f t="shared" si="105"/>
        <v>42461.747199074074</v>
      </c>
      <c r="L1299" s="9">
        <f t="shared" si="106"/>
        <v>42491.747199074074</v>
      </c>
      <c r="M1299" s="10" t="s">
        <v>8328</v>
      </c>
      <c r="N1299" t="b">
        <v>0</v>
      </c>
      <c r="O1299">
        <v>238</v>
      </c>
      <c r="P1299" t="b">
        <v>1</v>
      </c>
      <c r="Q1299" t="s">
        <v>8276</v>
      </c>
      <c r="R1299" s="5">
        <f t="shared" si="104"/>
        <v>1.0952500000000001</v>
      </c>
      <c r="S1299">
        <f t="shared" si="103"/>
        <v>92.037815126050418</v>
      </c>
      <c r="T1299" t="s">
        <v>8276</v>
      </c>
      <c r="U1299" t="s">
        <v>8277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2093</v>
      </c>
      <c r="E1300">
        <v>2000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9">
        <f t="shared" si="105"/>
        <v>42458.680925925924</v>
      </c>
      <c r="L1300" s="9">
        <f t="shared" si="106"/>
        <v>42488.680925925924</v>
      </c>
      <c r="M1300" s="10" t="s">
        <v>8328</v>
      </c>
      <c r="N1300" t="b">
        <v>0</v>
      </c>
      <c r="O1300">
        <v>33</v>
      </c>
      <c r="P1300" t="b">
        <v>1</v>
      </c>
      <c r="Q1300" t="s">
        <v>8276</v>
      </c>
      <c r="R1300" s="5">
        <f t="shared" si="104"/>
        <v>1.0465</v>
      </c>
      <c r="S1300">
        <f t="shared" si="103"/>
        <v>63.424242424242422</v>
      </c>
      <c r="T1300" t="s">
        <v>8276</v>
      </c>
      <c r="U1300" t="s">
        <v>8277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4340</v>
      </c>
      <c r="E1301">
        <v>3500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9">
        <f t="shared" si="105"/>
        <v>42169.814340277779</v>
      </c>
      <c r="L1301" s="9">
        <f t="shared" si="106"/>
        <v>42199.814340277779</v>
      </c>
      <c r="M1301" s="10" t="s">
        <v>8326</v>
      </c>
      <c r="N1301" t="b">
        <v>0</v>
      </c>
      <c r="O1301">
        <v>32</v>
      </c>
      <c r="P1301" t="b">
        <v>1</v>
      </c>
      <c r="Q1301" t="s">
        <v>8276</v>
      </c>
      <c r="R1301" s="5">
        <f t="shared" si="104"/>
        <v>1.24</v>
      </c>
      <c r="S1301">
        <f t="shared" si="103"/>
        <v>135.625</v>
      </c>
      <c r="T1301" t="s">
        <v>8276</v>
      </c>
      <c r="U1301" t="s">
        <v>8277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4050</v>
      </c>
      <c r="E1302">
        <v>3000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9">
        <f t="shared" si="105"/>
        <v>42483.675208333334</v>
      </c>
      <c r="L1302" s="9">
        <f t="shared" si="106"/>
        <v>42522.789583333331</v>
      </c>
      <c r="M1302" s="10" t="s">
        <v>8328</v>
      </c>
      <c r="N1302" t="b">
        <v>0</v>
      </c>
      <c r="O1302">
        <v>24</v>
      </c>
      <c r="P1302" t="b">
        <v>1</v>
      </c>
      <c r="Q1302" t="s">
        <v>8276</v>
      </c>
      <c r="R1302" s="5">
        <f t="shared" si="104"/>
        <v>1.35</v>
      </c>
      <c r="S1302">
        <f t="shared" si="103"/>
        <v>168.75</v>
      </c>
      <c r="T1302" t="s">
        <v>8276</v>
      </c>
      <c r="U1302" t="s">
        <v>8277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2055</v>
      </c>
      <c r="E1303">
        <v>2000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9">
        <f t="shared" si="105"/>
        <v>42195.749745370369</v>
      </c>
      <c r="L1303" s="9">
        <f t="shared" si="106"/>
        <v>42206.125</v>
      </c>
      <c r="M1303" s="10" t="s">
        <v>8326</v>
      </c>
      <c r="N1303" t="b">
        <v>0</v>
      </c>
      <c r="O1303">
        <v>29</v>
      </c>
      <c r="P1303" t="b">
        <v>1</v>
      </c>
      <c r="Q1303" t="s">
        <v>8276</v>
      </c>
      <c r="R1303" s="5">
        <f t="shared" si="104"/>
        <v>1.0275000000000001</v>
      </c>
      <c r="S1303">
        <f t="shared" si="103"/>
        <v>70.862068965517238</v>
      </c>
      <c r="T1303" t="s">
        <v>8276</v>
      </c>
      <c r="U1303" t="s">
        <v>8277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9">
        <f t="shared" si="105"/>
        <v>42675.057997685188</v>
      </c>
      <c r="L1304" s="9">
        <f t="shared" si="106"/>
        <v>42705.099664351852</v>
      </c>
      <c r="M1304" s="10" t="s">
        <v>8328</v>
      </c>
      <c r="N1304" t="b">
        <v>0</v>
      </c>
      <c r="O1304">
        <v>50</v>
      </c>
      <c r="P1304" t="b">
        <v>1</v>
      </c>
      <c r="Q1304" t="s">
        <v>8276</v>
      </c>
      <c r="R1304" s="5">
        <f t="shared" si="104"/>
        <v>1</v>
      </c>
      <c r="S1304">
        <f t="shared" si="103"/>
        <v>50</v>
      </c>
      <c r="T1304" t="s">
        <v>8276</v>
      </c>
      <c r="U1304" t="s">
        <v>8277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4559.13</v>
      </c>
      <c r="E1305">
        <v>3500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9">
        <f t="shared" si="105"/>
        <v>42566.441203703704</v>
      </c>
      <c r="L1305" s="9">
        <f t="shared" si="106"/>
        <v>42582.458333333328</v>
      </c>
      <c r="M1305" s="10" t="s">
        <v>8328</v>
      </c>
      <c r="N1305" t="b">
        <v>0</v>
      </c>
      <c r="O1305">
        <v>108</v>
      </c>
      <c r="P1305" t="b">
        <v>1</v>
      </c>
      <c r="Q1305" t="s">
        <v>8276</v>
      </c>
      <c r="R1305" s="5">
        <f t="shared" si="104"/>
        <v>1.3026085714285716</v>
      </c>
      <c r="S1305">
        <f t="shared" si="103"/>
        <v>42.214166666666671</v>
      </c>
      <c r="T1305" t="s">
        <v>8276</v>
      </c>
      <c r="U1305" t="s">
        <v>8277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15851</v>
      </c>
      <c r="E1306">
        <v>40000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9">
        <f t="shared" si="105"/>
        <v>42747.194502314815</v>
      </c>
      <c r="L1306" s="9">
        <f t="shared" si="106"/>
        <v>42807.152835648143</v>
      </c>
      <c r="M1306" s="10" t="s">
        <v>8327</v>
      </c>
      <c r="N1306" t="b">
        <v>0</v>
      </c>
      <c r="O1306">
        <v>104</v>
      </c>
      <c r="P1306" t="b">
        <v>0</v>
      </c>
      <c r="Q1306" t="s">
        <v>8278</v>
      </c>
      <c r="R1306" s="5">
        <f t="shared" si="104"/>
        <v>0.39627499999999999</v>
      </c>
      <c r="S1306">
        <f t="shared" ref="S1306:S1333" si="107">D1306/O1306</f>
        <v>152.41346153846155</v>
      </c>
      <c r="T1306" t="s">
        <v>8278</v>
      </c>
      <c r="U1306" t="s">
        <v>8280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7793</v>
      </c>
      <c r="E1307">
        <v>30000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9">
        <f t="shared" si="105"/>
        <v>42543.665601851855</v>
      </c>
      <c r="L1307" s="9">
        <f t="shared" si="106"/>
        <v>42572.729166666672</v>
      </c>
      <c r="M1307" s="10" t="s">
        <v>8328</v>
      </c>
      <c r="N1307" t="b">
        <v>0</v>
      </c>
      <c r="O1307">
        <v>86</v>
      </c>
      <c r="P1307" t="b">
        <v>0</v>
      </c>
      <c r="Q1307" t="s">
        <v>8278</v>
      </c>
      <c r="R1307" s="5">
        <f t="shared" si="104"/>
        <v>0.25976666666666665</v>
      </c>
      <c r="S1307">
        <f t="shared" si="107"/>
        <v>90.616279069767444</v>
      </c>
      <c r="T1307" t="s">
        <v>8278</v>
      </c>
      <c r="U1307" t="s">
        <v>8280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71771</v>
      </c>
      <c r="E1308">
        <v>110000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9">
        <f t="shared" si="105"/>
        <v>41947.457569444443</v>
      </c>
      <c r="L1308" s="9">
        <f t="shared" si="106"/>
        <v>41977.457569444443</v>
      </c>
      <c r="M1308" s="10" t="s">
        <v>8329</v>
      </c>
      <c r="N1308" t="b">
        <v>0</v>
      </c>
      <c r="O1308">
        <v>356</v>
      </c>
      <c r="P1308" t="b">
        <v>0</v>
      </c>
      <c r="Q1308" t="s">
        <v>8278</v>
      </c>
      <c r="R1308" s="5">
        <f t="shared" si="104"/>
        <v>0.65246363636363636</v>
      </c>
      <c r="S1308">
        <f t="shared" si="107"/>
        <v>201.60393258426967</v>
      </c>
      <c r="T1308" t="s">
        <v>8278</v>
      </c>
      <c r="U1308" t="s">
        <v>8280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5757</v>
      </c>
      <c r="E1309">
        <v>50000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9">
        <f t="shared" si="105"/>
        <v>42387.503229166672</v>
      </c>
      <c r="L1309" s="9">
        <f t="shared" si="106"/>
        <v>42417.503229166672</v>
      </c>
      <c r="M1309" s="10" t="s">
        <v>8328</v>
      </c>
      <c r="N1309" t="b">
        <v>0</v>
      </c>
      <c r="O1309">
        <v>45</v>
      </c>
      <c r="P1309" t="b">
        <v>0</v>
      </c>
      <c r="Q1309" t="s">
        <v>8278</v>
      </c>
      <c r="R1309" s="5">
        <f t="shared" si="104"/>
        <v>0.11514000000000001</v>
      </c>
      <c r="S1309">
        <f t="shared" si="107"/>
        <v>127.93333333333334</v>
      </c>
      <c r="T1309" t="s">
        <v>8278</v>
      </c>
      <c r="U1309" t="s">
        <v>8280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1136</v>
      </c>
      <c r="E1310">
        <v>10000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9">
        <f t="shared" si="105"/>
        <v>42611.613564814819</v>
      </c>
      <c r="L1310" s="9">
        <f t="shared" si="106"/>
        <v>42651.613564814819</v>
      </c>
      <c r="M1310" s="10" t="s">
        <v>8328</v>
      </c>
      <c r="N1310" t="b">
        <v>0</v>
      </c>
      <c r="O1310">
        <v>38</v>
      </c>
      <c r="P1310" t="b">
        <v>0</v>
      </c>
      <c r="Q1310" t="s">
        <v>8278</v>
      </c>
      <c r="R1310" s="5">
        <f t="shared" si="104"/>
        <v>0.11360000000000001</v>
      </c>
      <c r="S1310">
        <f t="shared" si="107"/>
        <v>29.894736842105264</v>
      </c>
      <c r="T1310" t="s">
        <v>8278</v>
      </c>
      <c r="U1310" t="s">
        <v>8280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12879</v>
      </c>
      <c r="E1311">
        <v>11500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9">
        <f t="shared" si="105"/>
        <v>42257.882731481484</v>
      </c>
      <c r="L1311" s="9">
        <f t="shared" si="106"/>
        <v>42292.882731481484</v>
      </c>
      <c r="M1311" s="10" t="s">
        <v>8326</v>
      </c>
      <c r="N1311" t="b">
        <v>0</v>
      </c>
      <c r="O1311">
        <v>35</v>
      </c>
      <c r="P1311" t="b">
        <v>0</v>
      </c>
      <c r="Q1311" t="s">
        <v>8278</v>
      </c>
      <c r="R1311" s="5">
        <f t="shared" si="104"/>
        <v>1.1199130434782609</v>
      </c>
      <c r="S1311">
        <f t="shared" si="107"/>
        <v>367.97142857142859</v>
      </c>
      <c r="T1311" t="s">
        <v>8278</v>
      </c>
      <c r="U1311" t="s">
        <v>8280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3100</v>
      </c>
      <c r="E1312">
        <v>20000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9">
        <f t="shared" si="105"/>
        <v>42556.667245370365</v>
      </c>
      <c r="L1312" s="9">
        <f t="shared" si="106"/>
        <v>42601.667245370365</v>
      </c>
      <c r="M1312" s="10" t="s">
        <v>8328</v>
      </c>
      <c r="N1312" t="b">
        <v>0</v>
      </c>
      <c r="O1312">
        <v>24</v>
      </c>
      <c r="P1312" t="b">
        <v>0</v>
      </c>
      <c r="Q1312" t="s">
        <v>8278</v>
      </c>
      <c r="R1312" s="5">
        <f t="shared" si="104"/>
        <v>0.155</v>
      </c>
      <c r="S1312">
        <f t="shared" si="107"/>
        <v>129.16666666666666</v>
      </c>
      <c r="T1312" t="s">
        <v>8278</v>
      </c>
      <c r="U1312" t="s">
        <v>8280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80070</v>
      </c>
      <c r="E1313">
        <v>250000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9">
        <f t="shared" si="105"/>
        <v>42669.802303240736</v>
      </c>
      <c r="L1313" s="9">
        <f t="shared" si="106"/>
        <v>42704.843969907408</v>
      </c>
      <c r="M1313" s="10" t="s">
        <v>8328</v>
      </c>
      <c r="N1313" t="b">
        <v>0</v>
      </c>
      <c r="O1313">
        <v>100</v>
      </c>
      <c r="P1313" t="b">
        <v>0</v>
      </c>
      <c r="Q1313" t="s">
        <v>8278</v>
      </c>
      <c r="R1313" s="5">
        <f t="shared" si="104"/>
        <v>0.32028000000000001</v>
      </c>
      <c r="S1313">
        <f t="shared" si="107"/>
        <v>800.7</v>
      </c>
      <c r="T1313" t="s">
        <v>8278</v>
      </c>
      <c r="U1313" t="s">
        <v>8280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28</v>
      </c>
      <c r="E1314">
        <v>4600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9">
        <f t="shared" si="105"/>
        <v>42082.702800925923</v>
      </c>
      <c r="L1314" s="9">
        <f t="shared" si="106"/>
        <v>42112.702800925923</v>
      </c>
      <c r="M1314" s="10" t="s">
        <v>8326</v>
      </c>
      <c r="N1314" t="b">
        <v>0</v>
      </c>
      <c r="O1314">
        <v>1</v>
      </c>
      <c r="P1314" t="b">
        <v>0</v>
      </c>
      <c r="Q1314" t="s">
        <v>8278</v>
      </c>
      <c r="R1314" s="5">
        <f t="shared" si="104"/>
        <v>6.0869565217391303E-3</v>
      </c>
      <c r="S1314">
        <f t="shared" si="107"/>
        <v>28</v>
      </c>
      <c r="T1314" t="s">
        <v>8278</v>
      </c>
      <c r="U1314" t="s">
        <v>8280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12446</v>
      </c>
      <c r="E1315">
        <v>40000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9">
        <f t="shared" si="105"/>
        <v>42402.709652777776</v>
      </c>
      <c r="L1315" s="9">
        <f t="shared" si="106"/>
        <v>42432.709652777776</v>
      </c>
      <c r="M1315" s="10" t="s">
        <v>8328</v>
      </c>
      <c r="N1315" t="b">
        <v>0</v>
      </c>
      <c r="O1315">
        <v>122</v>
      </c>
      <c r="P1315" t="b">
        <v>0</v>
      </c>
      <c r="Q1315" t="s">
        <v>8278</v>
      </c>
      <c r="R1315" s="5">
        <f t="shared" si="104"/>
        <v>0.31114999999999998</v>
      </c>
      <c r="S1315">
        <f t="shared" si="107"/>
        <v>102.01639344262296</v>
      </c>
      <c r="T1315" t="s">
        <v>8278</v>
      </c>
      <c r="U1315" t="s">
        <v>8280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2028</v>
      </c>
      <c r="E1316">
        <v>180000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9">
        <f t="shared" si="105"/>
        <v>42604.669675925921</v>
      </c>
      <c r="L1316" s="9">
        <f t="shared" si="106"/>
        <v>42664.669675925921</v>
      </c>
      <c r="M1316" s="10" t="s">
        <v>8328</v>
      </c>
      <c r="N1316" t="b">
        <v>0</v>
      </c>
      <c r="O1316">
        <v>11</v>
      </c>
      <c r="P1316" t="b">
        <v>0</v>
      </c>
      <c r="Q1316" t="s">
        <v>8278</v>
      </c>
      <c r="R1316" s="5">
        <f t="shared" si="104"/>
        <v>1.1266666666666666E-2</v>
      </c>
      <c r="S1316">
        <f t="shared" si="107"/>
        <v>184.36363636363637</v>
      </c>
      <c r="T1316" t="s">
        <v>8278</v>
      </c>
      <c r="U1316" t="s">
        <v>8280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40404</v>
      </c>
      <c r="E1317">
        <v>100000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9">
        <f t="shared" si="105"/>
        <v>42278.498240740737</v>
      </c>
      <c r="L1317" s="9">
        <f t="shared" si="106"/>
        <v>42314.041666666672</v>
      </c>
      <c r="M1317" s="10" t="s">
        <v>8326</v>
      </c>
      <c r="N1317" t="b">
        <v>0</v>
      </c>
      <c r="O1317">
        <v>248</v>
      </c>
      <c r="P1317" t="b">
        <v>0</v>
      </c>
      <c r="Q1317" t="s">
        <v>8278</v>
      </c>
      <c r="R1317" s="5">
        <f t="shared" si="104"/>
        <v>0.40404000000000001</v>
      </c>
      <c r="S1317">
        <f t="shared" si="107"/>
        <v>162.91935483870967</v>
      </c>
      <c r="T1317" t="s">
        <v>8278</v>
      </c>
      <c r="U1317" t="s">
        <v>8280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1</v>
      </c>
      <c r="E1318">
        <v>75000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9">
        <f t="shared" si="105"/>
        <v>42393.961909722224</v>
      </c>
      <c r="L1318" s="9">
        <f t="shared" si="106"/>
        <v>42428.961909722224</v>
      </c>
      <c r="M1318" s="10" t="s">
        <v>8328</v>
      </c>
      <c r="N1318" t="b">
        <v>0</v>
      </c>
      <c r="O1318">
        <v>1</v>
      </c>
      <c r="P1318" t="b">
        <v>0</v>
      </c>
      <c r="Q1318" t="s">
        <v>8278</v>
      </c>
      <c r="R1318" s="5">
        <f t="shared" si="104"/>
        <v>1.3333333333333333E-5</v>
      </c>
      <c r="S1318">
        <f t="shared" si="107"/>
        <v>1</v>
      </c>
      <c r="T1318" t="s">
        <v>8278</v>
      </c>
      <c r="U1318" t="s">
        <v>8280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11467</v>
      </c>
      <c r="E1319">
        <v>200000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9">
        <f t="shared" si="105"/>
        <v>42520.235486111109</v>
      </c>
      <c r="L1319" s="9">
        <f t="shared" si="106"/>
        <v>42572.583333333328</v>
      </c>
      <c r="M1319" s="10" t="s">
        <v>8328</v>
      </c>
      <c r="N1319" t="b">
        <v>0</v>
      </c>
      <c r="O1319">
        <v>19</v>
      </c>
      <c r="P1319" t="b">
        <v>0</v>
      </c>
      <c r="Q1319" t="s">
        <v>8278</v>
      </c>
      <c r="R1319" s="5">
        <f t="shared" si="104"/>
        <v>5.7334999999999997E-2</v>
      </c>
      <c r="S1319">
        <f t="shared" si="107"/>
        <v>603.52631578947364</v>
      </c>
      <c r="T1319" t="s">
        <v>8278</v>
      </c>
      <c r="U1319" t="s">
        <v>8280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6130</v>
      </c>
      <c r="E1320">
        <v>40000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9">
        <f t="shared" si="105"/>
        <v>41985.043657407412</v>
      </c>
      <c r="L1320" s="9">
        <f t="shared" si="106"/>
        <v>42015.043657407412</v>
      </c>
      <c r="M1320" s="10" t="s">
        <v>8326</v>
      </c>
      <c r="N1320" t="b">
        <v>0</v>
      </c>
      <c r="O1320">
        <v>135</v>
      </c>
      <c r="P1320" t="b">
        <v>0</v>
      </c>
      <c r="Q1320" t="s">
        <v>8278</v>
      </c>
      <c r="R1320" s="5">
        <f t="shared" si="104"/>
        <v>0.15325</v>
      </c>
      <c r="S1320">
        <f t="shared" si="107"/>
        <v>45.407407407407405</v>
      </c>
      <c r="T1320" t="s">
        <v>8278</v>
      </c>
      <c r="U1320" t="s">
        <v>8280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876</v>
      </c>
      <c r="E1321">
        <v>5800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9">
        <f t="shared" si="105"/>
        <v>41816.812094907407</v>
      </c>
      <c r="L1321" s="9">
        <f t="shared" si="106"/>
        <v>41831.666666666664</v>
      </c>
      <c r="M1321" s="10" t="s">
        <v>8329</v>
      </c>
      <c r="N1321" t="b">
        <v>0</v>
      </c>
      <c r="O1321">
        <v>9</v>
      </c>
      <c r="P1321" t="b">
        <v>0</v>
      </c>
      <c r="Q1321" t="s">
        <v>8278</v>
      </c>
      <c r="R1321" s="5">
        <f t="shared" si="104"/>
        <v>0.15103448275862069</v>
      </c>
      <c r="S1321">
        <f t="shared" si="107"/>
        <v>97.333333333333329</v>
      </c>
      <c r="T1321" t="s">
        <v>8278</v>
      </c>
      <c r="U1321" t="s">
        <v>8280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503</v>
      </c>
      <c r="E1322">
        <v>100000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9">
        <f t="shared" si="105"/>
        <v>42705.690347222218</v>
      </c>
      <c r="L1322" s="9">
        <f t="shared" si="106"/>
        <v>42734.958333333328</v>
      </c>
      <c r="M1322" s="10" t="s">
        <v>8328</v>
      </c>
      <c r="N1322" t="b">
        <v>0</v>
      </c>
      <c r="O1322">
        <v>3</v>
      </c>
      <c r="P1322" t="b">
        <v>0</v>
      </c>
      <c r="Q1322" t="s">
        <v>8278</v>
      </c>
      <c r="R1322" s="5">
        <f t="shared" si="104"/>
        <v>5.0299999999999997E-3</v>
      </c>
      <c r="S1322">
        <f t="shared" si="107"/>
        <v>167.66666666666666</v>
      </c>
      <c r="T1322" t="s">
        <v>8278</v>
      </c>
      <c r="U1322" t="s">
        <v>8280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6019</v>
      </c>
      <c r="E1323">
        <v>462000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9">
        <f t="shared" si="105"/>
        <v>42697.74927083333</v>
      </c>
      <c r="L1323" s="9">
        <f t="shared" si="106"/>
        <v>42727.74927083333</v>
      </c>
      <c r="M1323" s="10" t="s">
        <v>8328</v>
      </c>
      <c r="N1323" t="b">
        <v>0</v>
      </c>
      <c r="O1323">
        <v>7</v>
      </c>
      <c r="P1323" t="b">
        <v>0</v>
      </c>
      <c r="Q1323" t="s">
        <v>8278</v>
      </c>
      <c r="R1323" s="5">
        <f t="shared" si="104"/>
        <v>1.3028138528138528E-2</v>
      </c>
      <c r="S1323">
        <f t="shared" si="107"/>
        <v>859.85714285714289</v>
      </c>
      <c r="T1323" t="s">
        <v>8278</v>
      </c>
      <c r="U1323" t="s">
        <v>8280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106</v>
      </c>
      <c r="E1324">
        <v>35000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9">
        <f t="shared" si="105"/>
        <v>42115.656539351854</v>
      </c>
      <c r="L1324" s="9">
        <f t="shared" si="106"/>
        <v>42145.656539351854</v>
      </c>
      <c r="M1324" s="10" t="s">
        <v>8326</v>
      </c>
      <c r="N1324" t="b">
        <v>0</v>
      </c>
      <c r="O1324">
        <v>4</v>
      </c>
      <c r="P1324" t="b">
        <v>0</v>
      </c>
      <c r="Q1324" t="s">
        <v>8278</v>
      </c>
      <c r="R1324" s="5">
        <f t="shared" si="104"/>
        <v>3.0285714285714286E-3</v>
      </c>
      <c r="S1324">
        <f t="shared" si="107"/>
        <v>26.5</v>
      </c>
      <c r="T1324" t="s">
        <v>8278</v>
      </c>
      <c r="U1324" t="s">
        <v>8280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1332</v>
      </c>
      <c r="E1325">
        <v>15000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9">
        <f t="shared" si="105"/>
        <v>42451.698449074072</v>
      </c>
      <c r="L1325" s="9">
        <f t="shared" si="106"/>
        <v>42486.288194444445</v>
      </c>
      <c r="M1325" s="10" t="s">
        <v>8328</v>
      </c>
      <c r="N1325" t="b">
        <v>0</v>
      </c>
      <c r="O1325">
        <v>44</v>
      </c>
      <c r="P1325" t="b">
        <v>0</v>
      </c>
      <c r="Q1325" t="s">
        <v>8278</v>
      </c>
      <c r="R1325" s="5">
        <f t="shared" si="104"/>
        <v>8.8800000000000004E-2</v>
      </c>
      <c r="S1325">
        <f t="shared" si="107"/>
        <v>30.272727272727273</v>
      </c>
      <c r="T1325" t="s">
        <v>8278</v>
      </c>
      <c r="U1325" t="s">
        <v>8280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4920</v>
      </c>
      <c r="E1326">
        <v>50000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9">
        <f t="shared" si="105"/>
        <v>42626.633703703701</v>
      </c>
      <c r="L1326" s="9">
        <f t="shared" si="106"/>
        <v>42656.633703703701</v>
      </c>
      <c r="M1326" s="10" t="s">
        <v>8328</v>
      </c>
      <c r="N1326" t="b">
        <v>0</v>
      </c>
      <c r="O1326">
        <v>90</v>
      </c>
      <c r="P1326" t="b">
        <v>0</v>
      </c>
      <c r="Q1326" t="s">
        <v>8278</v>
      </c>
      <c r="R1326" s="5">
        <f t="shared" si="104"/>
        <v>9.8400000000000001E-2</v>
      </c>
      <c r="S1326">
        <f t="shared" si="107"/>
        <v>54.666666666666664</v>
      </c>
      <c r="T1326" t="s">
        <v>8278</v>
      </c>
      <c r="U1326" t="s">
        <v>8280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486</v>
      </c>
      <c r="E1327">
        <v>20000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9">
        <f t="shared" si="105"/>
        <v>42704.086053240739</v>
      </c>
      <c r="L1327" s="9">
        <f t="shared" si="106"/>
        <v>42734.086053240739</v>
      </c>
      <c r="M1327" s="10" t="s">
        <v>8328</v>
      </c>
      <c r="N1327" t="b">
        <v>0</v>
      </c>
      <c r="O1327">
        <v>8</v>
      </c>
      <c r="P1327" t="b">
        <v>0</v>
      </c>
      <c r="Q1327" t="s">
        <v>8278</v>
      </c>
      <c r="R1327" s="5">
        <f t="shared" si="104"/>
        <v>2.4299999999999999E-2</v>
      </c>
      <c r="S1327">
        <f t="shared" si="107"/>
        <v>60.75</v>
      </c>
      <c r="T1327" t="s">
        <v>8278</v>
      </c>
      <c r="U1327" t="s">
        <v>8280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1130</v>
      </c>
      <c r="E1328">
        <v>100000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9">
        <f t="shared" si="105"/>
        <v>41974.791990740741</v>
      </c>
      <c r="L1328" s="9">
        <f t="shared" si="106"/>
        <v>42019.791990740741</v>
      </c>
      <c r="M1328" s="10" t="s">
        <v>8326</v>
      </c>
      <c r="N1328" t="b">
        <v>0</v>
      </c>
      <c r="O1328">
        <v>11</v>
      </c>
      <c r="P1328" t="b">
        <v>0</v>
      </c>
      <c r="Q1328" t="s">
        <v>8278</v>
      </c>
      <c r="R1328" s="5">
        <f t="shared" si="104"/>
        <v>1.1299999999999999E-2</v>
      </c>
      <c r="S1328">
        <f t="shared" si="107"/>
        <v>102.72727272727273</v>
      </c>
      <c r="T1328" t="s">
        <v>8278</v>
      </c>
      <c r="U1328" t="s">
        <v>8280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1705</v>
      </c>
      <c r="E1329">
        <v>48000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9">
        <f t="shared" si="105"/>
        <v>42123.678645833337</v>
      </c>
      <c r="L1329" s="9">
        <f t="shared" si="106"/>
        <v>42153.678645833337</v>
      </c>
      <c r="M1329" s="10" t="s">
        <v>8326</v>
      </c>
      <c r="N1329" t="b">
        <v>0</v>
      </c>
      <c r="O1329">
        <v>41</v>
      </c>
      <c r="P1329" t="b">
        <v>0</v>
      </c>
      <c r="Q1329" t="s">
        <v>8278</v>
      </c>
      <c r="R1329" s="5">
        <f t="shared" si="104"/>
        <v>3.5520833333333335E-2</v>
      </c>
      <c r="S1329">
        <f t="shared" si="107"/>
        <v>41.585365853658537</v>
      </c>
      <c r="T1329" t="s">
        <v>8278</v>
      </c>
      <c r="U1329" t="s">
        <v>8280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1748</v>
      </c>
      <c r="E1330">
        <v>75000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9">
        <f t="shared" si="105"/>
        <v>42612.642754629633</v>
      </c>
      <c r="L1330" s="9">
        <f t="shared" si="106"/>
        <v>42657.642754629633</v>
      </c>
      <c r="M1330" s="10" t="s">
        <v>8328</v>
      </c>
      <c r="N1330" t="b">
        <v>0</v>
      </c>
      <c r="O1330">
        <v>15</v>
      </c>
      <c r="P1330" t="b">
        <v>0</v>
      </c>
      <c r="Q1330" t="s">
        <v>8278</v>
      </c>
      <c r="R1330" s="5">
        <f t="shared" si="104"/>
        <v>2.3306666666666667E-2</v>
      </c>
      <c r="S1330">
        <f t="shared" si="107"/>
        <v>116.53333333333333</v>
      </c>
      <c r="T1330" t="s">
        <v>8278</v>
      </c>
      <c r="U1330" t="s">
        <v>8280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408</v>
      </c>
      <c r="E1331">
        <v>50000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9">
        <f t="shared" si="105"/>
        <v>41935.221585648149</v>
      </c>
      <c r="L1331" s="9">
        <f t="shared" si="106"/>
        <v>41975.263252314813</v>
      </c>
      <c r="M1331" s="10" t="s">
        <v>8329</v>
      </c>
      <c r="N1331" t="b">
        <v>0</v>
      </c>
      <c r="O1331">
        <v>9</v>
      </c>
      <c r="P1331" t="b">
        <v>0</v>
      </c>
      <c r="Q1331" t="s">
        <v>8278</v>
      </c>
      <c r="R1331" s="5">
        <f t="shared" si="104"/>
        <v>8.1600000000000006E-3</v>
      </c>
      <c r="S1331">
        <f t="shared" si="107"/>
        <v>45.333333333333336</v>
      </c>
      <c r="T1331" t="s">
        <v>8278</v>
      </c>
      <c r="U1331" t="s">
        <v>8280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7873</v>
      </c>
      <c r="E1332">
        <v>35000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9">
        <f t="shared" si="105"/>
        <v>42522.276724537034</v>
      </c>
      <c r="L1332" s="9">
        <f t="shared" si="106"/>
        <v>42553.166666666672</v>
      </c>
      <c r="M1332" s="10" t="s">
        <v>8328</v>
      </c>
      <c r="N1332" t="b">
        <v>0</v>
      </c>
      <c r="O1332">
        <v>50</v>
      </c>
      <c r="P1332" t="b">
        <v>0</v>
      </c>
      <c r="Q1332" t="s">
        <v>8278</v>
      </c>
      <c r="R1332" s="5">
        <f t="shared" si="104"/>
        <v>0.22494285714285714</v>
      </c>
      <c r="S1332">
        <f t="shared" si="107"/>
        <v>157.46</v>
      </c>
      <c r="T1332" t="s">
        <v>8278</v>
      </c>
      <c r="U1332" t="s">
        <v>8280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3417</v>
      </c>
      <c r="E1333">
        <v>250000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9">
        <f t="shared" si="105"/>
        <v>42569.50409722222</v>
      </c>
      <c r="L1333" s="9">
        <f t="shared" si="106"/>
        <v>42599.50409722222</v>
      </c>
      <c r="M1333" s="10" t="s">
        <v>8328</v>
      </c>
      <c r="N1333" t="b">
        <v>0</v>
      </c>
      <c r="O1333">
        <v>34</v>
      </c>
      <c r="P1333" t="b">
        <v>0</v>
      </c>
      <c r="Q1333" t="s">
        <v>8278</v>
      </c>
      <c r="R1333" s="5">
        <f t="shared" si="104"/>
        <v>1.3668E-2</v>
      </c>
      <c r="S1333">
        <f t="shared" si="107"/>
        <v>100.5</v>
      </c>
      <c r="T1333" t="s">
        <v>8278</v>
      </c>
      <c r="U1333" t="s">
        <v>8280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0</v>
      </c>
      <c r="E1334">
        <v>10115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9">
        <f t="shared" si="105"/>
        <v>42732.060277777782</v>
      </c>
      <c r="L1334" s="9">
        <f t="shared" si="106"/>
        <v>42762.060277777782</v>
      </c>
      <c r="M1334" s="10" t="s">
        <v>8327</v>
      </c>
      <c r="N1334" t="b">
        <v>0</v>
      </c>
      <c r="O1334">
        <v>0</v>
      </c>
      <c r="P1334" t="b">
        <v>0</v>
      </c>
      <c r="Q1334" t="s">
        <v>8278</v>
      </c>
      <c r="R1334" s="5">
        <f t="shared" si="104"/>
        <v>0</v>
      </c>
      <c r="S1334">
        <v>0</v>
      </c>
      <c r="T1334" t="s">
        <v>8278</v>
      </c>
      <c r="U1334" t="s">
        <v>8280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0</v>
      </c>
      <c r="E1335">
        <v>2500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9">
        <f t="shared" si="105"/>
        <v>41806.106770833336</v>
      </c>
      <c r="L1335" s="9">
        <f t="shared" si="106"/>
        <v>41836.106770833336</v>
      </c>
      <c r="M1335" s="10" t="s">
        <v>8329</v>
      </c>
      <c r="N1335" t="b">
        <v>0</v>
      </c>
      <c r="O1335">
        <v>0</v>
      </c>
      <c r="P1335" t="b">
        <v>0</v>
      </c>
      <c r="Q1335" t="s">
        <v>8278</v>
      </c>
      <c r="R1335" s="5">
        <f t="shared" si="104"/>
        <v>0</v>
      </c>
      <c r="S1335">
        <v>0</v>
      </c>
      <c r="T1335" t="s">
        <v>8278</v>
      </c>
      <c r="U1335" t="s">
        <v>8280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14303</v>
      </c>
      <c r="E1336">
        <v>133000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9">
        <f t="shared" si="105"/>
        <v>42410.774155092593</v>
      </c>
      <c r="L1336" s="9">
        <f t="shared" si="106"/>
        <v>42440.774155092593</v>
      </c>
      <c r="M1336" s="10" t="s">
        <v>8328</v>
      </c>
      <c r="N1336" t="b">
        <v>0</v>
      </c>
      <c r="O1336">
        <v>276</v>
      </c>
      <c r="P1336" t="b">
        <v>0</v>
      </c>
      <c r="Q1336" t="s">
        <v>8278</v>
      </c>
      <c r="R1336" s="5">
        <f t="shared" si="104"/>
        <v>0.10754135338345865</v>
      </c>
      <c r="S1336">
        <f t="shared" ref="S1336:S1341" si="108">D1336/O1336</f>
        <v>51.822463768115945</v>
      </c>
      <c r="T1336" t="s">
        <v>8278</v>
      </c>
      <c r="U1336" t="s">
        <v>8280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4940</v>
      </c>
      <c r="E1337">
        <v>25000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9">
        <f t="shared" si="105"/>
        <v>42313.936365740738</v>
      </c>
      <c r="L1337" s="9">
        <f t="shared" si="106"/>
        <v>42343.936365740738</v>
      </c>
      <c r="M1337" s="10" t="s">
        <v>8326</v>
      </c>
      <c r="N1337" t="b">
        <v>0</v>
      </c>
      <c r="O1337">
        <v>16</v>
      </c>
      <c r="P1337" t="b">
        <v>0</v>
      </c>
      <c r="Q1337" t="s">
        <v>8278</v>
      </c>
      <c r="R1337" s="5">
        <f t="shared" si="104"/>
        <v>0.1976</v>
      </c>
      <c r="S1337">
        <f t="shared" si="108"/>
        <v>308.75</v>
      </c>
      <c r="T1337" t="s">
        <v>8278</v>
      </c>
      <c r="U1337" t="s">
        <v>8280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84947</v>
      </c>
      <c r="E1338">
        <v>100000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9">
        <f t="shared" si="105"/>
        <v>41955.863750000004</v>
      </c>
      <c r="L1338" s="9">
        <f t="shared" si="106"/>
        <v>41990.863750000004</v>
      </c>
      <c r="M1338" s="10" t="s">
        <v>8329</v>
      </c>
      <c r="N1338" t="b">
        <v>0</v>
      </c>
      <c r="O1338">
        <v>224</v>
      </c>
      <c r="P1338" t="b">
        <v>0</v>
      </c>
      <c r="Q1338" t="s">
        <v>8278</v>
      </c>
      <c r="R1338" s="5">
        <f t="shared" si="104"/>
        <v>0.84946999999999995</v>
      </c>
      <c r="S1338">
        <f t="shared" si="108"/>
        <v>379.22767857142856</v>
      </c>
      <c r="T1338" t="s">
        <v>8278</v>
      </c>
      <c r="U1338" t="s">
        <v>8280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24691</v>
      </c>
      <c r="E1339">
        <v>50000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9">
        <f t="shared" si="105"/>
        <v>42767.577303240745</v>
      </c>
      <c r="L1339" s="9">
        <f t="shared" si="106"/>
        <v>42797.577303240745</v>
      </c>
      <c r="M1339" s="10" t="s">
        <v>8327</v>
      </c>
      <c r="N1339" t="b">
        <v>0</v>
      </c>
      <c r="O1339">
        <v>140</v>
      </c>
      <c r="P1339" t="b">
        <v>0</v>
      </c>
      <c r="Q1339" t="s">
        <v>8278</v>
      </c>
      <c r="R1339" s="5">
        <f t="shared" si="104"/>
        <v>0.49381999999999998</v>
      </c>
      <c r="S1339">
        <f t="shared" si="108"/>
        <v>176.36428571428573</v>
      </c>
      <c r="T1339" t="s">
        <v>8278</v>
      </c>
      <c r="U1339" t="s">
        <v>8280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991</v>
      </c>
      <c r="E1340">
        <v>30000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9">
        <f t="shared" si="105"/>
        <v>42188.803622685184</v>
      </c>
      <c r="L1340" s="9">
        <f t="shared" si="106"/>
        <v>42218.803622685184</v>
      </c>
      <c r="M1340" s="10" t="s">
        <v>8326</v>
      </c>
      <c r="N1340" t="b">
        <v>0</v>
      </c>
      <c r="O1340">
        <v>15</v>
      </c>
      <c r="P1340" t="b">
        <v>0</v>
      </c>
      <c r="Q1340" t="s">
        <v>8278</v>
      </c>
      <c r="R1340" s="5">
        <f t="shared" si="104"/>
        <v>3.3033333333333331E-2</v>
      </c>
      <c r="S1340">
        <f t="shared" si="108"/>
        <v>66.066666666666663</v>
      </c>
      <c r="T1340" t="s">
        <v>8278</v>
      </c>
      <c r="U1340" t="s">
        <v>8280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3317</v>
      </c>
      <c r="E1341">
        <v>50000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9">
        <f t="shared" si="105"/>
        <v>41936.647164351853</v>
      </c>
      <c r="L1341" s="9">
        <f t="shared" si="106"/>
        <v>41981.688831018517</v>
      </c>
      <c r="M1341" s="10" t="s">
        <v>8329</v>
      </c>
      <c r="N1341" t="b">
        <v>0</v>
      </c>
      <c r="O1341">
        <v>37</v>
      </c>
      <c r="P1341" t="b">
        <v>0</v>
      </c>
      <c r="Q1341" t="s">
        <v>8278</v>
      </c>
      <c r="R1341" s="5">
        <f t="shared" si="104"/>
        <v>6.6339999999999996E-2</v>
      </c>
      <c r="S1341">
        <f t="shared" si="108"/>
        <v>89.648648648648646</v>
      </c>
      <c r="T1341" t="s">
        <v>8278</v>
      </c>
      <c r="U1341" t="s">
        <v>8280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0</v>
      </c>
      <c r="E1342">
        <v>1680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9">
        <f t="shared" si="105"/>
        <v>41836.595520833333</v>
      </c>
      <c r="L1342" s="9">
        <f t="shared" si="106"/>
        <v>41866.595520833333</v>
      </c>
      <c r="M1342" s="10" t="s">
        <v>8329</v>
      </c>
      <c r="N1342" t="b">
        <v>0</v>
      </c>
      <c r="O1342">
        <v>0</v>
      </c>
      <c r="P1342" t="b">
        <v>0</v>
      </c>
      <c r="Q1342" t="s">
        <v>8278</v>
      </c>
      <c r="R1342" s="5">
        <f t="shared" si="104"/>
        <v>0</v>
      </c>
      <c r="S1342">
        <v>0</v>
      </c>
      <c r="T1342" t="s">
        <v>8278</v>
      </c>
      <c r="U1342" t="s">
        <v>8280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17590</v>
      </c>
      <c r="E1343">
        <v>25000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9">
        <f t="shared" si="105"/>
        <v>42612.624039351853</v>
      </c>
      <c r="L1343" s="9">
        <f t="shared" si="106"/>
        <v>42644.624039351853</v>
      </c>
      <c r="M1343" s="10" t="s">
        <v>8328</v>
      </c>
      <c r="N1343" t="b">
        <v>0</v>
      </c>
      <c r="O1343">
        <v>46</v>
      </c>
      <c r="P1343" t="b">
        <v>0</v>
      </c>
      <c r="Q1343" t="s">
        <v>8278</v>
      </c>
      <c r="R1343" s="5">
        <f t="shared" si="104"/>
        <v>0.7036</v>
      </c>
      <c r="S1343">
        <f t="shared" ref="S1343:S1374" si="109">D1343/O1343</f>
        <v>382.39130434782606</v>
      </c>
      <c r="T1343" t="s">
        <v>8278</v>
      </c>
      <c r="U1343" t="s">
        <v>8280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100</v>
      </c>
      <c r="E1344">
        <v>50000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9">
        <f t="shared" si="105"/>
        <v>42172.816423611112</v>
      </c>
      <c r="L1344" s="9">
        <f t="shared" si="106"/>
        <v>42202.816423611112</v>
      </c>
      <c r="M1344" s="10" t="s">
        <v>8326</v>
      </c>
      <c r="N1344" t="b">
        <v>0</v>
      </c>
      <c r="O1344">
        <v>1</v>
      </c>
      <c r="P1344" t="b">
        <v>0</v>
      </c>
      <c r="Q1344" t="s">
        <v>8278</v>
      </c>
      <c r="R1344" s="5">
        <f t="shared" si="104"/>
        <v>2E-3</v>
      </c>
      <c r="S1344">
        <f t="shared" si="109"/>
        <v>100</v>
      </c>
      <c r="T1344" t="s">
        <v>8278</v>
      </c>
      <c r="U1344" t="s">
        <v>8280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51149</v>
      </c>
      <c r="E1345">
        <v>50000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9">
        <f t="shared" si="105"/>
        <v>42542.526423611111</v>
      </c>
      <c r="L1345" s="9">
        <f t="shared" si="106"/>
        <v>42601.165972222225</v>
      </c>
      <c r="M1345" s="10" t="s">
        <v>8328</v>
      </c>
      <c r="N1345" t="b">
        <v>0</v>
      </c>
      <c r="O1345">
        <v>323</v>
      </c>
      <c r="P1345" t="b">
        <v>0</v>
      </c>
      <c r="Q1345" t="s">
        <v>8278</v>
      </c>
      <c r="R1345" s="5">
        <f t="shared" si="104"/>
        <v>1.02298</v>
      </c>
      <c r="S1345">
        <f t="shared" si="109"/>
        <v>158.35603715170279</v>
      </c>
      <c r="T1345" t="s">
        <v>8278</v>
      </c>
      <c r="U1345" t="s">
        <v>8280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5666</v>
      </c>
      <c r="E1346">
        <v>1500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9">
        <f t="shared" si="105"/>
        <v>42522.789803240739</v>
      </c>
      <c r="L1346" s="9">
        <f t="shared" si="106"/>
        <v>42551.789803240739</v>
      </c>
      <c r="M1346" s="10" t="s">
        <v>8328</v>
      </c>
      <c r="N1346" t="b">
        <v>0</v>
      </c>
      <c r="O1346">
        <v>139</v>
      </c>
      <c r="P1346" t="b">
        <v>1</v>
      </c>
      <c r="Q1346" t="s">
        <v>8281</v>
      </c>
      <c r="R1346" s="5">
        <f t="shared" ref="R1346:R1409" si="110">D1346/E1346</f>
        <v>3.7773333333333334</v>
      </c>
      <c r="S1346">
        <f t="shared" si="109"/>
        <v>40.762589928057551</v>
      </c>
      <c r="T1346" t="s">
        <v>8281</v>
      </c>
      <c r="U1346" t="s">
        <v>8282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375</v>
      </c>
      <c r="E1347">
        <v>300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9">
        <f t="shared" ref="K1347:K1410" si="111">(J1347/86400)+DATE(1970,1,1)</f>
        <v>41799.814340277779</v>
      </c>
      <c r="L1347" s="9">
        <f t="shared" ref="L1347:L1410" si="112">(I1347/86400)+DATE(1970,1,1)</f>
        <v>41834.814340277779</v>
      </c>
      <c r="M1347" s="10" t="s">
        <v>8329</v>
      </c>
      <c r="N1347" t="b">
        <v>0</v>
      </c>
      <c r="O1347">
        <v>7</v>
      </c>
      <c r="P1347" t="b">
        <v>1</v>
      </c>
      <c r="Q1347" t="s">
        <v>8281</v>
      </c>
      <c r="R1347" s="5">
        <f t="shared" si="110"/>
        <v>1.25</v>
      </c>
      <c r="S1347">
        <f t="shared" si="109"/>
        <v>53.571428571428569</v>
      </c>
      <c r="T1347" t="s">
        <v>8281</v>
      </c>
      <c r="U1347" t="s">
        <v>8282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7219</v>
      </c>
      <c r="E1348">
        <v>4900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9">
        <f t="shared" si="111"/>
        <v>41422.075821759259</v>
      </c>
      <c r="L1348" s="9">
        <f t="shared" si="112"/>
        <v>41452.075821759259</v>
      </c>
      <c r="M1348" s="10" t="s">
        <v>8331</v>
      </c>
      <c r="N1348" t="b">
        <v>0</v>
      </c>
      <c r="O1348">
        <v>149</v>
      </c>
      <c r="P1348" t="b">
        <v>1</v>
      </c>
      <c r="Q1348" t="s">
        <v>8281</v>
      </c>
      <c r="R1348" s="5">
        <f t="shared" si="110"/>
        <v>1.473265306122449</v>
      </c>
      <c r="S1348">
        <f t="shared" si="109"/>
        <v>48.449664429530202</v>
      </c>
      <c r="T1348" t="s">
        <v>8281</v>
      </c>
      <c r="U1348" t="s">
        <v>8282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2555</v>
      </c>
      <c r="E1349">
        <v>2500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9">
        <f t="shared" si="111"/>
        <v>42040.638020833328</v>
      </c>
      <c r="L1349" s="9">
        <f t="shared" si="112"/>
        <v>42070.638020833328</v>
      </c>
      <c r="M1349" s="10" t="s">
        <v>8326</v>
      </c>
      <c r="N1349" t="b">
        <v>0</v>
      </c>
      <c r="O1349">
        <v>31</v>
      </c>
      <c r="P1349" t="b">
        <v>1</v>
      </c>
      <c r="Q1349" t="s">
        <v>8281</v>
      </c>
      <c r="R1349" s="5">
        <f t="shared" si="110"/>
        <v>1.022</v>
      </c>
      <c r="S1349">
        <f t="shared" si="109"/>
        <v>82.41935483870968</v>
      </c>
      <c r="T1349" t="s">
        <v>8281</v>
      </c>
      <c r="U1349" t="s">
        <v>8282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5985</v>
      </c>
      <c r="E1350">
        <v>5875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9">
        <f t="shared" si="111"/>
        <v>41963.506168981483</v>
      </c>
      <c r="L1350" s="9">
        <f t="shared" si="112"/>
        <v>41991.506168981483</v>
      </c>
      <c r="M1350" s="10" t="s">
        <v>8329</v>
      </c>
      <c r="N1350" t="b">
        <v>0</v>
      </c>
      <c r="O1350">
        <v>26</v>
      </c>
      <c r="P1350" t="b">
        <v>1</v>
      </c>
      <c r="Q1350" t="s">
        <v>8281</v>
      </c>
      <c r="R1350" s="5">
        <f t="shared" si="110"/>
        <v>1.018723404255319</v>
      </c>
      <c r="S1350">
        <f t="shared" si="109"/>
        <v>230.19230769230768</v>
      </c>
      <c r="T1350" t="s">
        <v>8281</v>
      </c>
      <c r="U1350" t="s">
        <v>8282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10210</v>
      </c>
      <c r="E1351">
        <v>5000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9">
        <f t="shared" si="111"/>
        <v>42317.33258101852</v>
      </c>
      <c r="L1351" s="9">
        <f t="shared" si="112"/>
        <v>42354.290972222225</v>
      </c>
      <c r="M1351" s="10" t="s">
        <v>8326</v>
      </c>
      <c r="N1351" t="b">
        <v>0</v>
      </c>
      <c r="O1351">
        <v>172</v>
      </c>
      <c r="P1351" t="b">
        <v>1</v>
      </c>
      <c r="Q1351" t="s">
        <v>8281</v>
      </c>
      <c r="R1351" s="5">
        <f t="shared" si="110"/>
        <v>2.0419999999999998</v>
      </c>
      <c r="S1351">
        <f t="shared" si="109"/>
        <v>59.360465116279073</v>
      </c>
      <c r="T1351" t="s">
        <v>8281</v>
      </c>
      <c r="U1351" t="s">
        <v>8282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5202.5</v>
      </c>
      <c r="E1352">
        <v>5000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9">
        <f t="shared" si="111"/>
        <v>42334.013124999998</v>
      </c>
      <c r="L1352" s="9">
        <f t="shared" si="112"/>
        <v>42364.013124999998</v>
      </c>
      <c r="M1352" s="10" t="s">
        <v>8326</v>
      </c>
      <c r="N1352" t="b">
        <v>0</v>
      </c>
      <c r="O1352">
        <v>78</v>
      </c>
      <c r="P1352" t="b">
        <v>1</v>
      </c>
      <c r="Q1352" t="s">
        <v>8281</v>
      </c>
      <c r="R1352" s="5">
        <f t="shared" si="110"/>
        <v>1.0405</v>
      </c>
      <c r="S1352">
        <f t="shared" si="109"/>
        <v>66.698717948717942</v>
      </c>
      <c r="T1352" t="s">
        <v>8281</v>
      </c>
      <c r="U1352" t="s">
        <v>8282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20253</v>
      </c>
      <c r="E1353">
        <v>20000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9">
        <f t="shared" si="111"/>
        <v>42382.74009259259</v>
      </c>
      <c r="L1353" s="9">
        <f t="shared" si="112"/>
        <v>42412.74009259259</v>
      </c>
      <c r="M1353" s="10" t="s">
        <v>8328</v>
      </c>
      <c r="N1353" t="b">
        <v>0</v>
      </c>
      <c r="O1353">
        <v>120</v>
      </c>
      <c r="P1353" t="b">
        <v>1</v>
      </c>
      <c r="Q1353" t="s">
        <v>8281</v>
      </c>
      <c r="R1353" s="5">
        <f t="shared" si="110"/>
        <v>1.0126500000000001</v>
      </c>
      <c r="S1353">
        <f t="shared" si="109"/>
        <v>168.77500000000001</v>
      </c>
      <c r="T1353" t="s">
        <v>8281</v>
      </c>
      <c r="U1353" t="s">
        <v>8282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13614</v>
      </c>
      <c r="E1354">
        <v>10000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9">
        <f t="shared" si="111"/>
        <v>42200.578310185185</v>
      </c>
      <c r="L1354" s="9">
        <f t="shared" si="112"/>
        <v>42252.165972222225</v>
      </c>
      <c r="M1354" s="10" t="s">
        <v>8326</v>
      </c>
      <c r="N1354" t="b">
        <v>0</v>
      </c>
      <c r="O1354">
        <v>227</v>
      </c>
      <c r="P1354" t="b">
        <v>1</v>
      </c>
      <c r="Q1354" t="s">
        <v>8281</v>
      </c>
      <c r="R1354" s="5">
        <f t="shared" si="110"/>
        <v>1.3613999999999999</v>
      </c>
      <c r="S1354">
        <f t="shared" si="109"/>
        <v>59.973568281938327</v>
      </c>
      <c r="T1354" t="s">
        <v>8281</v>
      </c>
      <c r="U1354" t="s">
        <v>8282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1336</v>
      </c>
      <c r="E1355">
        <v>1000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9">
        <f t="shared" si="111"/>
        <v>41309.11791666667</v>
      </c>
      <c r="L1355" s="9">
        <f t="shared" si="112"/>
        <v>41344</v>
      </c>
      <c r="M1355" s="10" t="s">
        <v>8339</v>
      </c>
      <c r="N1355" t="b">
        <v>0</v>
      </c>
      <c r="O1355">
        <v>42</v>
      </c>
      <c r="P1355" t="b">
        <v>1</v>
      </c>
      <c r="Q1355" t="s">
        <v>8281</v>
      </c>
      <c r="R1355" s="5">
        <f t="shared" si="110"/>
        <v>1.3360000000000001</v>
      </c>
      <c r="S1355">
        <f t="shared" si="109"/>
        <v>31.80952380952381</v>
      </c>
      <c r="T1355" t="s">
        <v>8281</v>
      </c>
      <c r="U1355" t="s">
        <v>8282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1563</v>
      </c>
      <c r="E1356">
        <v>1200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9">
        <f t="shared" si="111"/>
        <v>42502.807627314818</v>
      </c>
      <c r="L1356" s="9">
        <f t="shared" si="112"/>
        <v>42532.807627314818</v>
      </c>
      <c r="M1356" s="10" t="s">
        <v>8328</v>
      </c>
      <c r="N1356" t="b">
        <v>0</v>
      </c>
      <c r="O1356">
        <v>64</v>
      </c>
      <c r="P1356" t="b">
        <v>1</v>
      </c>
      <c r="Q1356" t="s">
        <v>8281</v>
      </c>
      <c r="R1356" s="5">
        <f t="shared" si="110"/>
        <v>1.3025</v>
      </c>
      <c r="S1356">
        <f t="shared" si="109"/>
        <v>24.421875</v>
      </c>
      <c r="T1356" t="s">
        <v>8281</v>
      </c>
      <c r="U1356" t="s">
        <v>8282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3067</v>
      </c>
      <c r="E1357">
        <v>2500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9">
        <f t="shared" si="111"/>
        <v>41213.254687499997</v>
      </c>
      <c r="L1357" s="9">
        <f t="shared" si="112"/>
        <v>41243.416666666664</v>
      </c>
      <c r="M1357" s="10" t="s">
        <v>8333</v>
      </c>
      <c r="N1357" t="b">
        <v>0</v>
      </c>
      <c r="O1357">
        <v>121</v>
      </c>
      <c r="P1357" t="b">
        <v>1</v>
      </c>
      <c r="Q1357" t="s">
        <v>8281</v>
      </c>
      <c r="R1357" s="5">
        <f t="shared" si="110"/>
        <v>1.2267999999999999</v>
      </c>
      <c r="S1357">
        <f t="shared" si="109"/>
        <v>25.347107438016529</v>
      </c>
      <c r="T1357" t="s">
        <v>8281</v>
      </c>
      <c r="U1357" t="s">
        <v>8282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6215.56</v>
      </c>
      <c r="E1358">
        <v>3400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9">
        <f t="shared" si="111"/>
        <v>41430.038888888885</v>
      </c>
      <c r="L1358" s="9">
        <f t="shared" si="112"/>
        <v>41460.038888888885</v>
      </c>
      <c r="M1358" s="10" t="s">
        <v>8331</v>
      </c>
      <c r="N1358" t="b">
        <v>0</v>
      </c>
      <c r="O1358">
        <v>87</v>
      </c>
      <c r="P1358" t="b">
        <v>1</v>
      </c>
      <c r="Q1358" t="s">
        <v>8281</v>
      </c>
      <c r="R1358" s="5">
        <f t="shared" si="110"/>
        <v>1.8281058823529412</v>
      </c>
      <c r="S1358">
        <f t="shared" si="109"/>
        <v>71.443218390804603</v>
      </c>
      <c r="T1358" t="s">
        <v>8281</v>
      </c>
      <c r="U1358" t="s">
        <v>8282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2506</v>
      </c>
      <c r="E1359">
        <v>2000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9">
        <f t="shared" si="111"/>
        <v>41304.962233796294</v>
      </c>
      <c r="L1359" s="9">
        <f t="shared" si="112"/>
        <v>41334.249305555553</v>
      </c>
      <c r="M1359" s="10" t="s">
        <v>8331</v>
      </c>
      <c r="N1359" t="b">
        <v>0</v>
      </c>
      <c r="O1359">
        <v>65</v>
      </c>
      <c r="P1359" t="b">
        <v>1</v>
      </c>
      <c r="Q1359" t="s">
        <v>8281</v>
      </c>
      <c r="R1359" s="5">
        <f t="shared" si="110"/>
        <v>1.2529999999999999</v>
      </c>
      <c r="S1359">
        <f t="shared" si="109"/>
        <v>38.553846153846152</v>
      </c>
      <c r="T1359" t="s">
        <v>8281</v>
      </c>
      <c r="U1359" t="s">
        <v>8282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3350</v>
      </c>
      <c r="E1360">
        <v>3000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9">
        <f t="shared" si="111"/>
        <v>40689.570868055554</v>
      </c>
      <c r="L1360" s="9">
        <f t="shared" si="112"/>
        <v>40719.570868055554</v>
      </c>
      <c r="M1360" s="10" t="s">
        <v>8334</v>
      </c>
      <c r="N1360" t="b">
        <v>0</v>
      </c>
      <c r="O1360">
        <v>49</v>
      </c>
      <c r="P1360" t="b">
        <v>1</v>
      </c>
      <c r="Q1360" t="s">
        <v>8281</v>
      </c>
      <c r="R1360" s="5">
        <f t="shared" si="110"/>
        <v>1.1166666666666667</v>
      </c>
      <c r="S1360">
        <f t="shared" si="109"/>
        <v>68.367346938775512</v>
      </c>
      <c r="T1360" t="s">
        <v>8281</v>
      </c>
      <c r="U1360" t="s">
        <v>8282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764</v>
      </c>
      <c r="E1361">
        <v>660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9">
        <f t="shared" si="111"/>
        <v>40668.814699074072</v>
      </c>
      <c r="L1361" s="9">
        <f t="shared" si="112"/>
        <v>40730.814699074072</v>
      </c>
      <c r="M1361" s="10" t="s">
        <v>8334</v>
      </c>
      <c r="N1361" t="b">
        <v>0</v>
      </c>
      <c r="O1361">
        <v>19</v>
      </c>
      <c r="P1361" t="b">
        <v>1</v>
      </c>
      <c r="Q1361" t="s">
        <v>8281</v>
      </c>
      <c r="R1361" s="5">
        <f t="shared" si="110"/>
        <v>1.1575757575757575</v>
      </c>
      <c r="S1361">
        <f t="shared" si="109"/>
        <v>40.210526315789473</v>
      </c>
      <c r="T1361" t="s">
        <v>8281</v>
      </c>
      <c r="U1361" t="s">
        <v>8282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2598</v>
      </c>
      <c r="E1362">
        <v>1500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9">
        <f t="shared" si="111"/>
        <v>41095.900694444441</v>
      </c>
      <c r="L1362" s="9">
        <f t="shared" si="112"/>
        <v>41123.900694444441</v>
      </c>
      <c r="M1362" s="10" t="s">
        <v>8333</v>
      </c>
      <c r="N1362" t="b">
        <v>0</v>
      </c>
      <c r="O1362">
        <v>81</v>
      </c>
      <c r="P1362" t="b">
        <v>1</v>
      </c>
      <c r="Q1362" t="s">
        <v>8281</v>
      </c>
      <c r="R1362" s="5">
        <f t="shared" si="110"/>
        <v>1.732</v>
      </c>
      <c r="S1362">
        <f t="shared" si="109"/>
        <v>32.074074074074076</v>
      </c>
      <c r="T1362" t="s">
        <v>8281</v>
      </c>
      <c r="U1362" t="s">
        <v>8282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7559</v>
      </c>
      <c r="E1363">
        <v>6000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9">
        <f t="shared" si="111"/>
        <v>41781.717268518521</v>
      </c>
      <c r="L1363" s="9">
        <f t="shared" si="112"/>
        <v>41811.717268518521</v>
      </c>
      <c r="M1363" s="10" t="s">
        <v>8329</v>
      </c>
      <c r="N1363" t="b">
        <v>0</v>
      </c>
      <c r="O1363">
        <v>264</v>
      </c>
      <c r="P1363" t="b">
        <v>1</v>
      </c>
      <c r="Q1363" t="s">
        <v>8281</v>
      </c>
      <c r="R1363" s="5">
        <f t="shared" si="110"/>
        <v>1.2598333333333334</v>
      </c>
      <c r="S1363">
        <f t="shared" si="109"/>
        <v>28.632575757575758</v>
      </c>
      <c r="T1363" t="s">
        <v>8281</v>
      </c>
      <c r="U1363" t="s">
        <v>8282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1091</v>
      </c>
      <c r="E1364">
        <v>1000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9">
        <f t="shared" si="111"/>
        <v>41464.934386574074</v>
      </c>
      <c r="L1364" s="9">
        <f t="shared" si="112"/>
        <v>41524.934386574074</v>
      </c>
      <c r="M1364" s="10" t="s">
        <v>8331</v>
      </c>
      <c r="N1364" t="b">
        <v>0</v>
      </c>
      <c r="O1364">
        <v>25</v>
      </c>
      <c r="P1364" t="b">
        <v>1</v>
      </c>
      <c r="Q1364" t="s">
        <v>8281</v>
      </c>
      <c r="R1364" s="5">
        <f t="shared" si="110"/>
        <v>1.091</v>
      </c>
      <c r="S1364">
        <f t="shared" si="109"/>
        <v>43.64</v>
      </c>
      <c r="T1364" t="s">
        <v>8281</v>
      </c>
      <c r="U1364" t="s">
        <v>8282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9">
        <f t="shared" si="111"/>
        <v>42396.8440625</v>
      </c>
      <c r="L1365" s="9">
        <f t="shared" si="112"/>
        <v>42415.332638888889</v>
      </c>
      <c r="M1365" s="10" t="s">
        <v>8328</v>
      </c>
      <c r="N1365" t="b">
        <v>0</v>
      </c>
      <c r="O1365">
        <v>5</v>
      </c>
      <c r="P1365" t="b">
        <v>1</v>
      </c>
      <c r="Q1365" t="s">
        <v>8281</v>
      </c>
      <c r="R1365" s="5">
        <f t="shared" si="110"/>
        <v>1</v>
      </c>
      <c r="S1365">
        <f t="shared" si="109"/>
        <v>40</v>
      </c>
      <c r="T1365" t="s">
        <v>8281</v>
      </c>
      <c r="U1365" t="s">
        <v>8282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49830</v>
      </c>
      <c r="E1366">
        <v>42000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9">
        <f t="shared" si="111"/>
        <v>41951.6956712963</v>
      </c>
      <c r="L1366" s="9">
        <f t="shared" si="112"/>
        <v>42011.6956712963</v>
      </c>
      <c r="M1366" s="10" t="s">
        <v>8326</v>
      </c>
      <c r="N1366" t="b">
        <v>0</v>
      </c>
      <c r="O1366">
        <v>144</v>
      </c>
      <c r="P1366" t="b">
        <v>1</v>
      </c>
      <c r="Q1366" t="s">
        <v>8284</v>
      </c>
      <c r="R1366" s="5">
        <f t="shared" si="110"/>
        <v>1.1864285714285714</v>
      </c>
      <c r="S1366">
        <f t="shared" si="109"/>
        <v>346.04166666666669</v>
      </c>
      <c r="T1366" t="s">
        <v>8284</v>
      </c>
      <c r="U1366" t="s">
        <v>8285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7520</v>
      </c>
      <c r="E1367">
        <v>7500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9">
        <f t="shared" si="111"/>
        <v>42049.733240740738</v>
      </c>
      <c r="L1367" s="9">
        <f t="shared" si="112"/>
        <v>42079.691574074073</v>
      </c>
      <c r="M1367" s="10" t="s">
        <v>8326</v>
      </c>
      <c r="N1367" t="b">
        <v>0</v>
      </c>
      <c r="O1367">
        <v>92</v>
      </c>
      <c r="P1367" t="b">
        <v>1</v>
      </c>
      <c r="Q1367" t="s">
        <v>8284</v>
      </c>
      <c r="R1367" s="5">
        <f t="shared" si="110"/>
        <v>1.0026666666666666</v>
      </c>
      <c r="S1367">
        <f t="shared" si="109"/>
        <v>81.739130434782609</v>
      </c>
      <c r="T1367" t="s">
        <v>8284</v>
      </c>
      <c r="U1367" t="s">
        <v>8285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9486.69</v>
      </c>
      <c r="E1368">
        <v>7500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9">
        <f t="shared" si="111"/>
        <v>41924.996099537035</v>
      </c>
      <c r="L1368" s="9">
        <f t="shared" si="112"/>
        <v>41970.037766203706</v>
      </c>
      <c r="M1368" s="10" t="s">
        <v>8329</v>
      </c>
      <c r="N1368" t="b">
        <v>0</v>
      </c>
      <c r="O1368">
        <v>147</v>
      </c>
      <c r="P1368" t="b">
        <v>1</v>
      </c>
      <c r="Q1368" t="s">
        <v>8284</v>
      </c>
      <c r="R1368" s="5">
        <f t="shared" si="110"/>
        <v>1.2648920000000001</v>
      </c>
      <c r="S1368">
        <f t="shared" si="109"/>
        <v>64.535306122448986</v>
      </c>
      <c r="T1368" t="s">
        <v>8284</v>
      </c>
      <c r="U1368" t="s">
        <v>8285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5713</v>
      </c>
      <c r="E1369">
        <v>5000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9">
        <f t="shared" si="111"/>
        <v>42292.002893518518</v>
      </c>
      <c r="L1369" s="9">
        <f t="shared" si="112"/>
        <v>42322.044560185182</v>
      </c>
      <c r="M1369" s="10" t="s">
        <v>8326</v>
      </c>
      <c r="N1369" t="b">
        <v>0</v>
      </c>
      <c r="O1369">
        <v>90</v>
      </c>
      <c r="P1369" t="b">
        <v>1</v>
      </c>
      <c r="Q1369" t="s">
        <v>8284</v>
      </c>
      <c r="R1369" s="5">
        <f t="shared" si="110"/>
        <v>1.1426000000000001</v>
      </c>
      <c r="S1369">
        <f t="shared" si="109"/>
        <v>63.477777777777774</v>
      </c>
      <c r="T1369" t="s">
        <v>8284</v>
      </c>
      <c r="U1369" t="s">
        <v>8285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5535</v>
      </c>
      <c r="E1370">
        <v>5000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9">
        <f t="shared" si="111"/>
        <v>42146.190902777773</v>
      </c>
      <c r="L1370" s="9">
        <f t="shared" si="112"/>
        <v>42170.190902777773</v>
      </c>
      <c r="M1370" s="10" t="s">
        <v>8326</v>
      </c>
      <c r="N1370" t="b">
        <v>0</v>
      </c>
      <c r="O1370">
        <v>87</v>
      </c>
      <c r="P1370" t="b">
        <v>1</v>
      </c>
      <c r="Q1370" t="s">
        <v>8284</v>
      </c>
      <c r="R1370" s="5">
        <f t="shared" si="110"/>
        <v>1.107</v>
      </c>
      <c r="S1370">
        <f t="shared" si="109"/>
        <v>63.620689655172413</v>
      </c>
      <c r="T1370" t="s">
        <v>8284</v>
      </c>
      <c r="U1370" t="s">
        <v>8285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34090.629999999997</v>
      </c>
      <c r="E1371">
        <v>32360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9">
        <f t="shared" si="111"/>
        <v>41710.594282407408</v>
      </c>
      <c r="L1371" s="9">
        <f t="shared" si="112"/>
        <v>41740.594282407408</v>
      </c>
      <c r="M1371" s="10" t="s">
        <v>8329</v>
      </c>
      <c r="N1371" t="b">
        <v>0</v>
      </c>
      <c r="O1371">
        <v>406</v>
      </c>
      <c r="P1371" t="b">
        <v>1</v>
      </c>
      <c r="Q1371" t="s">
        <v>8284</v>
      </c>
      <c r="R1371" s="5">
        <f t="shared" si="110"/>
        <v>1.0534805315203954</v>
      </c>
      <c r="S1371">
        <f t="shared" si="109"/>
        <v>83.967068965517228</v>
      </c>
      <c r="T1371" t="s">
        <v>8284</v>
      </c>
      <c r="U1371" t="s">
        <v>8285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1555</v>
      </c>
      <c r="E1372">
        <v>1500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9">
        <f t="shared" si="111"/>
        <v>41548.00335648148</v>
      </c>
      <c r="L1372" s="9">
        <f t="shared" si="112"/>
        <v>41563.00335648148</v>
      </c>
      <c r="M1372" s="10" t="s">
        <v>8331</v>
      </c>
      <c r="N1372" t="b">
        <v>0</v>
      </c>
      <c r="O1372">
        <v>20</v>
      </c>
      <c r="P1372" t="b">
        <v>1</v>
      </c>
      <c r="Q1372" t="s">
        <v>8284</v>
      </c>
      <c r="R1372" s="5">
        <f t="shared" si="110"/>
        <v>1.0366666666666666</v>
      </c>
      <c r="S1372">
        <f t="shared" si="109"/>
        <v>77.75</v>
      </c>
      <c r="T1372" t="s">
        <v>8284</v>
      </c>
      <c r="U1372" t="s">
        <v>8285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7495</v>
      </c>
      <c r="E1373">
        <v>6999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9">
        <f t="shared" si="111"/>
        <v>42101.758587962962</v>
      </c>
      <c r="L1373" s="9">
        <f t="shared" si="112"/>
        <v>42131.758587962962</v>
      </c>
      <c r="M1373" s="10" t="s">
        <v>8326</v>
      </c>
      <c r="N1373" t="b">
        <v>0</v>
      </c>
      <c r="O1373">
        <v>70</v>
      </c>
      <c r="P1373" t="b">
        <v>1</v>
      </c>
      <c r="Q1373" t="s">
        <v>8284</v>
      </c>
      <c r="R1373" s="5">
        <f t="shared" si="110"/>
        <v>1.0708672667523933</v>
      </c>
      <c r="S1373">
        <f t="shared" si="109"/>
        <v>107.07142857142857</v>
      </c>
      <c r="T1373" t="s">
        <v>8284</v>
      </c>
      <c r="U1373" t="s">
        <v>8285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620</v>
      </c>
      <c r="E1374">
        <v>500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9">
        <f t="shared" si="111"/>
        <v>41072.739953703705</v>
      </c>
      <c r="L1374" s="9">
        <f t="shared" si="112"/>
        <v>41102.739953703705</v>
      </c>
      <c r="M1374" s="10" t="s">
        <v>8333</v>
      </c>
      <c r="N1374" t="b">
        <v>0</v>
      </c>
      <c r="O1374">
        <v>16</v>
      </c>
      <c r="P1374" t="b">
        <v>1</v>
      </c>
      <c r="Q1374" t="s">
        <v>8284</v>
      </c>
      <c r="R1374" s="5">
        <f t="shared" si="110"/>
        <v>1.24</v>
      </c>
      <c r="S1374">
        <f t="shared" si="109"/>
        <v>38.75</v>
      </c>
      <c r="T1374" t="s">
        <v>8284</v>
      </c>
      <c r="U1374" t="s">
        <v>8285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10501</v>
      </c>
      <c r="E1375">
        <v>10000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9">
        <f t="shared" si="111"/>
        <v>42704.95177083333</v>
      </c>
      <c r="L1375" s="9">
        <f t="shared" si="112"/>
        <v>42734.95177083333</v>
      </c>
      <c r="M1375" s="10" t="s">
        <v>8328</v>
      </c>
      <c r="N1375" t="b">
        <v>0</v>
      </c>
      <c r="O1375">
        <v>52</v>
      </c>
      <c r="P1375" t="b">
        <v>1</v>
      </c>
      <c r="Q1375" t="s">
        <v>8284</v>
      </c>
      <c r="R1375" s="5">
        <f t="shared" si="110"/>
        <v>1.0501</v>
      </c>
      <c r="S1375">
        <f t="shared" ref="S1375:S1410" si="113">D1375/O1375</f>
        <v>201.94230769230768</v>
      </c>
      <c r="T1375" t="s">
        <v>8284</v>
      </c>
      <c r="U1375" t="s">
        <v>8285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2842</v>
      </c>
      <c r="E1376">
        <v>1500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9">
        <f t="shared" si="111"/>
        <v>42424.161898148144</v>
      </c>
      <c r="L1376" s="9">
        <f t="shared" si="112"/>
        <v>42454.12023148148</v>
      </c>
      <c r="M1376" s="10" t="s">
        <v>8328</v>
      </c>
      <c r="N1376" t="b">
        <v>0</v>
      </c>
      <c r="O1376">
        <v>66</v>
      </c>
      <c r="P1376" t="b">
        <v>1</v>
      </c>
      <c r="Q1376" t="s">
        <v>8284</v>
      </c>
      <c r="R1376" s="5">
        <f t="shared" si="110"/>
        <v>1.8946666666666667</v>
      </c>
      <c r="S1376">
        <f t="shared" si="113"/>
        <v>43.060606060606062</v>
      </c>
      <c r="T1376" t="s">
        <v>8284</v>
      </c>
      <c r="U1376" t="s">
        <v>8285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6853</v>
      </c>
      <c r="E1377">
        <v>4000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9">
        <f t="shared" si="111"/>
        <v>42720.066192129627</v>
      </c>
      <c r="L1377" s="9">
        <f t="shared" si="112"/>
        <v>42750.066192129627</v>
      </c>
      <c r="M1377" s="10" t="s">
        <v>8327</v>
      </c>
      <c r="N1377" t="b">
        <v>0</v>
      </c>
      <c r="O1377">
        <v>109</v>
      </c>
      <c r="P1377" t="b">
        <v>1</v>
      </c>
      <c r="Q1377" t="s">
        <v>8284</v>
      </c>
      <c r="R1377" s="5">
        <f t="shared" si="110"/>
        <v>1.7132499999999999</v>
      </c>
      <c r="S1377">
        <f t="shared" si="113"/>
        <v>62.871559633027523</v>
      </c>
      <c r="T1377" t="s">
        <v>8284</v>
      </c>
      <c r="U1377" t="s">
        <v>8285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9342</v>
      </c>
      <c r="E1378">
        <v>3700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9">
        <f t="shared" si="111"/>
        <v>42677.669050925921</v>
      </c>
      <c r="L1378" s="9">
        <f t="shared" si="112"/>
        <v>42707.710717592592</v>
      </c>
      <c r="M1378" s="10" t="s">
        <v>8328</v>
      </c>
      <c r="N1378" t="b">
        <v>0</v>
      </c>
      <c r="O1378">
        <v>168</v>
      </c>
      <c r="P1378" t="b">
        <v>1</v>
      </c>
      <c r="Q1378" t="s">
        <v>8284</v>
      </c>
      <c r="R1378" s="5">
        <f t="shared" si="110"/>
        <v>2.5248648648648651</v>
      </c>
      <c r="S1378">
        <f t="shared" si="113"/>
        <v>55.607142857142854</v>
      </c>
      <c r="T1378" t="s">
        <v>8284</v>
      </c>
      <c r="U1378" t="s">
        <v>8285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1510</v>
      </c>
      <c r="E1379">
        <v>1300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9">
        <f t="shared" si="111"/>
        <v>42747.219560185185</v>
      </c>
      <c r="L1379" s="9">
        <f t="shared" si="112"/>
        <v>42769.174305555556</v>
      </c>
      <c r="M1379" s="10" t="s">
        <v>8327</v>
      </c>
      <c r="N1379" t="b">
        <v>0</v>
      </c>
      <c r="O1379">
        <v>31</v>
      </c>
      <c r="P1379" t="b">
        <v>1</v>
      </c>
      <c r="Q1379" t="s">
        <v>8284</v>
      </c>
      <c r="R1379" s="5">
        <f t="shared" si="110"/>
        <v>1.1615384615384616</v>
      </c>
      <c r="S1379">
        <f t="shared" si="113"/>
        <v>48.70967741935484</v>
      </c>
      <c r="T1379" t="s">
        <v>8284</v>
      </c>
      <c r="U1379" t="s">
        <v>8285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4067</v>
      </c>
      <c r="E1380">
        <v>2000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9">
        <f t="shared" si="111"/>
        <v>42568.759375000001</v>
      </c>
      <c r="L1380" s="9">
        <f t="shared" si="112"/>
        <v>42583.759375000001</v>
      </c>
      <c r="M1380" s="10" t="s">
        <v>8328</v>
      </c>
      <c r="N1380" t="b">
        <v>0</v>
      </c>
      <c r="O1380">
        <v>133</v>
      </c>
      <c r="P1380" t="b">
        <v>1</v>
      </c>
      <c r="Q1380" t="s">
        <v>8284</v>
      </c>
      <c r="R1380" s="5">
        <f t="shared" si="110"/>
        <v>2.0335000000000001</v>
      </c>
      <c r="S1380">
        <f t="shared" si="113"/>
        <v>30.578947368421051</v>
      </c>
      <c r="T1380" t="s">
        <v>8284</v>
      </c>
      <c r="U1380" t="s">
        <v>8285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11160</v>
      </c>
      <c r="E1381">
        <v>10000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9">
        <f t="shared" si="111"/>
        <v>42130.491620370369</v>
      </c>
      <c r="L1381" s="9">
        <f t="shared" si="112"/>
        <v>42160.491620370369</v>
      </c>
      <c r="M1381" s="10" t="s">
        <v>8326</v>
      </c>
      <c r="N1381" t="b">
        <v>0</v>
      </c>
      <c r="O1381">
        <v>151</v>
      </c>
      <c r="P1381" t="b">
        <v>1</v>
      </c>
      <c r="Q1381" t="s">
        <v>8284</v>
      </c>
      <c r="R1381" s="5">
        <f t="shared" si="110"/>
        <v>1.1160000000000001</v>
      </c>
      <c r="S1381">
        <f t="shared" si="113"/>
        <v>73.907284768211923</v>
      </c>
      <c r="T1381" t="s">
        <v>8284</v>
      </c>
      <c r="U1381" t="s">
        <v>8285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106</v>
      </c>
      <c r="E1382">
        <v>25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9">
        <f t="shared" si="111"/>
        <v>42141.762800925921</v>
      </c>
      <c r="L1382" s="9">
        <f t="shared" si="112"/>
        <v>42164.083333333328</v>
      </c>
      <c r="M1382" s="10" t="s">
        <v>8326</v>
      </c>
      <c r="N1382" t="b">
        <v>0</v>
      </c>
      <c r="O1382">
        <v>5</v>
      </c>
      <c r="P1382" t="b">
        <v>1</v>
      </c>
      <c r="Q1382" t="s">
        <v>8284</v>
      </c>
      <c r="R1382" s="5">
        <f t="shared" si="110"/>
        <v>4.24</v>
      </c>
      <c r="S1382">
        <f t="shared" si="113"/>
        <v>21.2</v>
      </c>
      <c r="T1382" t="s">
        <v>8284</v>
      </c>
      <c r="U1382" t="s">
        <v>8285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5355</v>
      </c>
      <c r="E1383">
        <v>5000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9">
        <f t="shared" si="111"/>
        <v>42703.214409722219</v>
      </c>
      <c r="L1383" s="9">
        <f t="shared" si="112"/>
        <v>42733.214409722219</v>
      </c>
      <c r="M1383" s="10" t="s">
        <v>8328</v>
      </c>
      <c r="N1383" t="b">
        <v>0</v>
      </c>
      <c r="O1383">
        <v>73</v>
      </c>
      <c r="P1383" t="b">
        <v>1</v>
      </c>
      <c r="Q1383" t="s">
        <v>8284</v>
      </c>
      <c r="R1383" s="5">
        <f t="shared" si="110"/>
        <v>1.071</v>
      </c>
      <c r="S1383">
        <f t="shared" si="113"/>
        <v>73.356164383561648</v>
      </c>
      <c r="T1383" t="s">
        <v>8284</v>
      </c>
      <c r="U1383" t="s">
        <v>8285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8349</v>
      </c>
      <c r="E1384">
        <v>8000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9">
        <f t="shared" si="111"/>
        <v>41370.800185185188</v>
      </c>
      <c r="L1384" s="9">
        <f t="shared" si="112"/>
        <v>41400.800185185188</v>
      </c>
      <c r="M1384" s="10" t="s">
        <v>8331</v>
      </c>
      <c r="N1384" t="b">
        <v>0</v>
      </c>
      <c r="O1384">
        <v>148</v>
      </c>
      <c r="P1384" t="b">
        <v>1</v>
      </c>
      <c r="Q1384" t="s">
        <v>8284</v>
      </c>
      <c r="R1384" s="5">
        <f t="shared" si="110"/>
        <v>1.043625</v>
      </c>
      <c r="S1384">
        <f t="shared" si="113"/>
        <v>56.412162162162161</v>
      </c>
      <c r="T1384" t="s">
        <v>8284</v>
      </c>
      <c r="U1384" t="s">
        <v>8285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4673</v>
      </c>
      <c r="E1385">
        <v>2200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9">
        <f t="shared" si="111"/>
        <v>42707.074976851851</v>
      </c>
      <c r="L1385" s="9">
        <f t="shared" si="112"/>
        <v>42727.074976851851</v>
      </c>
      <c r="M1385" s="10" t="s">
        <v>8328</v>
      </c>
      <c r="N1385" t="b">
        <v>0</v>
      </c>
      <c r="O1385">
        <v>93</v>
      </c>
      <c r="P1385" t="b">
        <v>1</v>
      </c>
      <c r="Q1385" t="s">
        <v>8284</v>
      </c>
      <c r="R1385" s="5">
        <f t="shared" si="110"/>
        <v>2.124090909090909</v>
      </c>
      <c r="S1385">
        <f t="shared" si="113"/>
        <v>50.247311827956992</v>
      </c>
      <c r="T1385" t="s">
        <v>8284</v>
      </c>
      <c r="U1385" t="s">
        <v>8285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4343</v>
      </c>
      <c r="E1386">
        <v>3500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9">
        <f t="shared" si="111"/>
        <v>42160.735208333332</v>
      </c>
      <c r="L1386" s="9">
        <f t="shared" si="112"/>
        <v>42190.735208333332</v>
      </c>
      <c r="M1386" s="10" t="s">
        <v>8326</v>
      </c>
      <c r="N1386" t="b">
        <v>0</v>
      </c>
      <c r="O1386">
        <v>63</v>
      </c>
      <c r="P1386" t="b">
        <v>1</v>
      </c>
      <c r="Q1386" t="s">
        <v>8284</v>
      </c>
      <c r="R1386" s="5">
        <f t="shared" si="110"/>
        <v>1.2408571428571429</v>
      </c>
      <c r="S1386">
        <f t="shared" si="113"/>
        <v>68.936507936507937</v>
      </c>
      <c r="T1386" t="s">
        <v>8284</v>
      </c>
      <c r="U1386" t="s">
        <v>8285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8832.49</v>
      </c>
      <c r="E1387">
        <v>8000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9">
        <f t="shared" si="111"/>
        <v>42433.688900462963</v>
      </c>
      <c r="L1387" s="9">
        <f t="shared" si="112"/>
        <v>42489.507638888885</v>
      </c>
      <c r="M1387" s="10" t="s">
        <v>8328</v>
      </c>
      <c r="N1387" t="b">
        <v>0</v>
      </c>
      <c r="O1387">
        <v>134</v>
      </c>
      <c r="P1387" t="b">
        <v>1</v>
      </c>
      <c r="Q1387" t="s">
        <v>8284</v>
      </c>
      <c r="R1387" s="5">
        <f t="shared" si="110"/>
        <v>1.10406125</v>
      </c>
      <c r="S1387">
        <f t="shared" si="113"/>
        <v>65.914104477611943</v>
      </c>
      <c r="T1387" t="s">
        <v>8284</v>
      </c>
      <c r="U1387" t="s">
        <v>8285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875</v>
      </c>
      <c r="E1388">
        <v>400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9">
        <f t="shared" si="111"/>
        <v>42184.646863425922</v>
      </c>
      <c r="L1388" s="9">
        <f t="shared" si="112"/>
        <v>42214.646863425922</v>
      </c>
      <c r="M1388" s="10" t="s">
        <v>8326</v>
      </c>
      <c r="N1388" t="b">
        <v>0</v>
      </c>
      <c r="O1388">
        <v>14</v>
      </c>
      <c r="P1388" t="b">
        <v>1</v>
      </c>
      <c r="Q1388" t="s">
        <v>8284</v>
      </c>
      <c r="R1388" s="5">
        <f t="shared" si="110"/>
        <v>2.1875</v>
      </c>
      <c r="S1388">
        <f t="shared" si="113"/>
        <v>62.5</v>
      </c>
      <c r="T1388" t="s">
        <v>8284</v>
      </c>
      <c r="U1388" t="s">
        <v>8285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5465</v>
      </c>
      <c r="E1389">
        <v>4000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9">
        <f t="shared" si="111"/>
        <v>42126.92123842593</v>
      </c>
      <c r="L1389" s="9">
        <f t="shared" si="112"/>
        <v>42158.1875</v>
      </c>
      <c r="M1389" s="10" t="s">
        <v>8326</v>
      </c>
      <c r="N1389" t="b">
        <v>0</v>
      </c>
      <c r="O1389">
        <v>78</v>
      </c>
      <c r="P1389" t="b">
        <v>1</v>
      </c>
      <c r="Q1389" t="s">
        <v>8284</v>
      </c>
      <c r="R1389" s="5">
        <f t="shared" si="110"/>
        <v>1.36625</v>
      </c>
      <c r="S1389">
        <f t="shared" si="113"/>
        <v>70.064102564102569</v>
      </c>
      <c r="T1389" t="s">
        <v>8284</v>
      </c>
      <c r="U1389" t="s">
        <v>8285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6740.37</v>
      </c>
      <c r="E1390">
        <v>5000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9">
        <f t="shared" si="111"/>
        <v>42634.614780092597</v>
      </c>
      <c r="L1390" s="9">
        <f t="shared" si="112"/>
        <v>42660.676388888889</v>
      </c>
      <c r="M1390" s="10" t="s">
        <v>8328</v>
      </c>
      <c r="N1390" t="b">
        <v>0</v>
      </c>
      <c r="O1390">
        <v>112</v>
      </c>
      <c r="P1390" t="b">
        <v>1</v>
      </c>
      <c r="Q1390" t="s">
        <v>8284</v>
      </c>
      <c r="R1390" s="5">
        <f t="shared" si="110"/>
        <v>1.348074</v>
      </c>
      <c r="S1390">
        <f t="shared" si="113"/>
        <v>60.181874999999998</v>
      </c>
      <c r="T1390" t="s">
        <v>8284</v>
      </c>
      <c r="U1390" t="s">
        <v>8285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727</v>
      </c>
      <c r="E1391">
        <v>500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9">
        <f t="shared" si="111"/>
        <v>42565.480983796297</v>
      </c>
      <c r="L1391" s="9">
        <f t="shared" si="112"/>
        <v>42595.480983796297</v>
      </c>
      <c r="M1391" s="10" t="s">
        <v>8328</v>
      </c>
      <c r="N1391" t="b">
        <v>0</v>
      </c>
      <c r="O1391">
        <v>34</v>
      </c>
      <c r="P1391" t="b">
        <v>1</v>
      </c>
      <c r="Q1391" t="s">
        <v>8284</v>
      </c>
      <c r="R1391" s="5">
        <f t="shared" si="110"/>
        <v>1.454</v>
      </c>
      <c r="S1391">
        <f t="shared" si="113"/>
        <v>21.382352941176471</v>
      </c>
      <c r="T1391" t="s">
        <v>8284</v>
      </c>
      <c r="U1391" t="s">
        <v>8285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3055</v>
      </c>
      <c r="E1392">
        <v>2800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9">
        <f t="shared" si="111"/>
        <v>42087.803310185191</v>
      </c>
      <c r="L1392" s="9">
        <f t="shared" si="112"/>
        <v>42121.716666666667</v>
      </c>
      <c r="M1392" s="10" t="s">
        <v>8326</v>
      </c>
      <c r="N1392" t="b">
        <v>0</v>
      </c>
      <c r="O1392">
        <v>19</v>
      </c>
      <c r="P1392" t="b">
        <v>1</v>
      </c>
      <c r="Q1392" t="s">
        <v>8284</v>
      </c>
      <c r="R1392" s="5">
        <f t="shared" si="110"/>
        <v>1.0910714285714285</v>
      </c>
      <c r="S1392">
        <f t="shared" si="113"/>
        <v>160.78947368421052</v>
      </c>
      <c r="T1392" t="s">
        <v>8284</v>
      </c>
      <c r="U1392" t="s">
        <v>8285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551</v>
      </c>
      <c r="E1393">
        <v>500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9">
        <f t="shared" si="111"/>
        <v>42193.650671296295</v>
      </c>
      <c r="L1393" s="9">
        <f t="shared" si="112"/>
        <v>42238.207638888889</v>
      </c>
      <c r="M1393" s="10" t="s">
        <v>8326</v>
      </c>
      <c r="N1393" t="b">
        <v>0</v>
      </c>
      <c r="O1393">
        <v>13</v>
      </c>
      <c r="P1393" t="b">
        <v>1</v>
      </c>
      <c r="Q1393" t="s">
        <v>8284</v>
      </c>
      <c r="R1393" s="5">
        <f t="shared" si="110"/>
        <v>1.1020000000000001</v>
      </c>
      <c r="S1393">
        <f t="shared" si="113"/>
        <v>42.384615384615387</v>
      </c>
      <c r="T1393" t="s">
        <v>8284</v>
      </c>
      <c r="U1393" t="s">
        <v>8285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2841</v>
      </c>
      <c r="E1394">
        <v>2500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9">
        <f t="shared" si="111"/>
        <v>42401.154930555553</v>
      </c>
      <c r="L1394" s="9">
        <f t="shared" si="112"/>
        <v>42432.154930555553</v>
      </c>
      <c r="M1394" s="10" t="s">
        <v>8328</v>
      </c>
      <c r="N1394" t="b">
        <v>0</v>
      </c>
      <c r="O1394">
        <v>104</v>
      </c>
      <c r="P1394" t="b">
        <v>1</v>
      </c>
      <c r="Q1394" t="s">
        <v>8284</v>
      </c>
      <c r="R1394" s="5">
        <f t="shared" si="110"/>
        <v>1.1364000000000001</v>
      </c>
      <c r="S1394">
        <f t="shared" si="113"/>
        <v>27.317307692307693</v>
      </c>
      <c r="T1394" t="s">
        <v>8284</v>
      </c>
      <c r="U1394" t="s">
        <v>8285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10235</v>
      </c>
      <c r="E1395">
        <v>10000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9">
        <f t="shared" si="111"/>
        <v>42553.681979166664</v>
      </c>
      <c r="L1395" s="9">
        <f t="shared" si="112"/>
        <v>42583.681979166664</v>
      </c>
      <c r="M1395" s="10" t="s">
        <v>8328</v>
      </c>
      <c r="N1395" t="b">
        <v>0</v>
      </c>
      <c r="O1395">
        <v>52</v>
      </c>
      <c r="P1395" t="b">
        <v>1</v>
      </c>
      <c r="Q1395" t="s">
        <v>8284</v>
      </c>
      <c r="R1395" s="5">
        <f t="shared" si="110"/>
        <v>1.0235000000000001</v>
      </c>
      <c r="S1395">
        <f t="shared" si="113"/>
        <v>196.82692307692307</v>
      </c>
      <c r="T1395" t="s">
        <v>8284</v>
      </c>
      <c r="U1395" t="s">
        <v>8285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916</v>
      </c>
      <c r="E1396">
        <v>750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9">
        <f t="shared" si="111"/>
        <v>42752.144976851851</v>
      </c>
      <c r="L1396" s="9">
        <f t="shared" si="112"/>
        <v>42795.125</v>
      </c>
      <c r="M1396" s="10" t="s">
        <v>8327</v>
      </c>
      <c r="N1396" t="b">
        <v>0</v>
      </c>
      <c r="O1396">
        <v>17</v>
      </c>
      <c r="P1396" t="b">
        <v>1</v>
      </c>
      <c r="Q1396" t="s">
        <v>8284</v>
      </c>
      <c r="R1396" s="5">
        <f t="shared" si="110"/>
        <v>1.2213333333333334</v>
      </c>
      <c r="S1396">
        <f t="shared" si="113"/>
        <v>53.882352941176471</v>
      </c>
      <c r="T1396" t="s">
        <v>8284</v>
      </c>
      <c r="U1396" t="s">
        <v>8285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3916</v>
      </c>
      <c r="E1397">
        <v>3500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9">
        <f t="shared" si="111"/>
        <v>42719.90834490741</v>
      </c>
      <c r="L1397" s="9">
        <f t="shared" si="112"/>
        <v>42749.90834490741</v>
      </c>
      <c r="M1397" s="10" t="s">
        <v>8327</v>
      </c>
      <c r="N1397" t="b">
        <v>0</v>
      </c>
      <c r="O1397">
        <v>82</v>
      </c>
      <c r="P1397" t="b">
        <v>1</v>
      </c>
      <c r="Q1397" t="s">
        <v>8284</v>
      </c>
      <c r="R1397" s="5">
        <f t="shared" si="110"/>
        <v>1.1188571428571428</v>
      </c>
      <c r="S1397">
        <f t="shared" si="113"/>
        <v>47.756097560975611</v>
      </c>
      <c r="T1397" t="s">
        <v>8284</v>
      </c>
      <c r="U1397" t="s">
        <v>8285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6438</v>
      </c>
      <c r="E1398">
        <v>6000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9">
        <f t="shared" si="111"/>
        <v>42018.99863425926</v>
      </c>
      <c r="L1398" s="9">
        <f t="shared" si="112"/>
        <v>42048.99863425926</v>
      </c>
      <c r="M1398" s="10" t="s">
        <v>8326</v>
      </c>
      <c r="N1398" t="b">
        <v>0</v>
      </c>
      <c r="O1398">
        <v>73</v>
      </c>
      <c r="P1398" t="b">
        <v>1</v>
      </c>
      <c r="Q1398" t="s">
        <v>8284</v>
      </c>
      <c r="R1398" s="5">
        <f t="shared" si="110"/>
        <v>1.073</v>
      </c>
      <c r="S1398">
        <f t="shared" si="113"/>
        <v>88.191780821917803</v>
      </c>
      <c r="T1398" t="s">
        <v>8284</v>
      </c>
      <c r="U1398" t="s">
        <v>8285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11385</v>
      </c>
      <c r="E1399">
        <v>10000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9">
        <f t="shared" si="111"/>
        <v>42640.917939814812</v>
      </c>
      <c r="L1399" s="9">
        <f t="shared" si="112"/>
        <v>42670.888194444444</v>
      </c>
      <c r="M1399" s="10" t="s">
        <v>8328</v>
      </c>
      <c r="N1399" t="b">
        <v>0</v>
      </c>
      <c r="O1399">
        <v>158</v>
      </c>
      <c r="P1399" t="b">
        <v>1</v>
      </c>
      <c r="Q1399" t="s">
        <v>8284</v>
      </c>
      <c r="R1399" s="5">
        <f t="shared" si="110"/>
        <v>1.1385000000000001</v>
      </c>
      <c r="S1399">
        <f t="shared" si="113"/>
        <v>72.056962025316452</v>
      </c>
      <c r="T1399" t="s">
        <v>8284</v>
      </c>
      <c r="U1399" t="s">
        <v>8285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4826</v>
      </c>
      <c r="E1400">
        <v>4400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9">
        <f t="shared" si="111"/>
        <v>42526.874236111107</v>
      </c>
      <c r="L1400" s="9">
        <f t="shared" si="112"/>
        <v>42556.874236111107</v>
      </c>
      <c r="M1400" s="10" t="s">
        <v>8328</v>
      </c>
      <c r="N1400" t="b">
        <v>0</v>
      </c>
      <c r="O1400">
        <v>65</v>
      </c>
      <c r="P1400" t="b">
        <v>1</v>
      </c>
      <c r="Q1400" t="s">
        <v>8284</v>
      </c>
      <c r="R1400" s="5">
        <f t="shared" si="110"/>
        <v>1.0968181818181819</v>
      </c>
      <c r="S1400">
        <f t="shared" si="113"/>
        <v>74.246153846153845</v>
      </c>
      <c r="T1400" t="s">
        <v>8284</v>
      </c>
      <c r="U1400" t="s">
        <v>8285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11353</v>
      </c>
      <c r="E1401">
        <v>9000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9">
        <f t="shared" si="111"/>
        <v>41889.004317129627</v>
      </c>
      <c r="L1401" s="9">
        <f t="shared" si="112"/>
        <v>41919.004317129627</v>
      </c>
      <c r="M1401" s="10" t="s">
        <v>8329</v>
      </c>
      <c r="N1401" t="b">
        <v>0</v>
      </c>
      <c r="O1401">
        <v>184</v>
      </c>
      <c r="P1401" t="b">
        <v>1</v>
      </c>
      <c r="Q1401" t="s">
        <v>8284</v>
      </c>
      <c r="R1401" s="5">
        <f t="shared" si="110"/>
        <v>1.2614444444444444</v>
      </c>
      <c r="S1401">
        <f t="shared" si="113"/>
        <v>61.701086956521742</v>
      </c>
      <c r="T1401" t="s">
        <v>8284</v>
      </c>
      <c r="U1401" t="s">
        <v>8285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586</v>
      </c>
      <c r="E1402">
        <v>350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9">
        <f t="shared" si="111"/>
        <v>42498.341122685189</v>
      </c>
      <c r="L1402" s="9">
        <f t="shared" si="112"/>
        <v>42533.229166666672</v>
      </c>
      <c r="M1402" s="10" t="s">
        <v>8328</v>
      </c>
      <c r="N1402" t="b">
        <v>0</v>
      </c>
      <c r="O1402">
        <v>34</v>
      </c>
      <c r="P1402" t="b">
        <v>1</v>
      </c>
      <c r="Q1402" t="s">
        <v>8284</v>
      </c>
      <c r="R1402" s="5">
        <f t="shared" si="110"/>
        <v>1.6742857142857144</v>
      </c>
      <c r="S1402">
        <f t="shared" si="113"/>
        <v>17.235294117647058</v>
      </c>
      <c r="T1402" t="s">
        <v>8284</v>
      </c>
      <c r="U1402" t="s">
        <v>8285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12413</v>
      </c>
      <c r="E1403">
        <v>2500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9">
        <f t="shared" si="111"/>
        <v>41399.99622685185</v>
      </c>
      <c r="L1403" s="9">
        <f t="shared" si="112"/>
        <v>41420.99622685185</v>
      </c>
      <c r="M1403" s="10" t="s">
        <v>8331</v>
      </c>
      <c r="N1403" t="b">
        <v>0</v>
      </c>
      <c r="O1403">
        <v>240</v>
      </c>
      <c r="P1403" t="b">
        <v>1</v>
      </c>
      <c r="Q1403" t="s">
        <v>8284</v>
      </c>
      <c r="R1403" s="5">
        <f t="shared" si="110"/>
        <v>4.9652000000000003</v>
      </c>
      <c r="S1403">
        <f t="shared" si="113"/>
        <v>51.720833333333331</v>
      </c>
      <c r="T1403" t="s">
        <v>8284</v>
      </c>
      <c r="U1403" t="s">
        <v>8285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2729</v>
      </c>
      <c r="E1404">
        <v>2500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9">
        <f t="shared" si="111"/>
        <v>42065.053368055553</v>
      </c>
      <c r="L1404" s="9">
        <f t="shared" si="112"/>
        <v>42125.011701388888</v>
      </c>
      <c r="M1404" s="10" t="s">
        <v>8326</v>
      </c>
      <c r="N1404" t="b">
        <v>0</v>
      </c>
      <c r="O1404">
        <v>113</v>
      </c>
      <c r="P1404" t="b">
        <v>1</v>
      </c>
      <c r="Q1404" t="s">
        <v>8284</v>
      </c>
      <c r="R1404" s="5">
        <f t="shared" si="110"/>
        <v>1.0915999999999999</v>
      </c>
      <c r="S1404">
        <f t="shared" si="113"/>
        <v>24.150442477876105</v>
      </c>
      <c r="T1404" t="s">
        <v>8284</v>
      </c>
      <c r="U1404" t="s">
        <v>8285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4103</v>
      </c>
      <c r="E1405">
        <v>4000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9">
        <f t="shared" si="111"/>
        <v>41451.062905092593</v>
      </c>
      <c r="L1405" s="9">
        <f t="shared" si="112"/>
        <v>41481.062905092593</v>
      </c>
      <c r="M1405" s="10" t="s">
        <v>8331</v>
      </c>
      <c r="N1405" t="b">
        <v>0</v>
      </c>
      <c r="O1405">
        <v>66</v>
      </c>
      <c r="P1405" t="b">
        <v>1</v>
      </c>
      <c r="Q1405" t="s">
        <v>8284</v>
      </c>
      <c r="R1405" s="5">
        <f t="shared" si="110"/>
        <v>1.0257499999999999</v>
      </c>
      <c r="S1405">
        <f t="shared" si="113"/>
        <v>62.166666666666664</v>
      </c>
      <c r="T1405" t="s">
        <v>8284</v>
      </c>
      <c r="U1405" t="s">
        <v>8285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241</v>
      </c>
      <c r="E1406">
        <v>14500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9">
        <f t="shared" si="111"/>
        <v>42032.510243055556</v>
      </c>
      <c r="L1406" s="9">
        <f t="shared" si="112"/>
        <v>42057.510243055556</v>
      </c>
      <c r="M1406" s="10" t="s">
        <v>8326</v>
      </c>
      <c r="N1406" t="b">
        <v>1</v>
      </c>
      <c r="O1406">
        <v>5</v>
      </c>
      <c r="P1406" t="b">
        <v>0</v>
      </c>
      <c r="Q1406" t="s">
        <v>8281</v>
      </c>
      <c r="R1406" s="5">
        <f t="shared" si="110"/>
        <v>1.6620689655172414E-2</v>
      </c>
      <c r="S1406">
        <f t="shared" si="113"/>
        <v>48.2</v>
      </c>
      <c r="T1406" t="s">
        <v>8281</v>
      </c>
      <c r="U1406" t="s">
        <v>8300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105</v>
      </c>
      <c r="E1407">
        <v>25000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9">
        <f t="shared" si="111"/>
        <v>41941.680567129632</v>
      </c>
      <c r="L1407" s="9">
        <f t="shared" si="112"/>
        <v>41971.722233796296</v>
      </c>
      <c r="M1407" s="10" t="s">
        <v>8329</v>
      </c>
      <c r="N1407" t="b">
        <v>1</v>
      </c>
      <c r="O1407">
        <v>17</v>
      </c>
      <c r="P1407" t="b">
        <v>0</v>
      </c>
      <c r="Q1407" t="s">
        <v>8281</v>
      </c>
      <c r="R1407" s="5">
        <f t="shared" si="110"/>
        <v>4.1999999999999997E-3</v>
      </c>
      <c r="S1407">
        <f t="shared" si="113"/>
        <v>6.1764705882352944</v>
      </c>
      <c r="T1407" t="s">
        <v>8281</v>
      </c>
      <c r="U1407" t="s">
        <v>8300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15</v>
      </c>
      <c r="E1408">
        <v>12000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9">
        <f t="shared" si="111"/>
        <v>42297.432951388888</v>
      </c>
      <c r="L1408" s="9">
        <f t="shared" si="112"/>
        <v>42350.416666666672</v>
      </c>
      <c r="M1408" s="10" t="s">
        <v>8326</v>
      </c>
      <c r="N1408" t="b">
        <v>0</v>
      </c>
      <c r="O1408">
        <v>3</v>
      </c>
      <c r="P1408" t="b">
        <v>0</v>
      </c>
      <c r="Q1408" t="s">
        <v>8281</v>
      </c>
      <c r="R1408" s="5">
        <f t="shared" si="110"/>
        <v>1.25E-3</v>
      </c>
      <c r="S1408">
        <f t="shared" si="113"/>
        <v>5</v>
      </c>
      <c r="T1408" t="s">
        <v>8281</v>
      </c>
      <c r="U1408" t="s">
        <v>8300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15</v>
      </c>
      <c r="E1409">
        <v>3000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9">
        <f t="shared" si="111"/>
        <v>41838.536782407406</v>
      </c>
      <c r="L1409" s="9">
        <f t="shared" si="112"/>
        <v>41863.536782407406</v>
      </c>
      <c r="M1409" s="10" t="s">
        <v>8329</v>
      </c>
      <c r="N1409" t="b">
        <v>0</v>
      </c>
      <c r="O1409">
        <v>2</v>
      </c>
      <c r="P1409" t="b">
        <v>0</v>
      </c>
      <c r="Q1409" t="s">
        <v>8281</v>
      </c>
      <c r="R1409" s="5">
        <f t="shared" si="110"/>
        <v>5.0000000000000001E-3</v>
      </c>
      <c r="S1409">
        <f t="shared" si="113"/>
        <v>7.5</v>
      </c>
      <c r="T1409" t="s">
        <v>8281</v>
      </c>
      <c r="U1409" t="s">
        <v>8300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72</v>
      </c>
      <c r="E1410">
        <v>1000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9">
        <f t="shared" si="111"/>
        <v>42291.872175925921</v>
      </c>
      <c r="L1410" s="9">
        <f t="shared" si="112"/>
        <v>42321.913842592592</v>
      </c>
      <c r="M1410" s="10" t="s">
        <v>8326</v>
      </c>
      <c r="N1410" t="b">
        <v>0</v>
      </c>
      <c r="O1410">
        <v>6</v>
      </c>
      <c r="P1410" t="b">
        <v>0</v>
      </c>
      <c r="Q1410" t="s">
        <v>8281</v>
      </c>
      <c r="R1410" s="5">
        <f t="shared" ref="R1410:R1473" si="114">D1410/E1410</f>
        <v>7.1999999999999995E-2</v>
      </c>
      <c r="S1410">
        <f t="shared" si="113"/>
        <v>12</v>
      </c>
      <c r="T1410" t="s">
        <v>8281</v>
      </c>
      <c r="U1410" t="s">
        <v>8300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0</v>
      </c>
      <c r="E1411">
        <v>4000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9">
        <f t="shared" ref="K1411:K1474" si="115">(J1411/86400)+DATE(1970,1,1)</f>
        <v>41945.133506944447</v>
      </c>
      <c r="L1411" s="9">
        <f t="shared" ref="L1411:L1474" si="116">(I1411/86400)+DATE(1970,1,1)</f>
        <v>42005.175173611111</v>
      </c>
      <c r="M1411" s="10" t="s">
        <v>8326</v>
      </c>
      <c r="N1411" t="b">
        <v>0</v>
      </c>
      <c r="O1411">
        <v>0</v>
      </c>
      <c r="P1411" t="b">
        <v>0</v>
      </c>
      <c r="Q1411" t="s">
        <v>8281</v>
      </c>
      <c r="R1411" s="5">
        <f t="shared" si="114"/>
        <v>0</v>
      </c>
      <c r="S1411">
        <v>0</v>
      </c>
      <c r="T1411" t="s">
        <v>8281</v>
      </c>
      <c r="U1411" t="s">
        <v>8300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1</v>
      </c>
      <c r="E1412">
        <v>6000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9">
        <f t="shared" si="115"/>
        <v>42479.318518518514</v>
      </c>
      <c r="L1412" s="9">
        <f t="shared" si="116"/>
        <v>42524.318518518514</v>
      </c>
      <c r="M1412" s="10" t="s">
        <v>8328</v>
      </c>
      <c r="N1412" t="b">
        <v>0</v>
      </c>
      <c r="O1412">
        <v>1</v>
      </c>
      <c r="P1412" t="b">
        <v>0</v>
      </c>
      <c r="Q1412" t="s">
        <v>8281</v>
      </c>
      <c r="R1412" s="5">
        <f t="shared" si="114"/>
        <v>1.6666666666666666E-4</v>
      </c>
      <c r="S1412">
        <f t="shared" ref="S1412:S1417" si="117">D1412/O1412</f>
        <v>1</v>
      </c>
      <c r="T1412" t="s">
        <v>8281</v>
      </c>
      <c r="U1412" t="s">
        <v>8300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7</v>
      </c>
      <c r="E1413">
        <v>3000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9">
        <f t="shared" si="115"/>
        <v>42013.059027777781</v>
      </c>
      <c r="L1413" s="9">
        <f t="shared" si="116"/>
        <v>42041.059027777781</v>
      </c>
      <c r="M1413" s="10" t="s">
        <v>8326</v>
      </c>
      <c r="N1413" t="b">
        <v>0</v>
      </c>
      <c r="O1413">
        <v>3</v>
      </c>
      <c r="P1413" t="b">
        <v>0</v>
      </c>
      <c r="Q1413" t="s">
        <v>8281</v>
      </c>
      <c r="R1413" s="5">
        <f t="shared" si="114"/>
        <v>2.3333333333333335E-3</v>
      </c>
      <c r="S1413">
        <f t="shared" si="117"/>
        <v>2.3333333333333335</v>
      </c>
      <c r="T1413" t="s">
        <v>8281</v>
      </c>
      <c r="U1413" t="s">
        <v>8300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320</v>
      </c>
      <c r="E1414">
        <v>7000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9">
        <f t="shared" si="115"/>
        <v>41947.063645833332</v>
      </c>
      <c r="L1414" s="9">
        <f t="shared" si="116"/>
        <v>41977.063645833332</v>
      </c>
      <c r="M1414" s="10" t="s">
        <v>8329</v>
      </c>
      <c r="N1414" t="b">
        <v>0</v>
      </c>
      <c r="O1414">
        <v>13</v>
      </c>
      <c r="P1414" t="b">
        <v>0</v>
      </c>
      <c r="Q1414" t="s">
        <v>8281</v>
      </c>
      <c r="R1414" s="5">
        <f t="shared" si="114"/>
        <v>4.5714285714285714E-2</v>
      </c>
      <c r="S1414">
        <f t="shared" si="117"/>
        <v>24.615384615384617</v>
      </c>
      <c r="T1414" t="s">
        <v>8281</v>
      </c>
      <c r="U1414" t="s">
        <v>8300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100</v>
      </c>
      <c r="E1415">
        <v>2000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9">
        <f t="shared" si="115"/>
        <v>42360.437152777777</v>
      </c>
      <c r="L1415" s="9">
        <f t="shared" si="116"/>
        <v>42420.437152777777</v>
      </c>
      <c r="M1415" s="10" t="s">
        <v>8328</v>
      </c>
      <c r="N1415" t="b">
        <v>0</v>
      </c>
      <c r="O1415">
        <v>1</v>
      </c>
      <c r="P1415" t="b">
        <v>0</v>
      </c>
      <c r="Q1415" t="s">
        <v>8281</v>
      </c>
      <c r="R1415" s="5">
        <f t="shared" si="114"/>
        <v>0.05</v>
      </c>
      <c r="S1415">
        <f t="shared" si="117"/>
        <v>100</v>
      </c>
      <c r="T1415" t="s">
        <v>8281</v>
      </c>
      <c r="U1415" t="s">
        <v>8300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1</v>
      </c>
      <c r="E1416">
        <v>500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9">
        <f t="shared" si="115"/>
        <v>42708.25309027778</v>
      </c>
      <c r="L1416" s="9">
        <f t="shared" si="116"/>
        <v>42738.25309027778</v>
      </c>
      <c r="M1416" s="10" t="s">
        <v>8327</v>
      </c>
      <c r="N1416" t="b">
        <v>0</v>
      </c>
      <c r="O1416">
        <v>1</v>
      </c>
      <c r="P1416" t="b">
        <v>0</v>
      </c>
      <c r="Q1416" t="s">
        <v>8281</v>
      </c>
      <c r="R1416" s="5">
        <f t="shared" si="114"/>
        <v>2E-3</v>
      </c>
      <c r="S1416">
        <f t="shared" si="117"/>
        <v>1</v>
      </c>
      <c r="T1416" t="s">
        <v>8281</v>
      </c>
      <c r="U1416" t="s">
        <v>8300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800</v>
      </c>
      <c r="E1417">
        <v>4400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9">
        <f t="shared" si="115"/>
        <v>42192.675821759258</v>
      </c>
      <c r="L1417" s="9">
        <f t="shared" si="116"/>
        <v>42232.675821759258</v>
      </c>
      <c r="M1417" s="10" t="s">
        <v>8326</v>
      </c>
      <c r="N1417" t="b">
        <v>0</v>
      </c>
      <c r="O1417">
        <v>9</v>
      </c>
      <c r="P1417" t="b">
        <v>0</v>
      </c>
      <c r="Q1417" t="s">
        <v>8281</v>
      </c>
      <c r="R1417" s="5">
        <f t="shared" si="114"/>
        <v>0.18181818181818182</v>
      </c>
      <c r="S1417">
        <f t="shared" si="117"/>
        <v>88.888888888888886</v>
      </c>
      <c r="T1417" t="s">
        <v>8281</v>
      </c>
      <c r="U1417" t="s">
        <v>8300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0</v>
      </c>
      <c r="E1418">
        <v>50000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9">
        <f t="shared" si="115"/>
        <v>42299.926145833335</v>
      </c>
      <c r="L1418" s="9">
        <f t="shared" si="116"/>
        <v>42329.967812499999</v>
      </c>
      <c r="M1418" s="10" t="s">
        <v>8326</v>
      </c>
      <c r="N1418" t="b">
        <v>0</v>
      </c>
      <c r="O1418">
        <v>0</v>
      </c>
      <c r="P1418" t="b">
        <v>0</v>
      </c>
      <c r="Q1418" t="s">
        <v>8281</v>
      </c>
      <c r="R1418" s="5">
        <f t="shared" si="114"/>
        <v>0</v>
      </c>
      <c r="S1418">
        <v>0</v>
      </c>
      <c r="T1418" t="s">
        <v>8281</v>
      </c>
      <c r="U1418" t="s">
        <v>8300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55</v>
      </c>
      <c r="E1419">
        <v>4500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9">
        <f t="shared" si="115"/>
        <v>42232.15016203704</v>
      </c>
      <c r="L1419" s="9">
        <f t="shared" si="116"/>
        <v>42262.46597222222</v>
      </c>
      <c r="M1419" s="10" t="s">
        <v>8326</v>
      </c>
      <c r="N1419" t="b">
        <v>0</v>
      </c>
      <c r="O1419">
        <v>2</v>
      </c>
      <c r="P1419" t="b">
        <v>0</v>
      </c>
      <c r="Q1419" t="s">
        <v>8281</v>
      </c>
      <c r="R1419" s="5">
        <f t="shared" si="114"/>
        <v>1.2222222222222223E-2</v>
      </c>
      <c r="S1419">
        <f t="shared" ref="S1419:S1426" si="118">D1419/O1419</f>
        <v>27.5</v>
      </c>
      <c r="T1419" t="s">
        <v>8281</v>
      </c>
      <c r="U1419" t="s">
        <v>8300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6</v>
      </c>
      <c r="E1420">
        <v>3000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9">
        <f t="shared" si="115"/>
        <v>42395.456412037034</v>
      </c>
      <c r="L1420" s="9">
        <f t="shared" si="116"/>
        <v>42425.456412037034</v>
      </c>
      <c r="M1420" s="10" t="s">
        <v>8328</v>
      </c>
      <c r="N1420" t="b">
        <v>0</v>
      </c>
      <c r="O1420">
        <v>1</v>
      </c>
      <c r="P1420" t="b">
        <v>0</v>
      </c>
      <c r="Q1420" t="s">
        <v>8281</v>
      </c>
      <c r="R1420" s="5">
        <f t="shared" si="114"/>
        <v>2E-3</v>
      </c>
      <c r="S1420">
        <f t="shared" si="118"/>
        <v>6</v>
      </c>
      <c r="T1420" t="s">
        <v>8281</v>
      </c>
      <c r="U1420" t="s">
        <v>8300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445</v>
      </c>
      <c r="E1421">
        <v>6300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9">
        <f t="shared" si="115"/>
        <v>42622.456238425926</v>
      </c>
      <c r="L1421" s="9">
        <f t="shared" si="116"/>
        <v>42652.456238425926</v>
      </c>
      <c r="M1421" s="10" t="s">
        <v>8328</v>
      </c>
      <c r="N1421" t="b">
        <v>0</v>
      </c>
      <c r="O1421">
        <v>10</v>
      </c>
      <c r="P1421" t="b">
        <v>0</v>
      </c>
      <c r="Q1421" t="s">
        <v>8281</v>
      </c>
      <c r="R1421" s="5">
        <f t="shared" si="114"/>
        <v>7.0634920634920634E-2</v>
      </c>
      <c r="S1421">
        <f t="shared" si="118"/>
        <v>44.5</v>
      </c>
      <c r="T1421" t="s">
        <v>8281</v>
      </c>
      <c r="U1421" t="s">
        <v>8300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3</v>
      </c>
      <c r="E1422">
        <v>110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9">
        <f t="shared" si="115"/>
        <v>42524.667662037042</v>
      </c>
      <c r="L1422" s="9">
        <f t="shared" si="116"/>
        <v>42549.667662037042</v>
      </c>
      <c r="M1422" s="10" t="s">
        <v>8328</v>
      </c>
      <c r="N1422" t="b">
        <v>0</v>
      </c>
      <c r="O1422">
        <v>3</v>
      </c>
      <c r="P1422" t="b">
        <v>0</v>
      </c>
      <c r="Q1422" t="s">
        <v>8281</v>
      </c>
      <c r="R1422" s="5">
        <f t="shared" si="114"/>
        <v>2.7272727272727271E-2</v>
      </c>
      <c r="S1422">
        <f t="shared" si="118"/>
        <v>1</v>
      </c>
      <c r="T1422" t="s">
        <v>8281</v>
      </c>
      <c r="U1422" t="s">
        <v>8300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</v>
      </c>
      <c r="E1423">
        <v>200000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9">
        <f t="shared" si="115"/>
        <v>42013.915613425925</v>
      </c>
      <c r="L1423" s="9">
        <f t="shared" si="116"/>
        <v>42043.915613425925</v>
      </c>
      <c r="M1423" s="10" t="s">
        <v>8326</v>
      </c>
      <c r="N1423" t="b">
        <v>0</v>
      </c>
      <c r="O1423">
        <v>2</v>
      </c>
      <c r="P1423" t="b">
        <v>0</v>
      </c>
      <c r="Q1423" t="s">
        <v>8281</v>
      </c>
      <c r="R1423" s="5">
        <f t="shared" si="114"/>
        <v>1E-3</v>
      </c>
      <c r="S1423">
        <f t="shared" si="118"/>
        <v>100</v>
      </c>
      <c r="T1423" t="s">
        <v>8281</v>
      </c>
      <c r="U1423" t="s">
        <v>8300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26</v>
      </c>
      <c r="E1424">
        <v>25000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9">
        <f t="shared" si="115"/>
        <v>42604.239629629628</v>
      </c>
      <c r="L1424" s="9">
        <f t="shared" si="116"/>
        <v>42634.239629629628</v>
      </c>
      <c r="M1424" s="10" t="s">
        <v>8328</v>
      </c>
      <c r="N1424" t="b">
        <v>0</v>
      </c>
      <c r="O1424">
        <v>2</v>
      </c>
      <c r="P1424" t="b">
        <v>0</v>
      </c>
      <c r="Q1424" t="s">
        <v>8281</v>
      </c>
      <c r="R1424" s="5">
        <f t="shared" si="114"/>
        <v>1.0399999999999999E-3</v>
      </c>
      <c r="S1424">
        <f t="shared" si="118"/>
        <v>13</v>
      </c>
      <c r="T1424" t="s">
        <v>8281</v>
      </c>
      <c r="U1424" t="s">
        <v>8300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100</v>
      </c>
      <c r="E1425">
        <v>30000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9">
        <f t="shared" si="115"/>
        <v>42340.360312500001</v>
      </c>
      <c r="L1425" s="9">
        <f t="shared" si="116"/>
        <v>42370.360312500001</v>
      </c>
      <c r="M1425" s="10" t="s">
        <v>8328</v>
      </c>
      <c r="N1425" t="b">
        <v>0</v>
      </c>
      <c r="O1425">
        <v>1</v>
      </c>
      <c r="P1425" t="b">
        <v>0</v>
      </c>
      <c r="Q1425" t="s">
        <v>8281</v>
      </c>
      <c r="R1425" s="5">
        <f t="shared" si="114"/>
        <v>3.3333333333333335E-3</v>
      </c>
      <c r="S1425">
        <f t="shared" si="118"/>
        <v>100</v>
      </c>
      <c r="T1425" t="s">
        <v>8281</v>
      </c>
      <c r="U1425" t="s">
        <v>8300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1527</v>
      </c>
      <c r="E1426">
        <v>7500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9">
        <f t="shared" si="115"/>
        <v>42676.717615740738</v>
      </c>
      <c r="L1426" s="9">
        <f t="shared" si="116"/>
        <v>42689.759282407409</v>
      </c>
      <c r="M1426" s="10" t="s">
        <v>8328</v>
      </c>
      <c r="N1426" t="b">
        <v>0</v>
      </c>
      <c r="O1426">
        <v>14</v>
      </c>
      <c r="P1426" t="b">
        <v>0</v>
      </c>
      <c r="Q1426" t="s">
        <v>8281</v>
      </c>
      <c r="R1426" s="5">
        <f t="shared" si="114"/>
        <v>0.2036</v>
      </c>
      <c r="S1426">
        <f t="shared" si="118"/>
        <v>109.07142857142857</v>
      </c>
      <c r="T1426" t="s">
        <v>8281</v>
      </c>
      <c r="U1426" t="s">
        <v>8300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0</v>
      </c>
      <c r="E1427">
        <v>13000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9">
        <f t="shared" si="115"/>
        <v>42093.131469907406</v>
      </c>
      <c r="L1427" s="9">
        <f t="shared" si="116"/>
        <v>42123.131469907406</v>
      </c>
      <c r="M1427" s="10" t="s">
        <v>8326</v>
      </c>
      <c r="N1427" t="b">
        <v>0</v>
      </c>
      <c r="O1427">
        <v>0</v>
      </c>
      <c r="P1427" t="b">
        <v>0</v>
      </c>
      <c r="Q1427" t="s">
        <v>8281</v>
      </c>
      <c r="R1427" s="5">
        <f t="shared" si="114"/>
        <v>0</v>
      </c>
      <c r="S1427">
        <v>0</v>
      </c>
      <c r="T1427" t="s">
        <v>8281</v>
      </c>
      <c r="U1427" t="s">
        <v>8300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0</v>
      </c>
      <c r="E1428">
        <v>1000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9">
        <f t="shared" si="115"/>
        <v>42180.390277777777</v>
      </c>
      <c r="L1428" s="9">
        <f t="shared" si="116"/>
        <v>42240.390277777777</v>
      </c>
      <c r="M1428" s="10" t="s">
        <v>8326</v>
      </c>
      <c r="N1428" t="b">
        <v>0</v>
      </c>
      <c r="O1428">
        <v>0</v>
      </c>
      <c r="P1428" t="b">
        <v>0</v>
      </c>
      <c r="Q1428" t="s">
        <v>8281</v>
      </c>
      <c r="R1428" s="5">
        <f t="shared" si="114"/>
        <v>0</v>
      </c>
      <c r="S1428">
        <v>0</v>
      </c>
      <c r="T1428" t="s">
        <v>8281</v>
      </c>
      <c r="U1428" t="s">
        <v>8300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419</v>
      </c>
      <c r="E1429">
        <v>5000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9">
        <f t="shared" si="115"/>
        <v>42601.851678240739</v>
      </c>
      <c r="L1429" s="9">
        <f t="shared" si="116"/>
        <v>42631.851678240739</v>
      </c>
      <c r="M1429" s="10" t="s">
        <v>8328</v>
      </c>
      <c r="N1429" t="b">
        <v>0</v>
      </c>
      <c r="O1429">
        <v>4</v>
      </c>
      <c r="P1429" t="b">
        <v>0</v>
      </c>
      <c r="Q1429" t="s">
        <v>8281</v>
      </c>
      <c r="R1429" s="5">
        <f t="shared" si="114"/>
        <v>8.3799999999999999E-2</v>
      </c>
      <c r="S1429">
        <f>D1429/O1429</f>
        <v>104.75</v>
      </c>
      <c r="T1429" t="s">
        <v>8281</v>
      </c>
      <c r="U1429" t="s">
        <v>8300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45</v>
      </c>
      <c r="E1430">
        <v>1000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9">
        <f t="shared" si="115"/>
        <v>42432.379826388889</v>
      </c>
      <c r="L1430" s="9">
        <f t="shared" si="116"/>
        <v>42462.338159722218</v>
      </c>
      <c r="M1430" s="10" t="s">
        <v>8328</v>
      </c>
      <c r="N1430" t="b">
        <v>0</v>
      </c>
      <c r="O1430">
        <v>3</v>
      </c>
      <c r="P1430" t="b">
        <v>0</v>
      </c>
      <c r="Q1430" t="s">
        <v>8281</v>
      </c>
      <c r="R1430" s="5">
        <f t="shared" si="114"/>
        <v>4.4999999999999998E-2</v>
      </c>
      <c r="S1430">
        <f>D1430/O1430</f>
        <v>15</v>
      </c>
      <c r="T1430" t="s">
        <v>8281</v>
      </c>
      <c r="U1430" t="s">
        <v>8300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0</v>
      </c>
      <c r="E1431">
        <v>10000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9">
        <f t="shared" si="115"/>
        <v>42074.060671296298</v>
      </c>
      <c r="L1431" s="9">
        <f t="shared" si="116"/>
        <v>42104.060671296298</v>
      </c>
      <c r="M1431" s="10" t="s">
        <v>8326</v>
      </c>
      <c r="N1431" t="b">
        <v>0</v>
      </c>
      <c r="O1431">
        <v>0</v>
      </c>
      <c r="P1431" t="b">
        <v>0</v>
      </c>
      <c r="Q1431" t="s">
        <v>8281</v>
      </c>
      <c r="R1431" s="5">
        <f t="shared" si="114"/>
        <v>0</v>
      </c>
      <c r="S1431">
        <v>0</v>
      </c>
      <c r="T1431" t="s">
        <v>8281</v>
      </c>
      <c r="U1431" t="s">
        <v>8300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403</v>
      </c>
      <c r="E1432">
        <v>5000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9">
        <f t="shared" si="115"/>
        <v>41961.813518518524</v>
      </c>
      <c r="L1432" s="9">
        <f t="shared" si="116"/>
        <v>41992.813518518524</v>
      </c>
      <c r="M1432" s="10" t="s">
        <v>8329</v>
      </c>
      <c r="N1432" t="b">
        <v>0</v>
      </c>
      <c r="O1432">
        <v>5</v>
      </c>
      <c r="P1432" t="b">
        <v>0</v>
      </c>
      <c r="Q1432" t="s">
        <v>8281</v>
      </c>
      <c r="R1432" s="5">
        <f t="shared" si="114"/>
        <v>8.0600000000000005E-2</v>
      </c>
      <c r="S1432">
        <f>D1432/O1432</f>
        <v>80.599999999999994</v>
      </c>
      <c r="T1432" t="s">
        <v>8281</v>
      </c>
      <c r="U1432" t="s">
        <v>8300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5431</v>
      </c>
      <c r="E1433">
        <v>17000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9">
        <f t="shared" si="115"/>
        <v>42304.210833333331</v>
      </c>
      <c r="L1433" s="9">
        <f t="shared" si="116"/>
        <v>42334.252500000002</v>
      </c>
      <c r="M1433" s="10" t="s">
        <v>8326</v>
      </c>
      <c r="N1433" t="b">
        <v>0</v>
      </c>
      <c r="O1433">
        <v>47</v>
      </c>
      <c r="P1433" t="b">
        <v>0</v>
      </c>
      <c r="Q1433" t="s">
        <v>8281</v>
      </c>
      <c r="R1433" s="5">
        <f t="shared" si="114"/>
        <v>0.31947058823529412</v>
      </c>
      <c r="S1433">
        <f>D1433/O1433</f>
        <v>115.55319148936171</v>
      </c>
      <c r="T1433" t="s">
        <v>8281</v>
      </c>
      <c r="U1433" t="s">
        <v>8300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0</v>
      </c>
      <c r="E1434">
        <v>40000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9">
        <f t="shared" si="115"/>
        <v>42175.780416666668</v>
      </c>
      <c r="L1434" s="9">
        <f t="shared" si="116"/>
        <v>42205.780416666668</v>
      </c>
      <c r="M1434" s="10" t="s">
        <v>8326</v>
      </c>
      <c r="N1434" t="b">
        <v>0</v>
      </c>
      <c r="O1434">
        <v>0</v>
      </c>
      <c r="P1434" t="b">
        <v>0</v>
      </c>
      <c r="Q1434" t="s">
        <v>8281</v>
      </c>
      <c r="R1434" s="5">
        <f t="shared" si="114"/>
        <v>0</v>
      </c>
      <c r="S1434">
        <v>0</v>
      </c>
      <c r="T1434" t="s">
        <v>8281</v>
      </c>
      <c r="U1434" t="s">
        <v>8300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805</v>
      </c>
      <c r="E1435">
        <v>12000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9">
        <f t="shared" si="115"/>
        <v>42673.625868055555</v>
      </c>
      <c r="L1435" s="9">
        <f t="shared" si="116"/>
        <v>42714.458333333328</v>
      </c>
      <c r="M1435" s="10" t="s">
        <v>8328</v>
      </c>
      <c r="N1435" t="b">
        <v>0</v>
      </c>
      <c r="O1435">
        <v>10</v>
      </c>
      <c r="P1435" t="b">
        <v>0</v>
      </c>
      <c r="Q1435" t="s">
        <v>8281</v>
      </c>
      <c r="R1435" s="5">
        <f t="shared" si="114"/>
        <v>6.7083333333333328E-2</v>
      </c>
      <c r="S1435">
        <f t="shared" ref="S1435:S1443" si="119">D1435/O1435</f>
        <v>80.5</v>
      </c>
      <c r="T1435" t="s">
        <v>8281</v>
      </c>
      <c r="U1435" t="s">
        <v>8300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8190</v>
      </c>
      <c r="E1436">
        <v>82000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9">
        <f t="shared" si="115"/>
        <v>42142.767106481479</v>
      </c>
      <c r="L1436" s="9">
        <f t="shared" si="116"/>
        <v>42163.625</v>
      </c>
      <c r="M1436" s="10" t="s">
        <v>8326</v>
      </c>
      <c r="N1436" t="b">
        <v>0</v>
      </c>
      <c r="O1436">
        <v>11</v>
      </c>
      <c r="P1436" t="b">
        <v>0</v>
      </c>
      <c r="Q1436" t="s">
        <v>8281</v>
      </c>
      <c r="R1436" s="5">
        <f t="shared" si="114"/>
        <v>9.987804878048781E-2</v>
      </c>
      <c r="S1436">
        <f t="shared" si="119"/>
        <v>744.5454545454545</v>
      </c>
      <c r="T1436" t="s">
        <v>8281</v>
      </c>
      <c r="U1436" t="s">
        <v>8300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</v>
      </c>
      <c r="E1437">
        <v>15000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9">
        <f t="shared" si="115"/>
        <v>42258.780324074076</v>
      </c>
      <c r="L1437" s="9">
        <f t="shared" si="116"/>
        <v>42288.780324074076</v>
      </c>
      <c r="M1437" s="10" t="s">
        <v>8326</v>
      </c>
      <c r="N1437" t="b">
        <v>0</v>
      </c>
      <c r="O1437">
        <v>2</v>
      </c>
      <c r="P1437" t="b">
        <v>0</v>
      </c>
      <c r="Q1437" t="s">
        <v>8281</v>
      </c>
      <c r="R1437" s="5">
        <f t="shared" si="114"/>
        <v>1E-3</v>
      </c>
      <c r="S1437">
        <f t="shared" si="119"/>
        <v>7.5</v>
      </c>
      <c r="T1437" t="s">
        <v>8281</v>
      </c>
      <c r="U1437" t="s">
        <v>8300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77</v>
      </c>
      <c r="E1438">
        <v>10000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9">
        <f t="shared" si="115"/>
        <v>42391.35019675926</v>
      </c>
      <c r="L1438" s="9">
        <f t="shared" si="116"/>
        <v>42421.35019675926</v>
      </c>
      <c r="M1438" s="10" t="s">
        <v>8328</v>
      </c>
      <c r="N1438" t="b">
        <v>0</v>
      </c>
      <c r="O1438">
        <v>2</v>
      </c>
      <c r="P1438" t="b">
        <v>0</v>
      </c>
      <c r="Q1438" t="s">
        <v>8281</v>
      </c>
      <c r="R1438" s="5">
        <f t="shared" si="114"/>
        <v>7.7000000000000002E-3</v>
      </c>
      <c r="S1438">
        <f t="shared" si="119"/>
        <v>38.5</v>
      </c>
      <c r="T1438" t="s">
        <v>8281</v>
      </c>
      <c r="U1438" t="s">
        <v>8300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807</v>
      </c>
      <c r="E1439">
        <v>3000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9">
        <f t="shared" si="115"/>
        <v>41796.531701388885</v>
      </c>
      <c r="L1439" s="9">
        <f t="shared" si="116"/>
        <v>41833.207638888889</v>
      </c>
      <c r="M1439" s="10" t="s">
        <v>8329</v>
      </c>
      <c r="N1439" t="b">
        <v>0</v>
      </c>
      <c r="O1439">
        <v>22</v>
      </c>
      <c r="P1439" t="b">
        <v>0</v>
      </c>
      <c r="Q1439" t="s">
        <v>8281</v>
      </c>
      <c r="R1439" s="5">
        <f t="shared" si="114"/>
        <v>0.26900000000000002</v>
      </c>
      <c r="S1439">
        <f t="shared" si="119"/>
        <v>36.68181818181818</v>
      </c>
      <c r="T1439" t="s">
        <v>8281</v>
      </c>
      <c r="U1439" t="s">
        <v>8300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600</v>
      </c>
      <c r="E1440">
        <v>20000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9">
        <f t="shared" si="115"/>
        <v>42457.871516203704</v>
      </c>
      <c r="L1440" s="9">
        <f t="shared" si="116"/>
        <v>42487.579861111109</v>
      </c>
      <c r="M1440" s="10" t="s">
        <v>8328</v>
      </c>
      <c r="N1440" t="b">
        <v>0</v>
      </c>
      <c r="O1440">
        <v>8</v>
      </c>
      <c r="P1440" t="b">
        <v>0</v>
      </c>
      <c r="Q1440" t="s">
        <v>8281</v>
      </c>
      <c r="R1440" s="5">
        <f t="shared" si="114"/>
        <v>0.03</v>
      </c>
      <c r="S1440">
        <f t="shared" si="119"/>
        <v>75</v>
      </c>
      <c r="T1440" t="s">
        <v>8281</v>
      </c>
      <c r="U1440" t="s">
        <v>8300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180</v>
      </c>
      <c r="E1441">
        <v>2725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9">
        <f t="shared" si="115"/>
        <v>42040.829872685186</v>
      </c>
      <c r="L1441" s="9">
        <f t="shared" si="116"/>
        <v>42070.829872685186</v>
      </c>
      <c r="M1441" s="10" t="s">
        <v>8326</v>
      </c>
      <c r="N1441" t="b">
        <v>0</v>
      </c>
      <c r="O1441">
        <v>6</v>
      </c>
      <c r="P1441" t="b">
        <v>0</v>
      </c>
      <c r="Q1441" t="s">
        <v>8281</v>
      </c>
      <c r="R1441" s="5">
        <f t="shared" si="114"/>
        <v>6.6055045871559637E-2</v>
      </c>
      <c r="S1441">
        <f t="shared" si="119"/>
        <v>30</v>
      </c>
      <c r="T1441" t="s">
        <v>8281</v>
      </c>
      <c r="U1441" t="s">
        <v>8300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</v>
      </c>
      <c r="E1442">
        <v>13000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9">
        <f t="shared" si="115"/>
        <v>42486.748414351852</v>
      </c>
      <c r="L1442" s="9">
        <f t="shared" si="116"/>
        <v>42516.748414351852</v>
      </c>
      <c r="M1442" s="10" t="s">
        <v>8328</v>
      </c>
      <c r="N1442" t="b">
        <v>0</v>
      </c>
      <c r="O1442">
        <v>1</v>
      </c>
      <c r="P1442" t="b">
        <v>0</v>
      </c>
      <c r="Q1442" t="s">
        <v>8281</v>
      </c>
      <c r="R1442" s="5">
        <f t="shared" si="114"/>
        <v>7.6923076923076926E-5</v>
      </c>
      <c r="S1442">
        <f t="shared" si="119"/>
        <v>1</v>
      </c>
      <c r="T1442" t="s">
        <v>8281</v>
      </c>
      <c r="U1442" t="s">
        <v>8300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2020</v>
      </c>
      <c r="E1443">
        <v>180000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9">
        <f t="shared" si="115"/>
        <v>42198.765844907408</v>
      </c>
      <c r="L1443" s="9">
        <f t="shared" si="116"/>
        <v>42258.765844907408</v>
      </c>
      <c r="M1443" s="10" t="s">
        <v>8326</v>
      </c>
      <c r="N1443" t="b">
        <v>0</v>
      </c>
      <c r="O1443">
        <v>3</v>
      </c>
      <c r="P1443" t="b">
        <v>0</v>
      </c>
      <c r="Q1443" t="s">
        <v>8281</v>
      </c>
      <c r="R1443" s="5">
        <f t="shared" si="114"/>
        <v>1.1222222222222222E-2</v>
      </c>
      <c r="S1443">
        <f t="shared" si="119"/>
        <v>673.33333333333337</v>
      </c>
      <c r="T1443" t="s">
        <v>8281</v>
      </c>
      <c r="U1443" t="s">
        <v>8300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0</v>
      </c>
      <c r="E1444">
        <v>1500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9">
        <f t="shared" si="115"/>
        <v>42485.64534722222</v>
      </c>
      <c r="L1444" s="9">
        <f t="shared" si="116"/>
        <v>42515.64534722222</v>
      </c>
      <c r="M1444" s="10" t="s">
        <v>8328</v>
      </c>
      <c r="N1444" t="b">
        <v>0</v>
      </c>
      <c r="O1444">
        <v>0</v>
      </c>
      <c r="P1444" t="b">
        <v>0</v>
      </c>
      <c r="Q1444" t="s">
        <v>8281</v>
      </c>
      <c r="R1444" s="5">
        <f t="shared" si="114"/>
        <v>0</v>
      </c>
      <c r="S1444">
        <v>0</v>
      </c>
      <c r="T1444" t="s">
        <v>8281</v>
      </c>
      <c r="U1444" t="s">
        <v>8300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0</v>
      </c>
      <c r="E1445">
        <v>13000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9">
        <f t="shared" si="115"/>
        <v>42707.926030092596</v>
      </c>
      <c r="L1445" s="9">
        <f t="shared" si="116"/>
        <v>42737.926030092596</v>
      </c>
      <c r="M1445" s="10" t="s">
        <v>8327</v>
      </c>
      <c r="N1445" t="b">
        <v>0</v>
      </c>
      <c r="O1445">
        <v>0</v>
      </c>
      <c r="P1445" t="b">
        <v>0</v>
      </c>
      <c r="Q1445" t="s">
        <v>8281</v>
      </c>
      <c r="R1445" s="5">
        <f t="shared" si="114"/>
        <v>0</v>
      </c>
      <c r="S1445">
        <v>0</v>
      </c>
      <c r="T1445" t="s">
        <v>8281</v>
      </c>
      <c r="U1445" t="s">
        <v>8300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0</v>
      </c>
      <c r="E1446">
        <v>4950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9">
        <f t="shared" si="115"/>
        <v>42199.873402777783</v>
      </c>
      <c r="L1446" s="9">
        <f t="shared" si="116"/>
        <v>42259.873402777783</v>
      </c>
      <c r="M1446" s="10" t="s">
        <v>8326</v>
      </c>
      <c r="N1446" t="b">
        <v>0</v>
      </c>
      <c r="O1446">
        <v>0</v>
      </c>
      <c r="P1446" t="b">
        <v>0</v>
      </c>
      <c r="Q1446" t="s">
        <v>8281</v>
      </c>
      <c r="R1446" s="5">
        <f t="shared" si="114"/>
        <v>0</v>
      </c>
      <c r="S1446">
        <v>0</v>
      </c>
      <c r="T1446" t="s">
        <v>8281</v>
      </c>
      <c r="U1446" t="s">
        <v>8300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0</v>
      </c>
      <c r="E1447">
        <v>130000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9">
        <f t="shared" si="115"/>
        <v>42139.542303240742</v>
      </c>
      <c r="L1447" s="9">
        <f t="shared" si="116"/>
        <v>42169.542303240742</v>
      </c>
      <c r="M1447" s="10" t="s">
        <v>8326</v>
      </c>
      <c r="N1447" t="b">
        <v>0</v>
      </c>
      <c r="O1447">
        <v>0</v>
      </c>
      <c r="P1447" t="b">
        <v>0</v>
      </c>
      <c r="Q1447" t="s">
        <v>8281</v>
      </c>
      <c r="R1447" s="5">
        <f t="shared" si="114"/>
        <v>0</v>
      </c>
      <c r="S1447">
        <v>0</v>
      </c>
      <c r="T1447" t="s">
        <v>8281</v>
      </c>
      <c r="U1447" t="s">
        <v>8300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0</v>
      </c>
      <c r="E1448">
        <v>900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9">
        <f t="shared" si="115"/>
        <v>42461.447662037041</v>
      </c>
      <c r="L1448" s="9">
        <f t="shared" si="116"/>
        <v>42481.447662037041</v>
      </c>
      <c r="M1448" s="10" t="s">
        <v>8328</v>
      </c>
      <c r="N1448" t="b">
        <v>0</v>
      </c>
      <c r="O1448">
        <v>0</v>
      </c>
      <c r="P1448" t="b">
        <v>0</v>
      </c>
      <c r="Q1448" t="s">
        <v>8281</v>
      </c>
      <c r="R1448" s="5">
        <f t="shared" si="114"/>
        <v>0</v>
      </c>
      <c r="S1448">
        <v>0</v>
      </c>
      <c r="T1448" t="s">
        <v>8281</v>
      </c>
      <c r="U1448" t="s">
        <v>8300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75</v>
      </c>
      <c r="E1449">
        <v>500000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9">
        <f t="shared" si="115"/>
        <v>42529.730717592596</v>
      </c>
      <c r="L1449" s="9">
        <f t="shared" si="116"/>
        <v>42559.730717592596</v>
      </c>
      <c r="M1449" s="10" t="s">
        <v>8328</v>
      </c>
      <c r="N1449" t="b">
        <v>0</v>
      </c>
      <c r="O1449">
        <v>3</v>
      </c>
      <c r="P1449" t="b">
        <v>0</v>
      </c>
      <c r="Q1449" t="s">
        <v>8281</v>
      </c>
      <c r="R1449" s="5">
        <f t="shared" si="114"/>
        <v>1.4999999999999999E-4</v>
      </c>
      <c r="S1449">
        <f>D1449/O1449</f>
        <v>25</v>
      </c>
      <c r="T1449" t="s">
        <v>8281</v>
      </c>
      <c r="U1449" t="s">
        <v>8300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0</v>
      </c>
      <c r="E1450">
        <v>200000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9">
        <f t="shared" si="115"/>
        <v>42115.936550925922</v>
      </c>
      <c r="L1450" s="9">
        <f t="shared" si="116"/>
        <v>42146.225694444445</v>
      </c>
      <c r="M1450" s="10" t="s">
        <v>8326</v>
      </c>
      <c r="N1450" t="b">
        <v>0</v>
      </c>
      <c r="O1450">
        <v>0</v>
      </c>
      <c r="P1450" t="b">
        <v>0</v>
      </c>
      <c r="Q1450" t="s">
        <v>8281</v>
      </c>
      <c r="R1450" s="5">
        <f t="shared" si="114"/>
        <v>0</v>
      </c>
      <c r="S1450">
        <v>0</v>
      </c>
      <c r="T1450" t="s">
        <v>8281</v>
      </c>
      <c r="U1450" t="s">
        <v>8300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0</v>
      </c>
      <c r="E1451">
        <v>8888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9">
        <f t="shared" si="115"/>
        <v>42086.811400462961</v>
      </c>
      <c r="L1451" s="9">
        <f t="shared" si="116"/>
        <v>42134.811400462961</v>
      </c>
      <c r="M1451" s="10" t="s">
        <v>8326</v>
      </c>
      <c r="N1451" t="b">
        <v>0</v>
      </c>
      <c r="O1451">
        <v>0</v>
      </c>
      <c r="P1451" t="b">
        <v>0</v>
      </c>
      <c r="Q1451" t="s">
        <v>8281</v>
      </c>
      <c r="R1451" s="5">
        <f t="shared" si="114"/>
        <v>0</v>
      </c>
      <c r="S1451">
        <v>0</v>
      </c>
      <c r="T1451" t="s">
        <v>8281</v>
      </c>
      <c r="U1451" t="s">
        <v>8300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</v>
      </c>
      <c r="E1452">
        <v>100000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9">
        <f t="shared" si="115"/>
        <v>42390.171261574069</v>
      </c>
      <c r="L1452" s="9">
        <f t="shared" si="116"/>
        <v>42420.171261574069</v>
      </c>
      <c r="M1452" s="10" t="s">
        <v>8328</v>
      </c>
      <c r="N1452" t="b">
        <v>0</v>
      </c>
      <c r="O1452">
        <v>1</v>
      </c>
      <c r="P1452" t="b">
        <v>0</v>
      </c>
      <c r="Q1452" t="s">
        <v>8281</v>
      </c>
      <c r="R1452" s="5">
        <f t="shared" si="114"/>
        <v>1.0000000000000001E-5</v>
      </c>
      <c r="S1452">
        <f>D1452/O1452</f>
        <v>1</v>
      </c>
      <c r="T1452" t="s">
        <v>8281</v>
      </c>
      <c r="U1452" t="s">
        <v>8300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2</v>
      </c>
      <c r="E1453">
        <v>18950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9">
        <f t="shared" si="115"/>
        <v>41931.959016203706</v>
      </c>
      <c r="L1453" s="9">
        <f t="shared" si="116"/>
        <v>41962.00068287037</v>
      </c>
      <c r="M1453" s="10" t="s">
        <v>8329</v>
      </c>
      <c r="N1453" t="b">
        <v>0</v>
      </c>
      <c r="O1453">
        <v>2</v>
      </c>
      <c r="P1453" t="b">
        <v>0</v>
      </c>
      <c r="Q1453" t="s">
        <v>8281</v>
      </c>
      <c r="R1453" s="5">
        <f t="shared" si="114"/>
        <v>1.0554089709762533E-4</v>
      </c>
      <c r="S1453">
        <f>D1453/O1453</f>
        <v>1</v>
      </c>
      <c r="T1453" t="s">
        <v>8281</v>
      </c>
      <c r="U1453" t="s">
        <v>8300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0</v>
      </c>
      <c r="E1454">
        <v>14000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9">
        <f t="shared" si="115"/>
        <v>41818.703275462962</v>
      </c>
      <c r="L1454" s="9">
        <f t="shared" si="116"/>
        <v>41848.703275462962</v>
      </c>
      <c r="M1454" s="10" t="s">
        <v>8329</v>
      </c>
      <c r="N1454" t="b">
        <v>0</v>
      </c>
      <c r="O1454">
        <v>0</v>
      </c>
      <c r="P1454" t="b">
        <v>0</v>
      </c>
      <c r="Q1454" t="s">
        <v>8281</v>
      </c>
      <c r="R1454" s="5">
        <f t="shared" si="114"/>
        <v>0</v>
      </c>
      <c r="S1454">
        <v>0</v>
      </c>
      <c r="T1454" t="s">
        <v>8281</v>
      </c>
      <c r="U1454" t="s">
        <v>8300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0</v>
      </c>
      <c r="E1455">
        <v>25000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9">
        <f t="shared" si="115"/>
        <v>42795.696145833332</v>
      </c>
      <c r="L1455" s="9">
        <f t="shared" si="116"/>
        <v>42840.654479166667</v>
      </c>
      <c r="M1455" s="10" t="s">
        <v>8327</v>
      </c>
      <c r="N1455" t="b">
        <v>0</v>
      </c>
      <c r="O1455">
        <v>0</v>
      </c>
      <c r="P1455" t="b">
        <v>0</v>
      </c>
      <c r="Q1455" t="s">
        <v>8281</v>
      </c>
      <c r="R1455" s="5">
        <f t="shared" si="114"/>
        <v>0</v>
      </c>
      <c r="S1455">
        <v>0</v>
      </c>
      <c r="T1455" t="s">
        <v>8281</v>
      </c>
      <c r="U1455" t="s">
        <v>8300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15</v>
      </c>
      <c r="E1456">
        <v>1750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9">
        <f t="shared" si="115"/>
        <v>42463.866666666669</v>
      </c>
      <c r="L1456" s="9">
        <f t="shared" si="116"/>
        <v>42484.915972222225</v>
      </c>
      <c r="M1456" s="10" t="s">
        <v>8328</v>
      </c>
      <c r="N1456" t="b">
        <v>0</v>
      </c>
      <c r="O1456">
        <v>1</v>
      </c>
      <c r="P1456" t="b">
        <v>0</v>
      </c>
      <c r="Q1456" t="s">
        <v>8281</v>
      </c>
      <c r="R1456" s="5">
        <f t="shared" si="114"/>
        <v>8.5714285714285719E-3</v>
      </c>
      <c r="S1456">
        <f>D1456/O1456</f>
        <v>15</v>
      </c>
      <c r="T1456" t="s">
        <v>8281</v>
      </c>
      <c r="U1456" t="s">
        <v>8300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1575</v>
      </c>
      <c r="E1457">
        <v>15000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9">
        <f t="shared" si="115"/>
        <v>41832.672685185185</v>
      </c>
      <c r="L1457" s="9">
        <f t="shared" si="116"/>
        <v>41887.568749999999</v>
      </c>
      <c r="M1457" s="10" t="s">
        <v>8329</v>
      </c>
      <c r="N1457" t="b">
        <v>0</v>
      </c>
      <c r="O1457">
        <v>7</v>
      </c>
      <c r="P1457" t="b">
        <v>0</v>
      </c>
      <c r="Q1457" t="s">
        <v>8281</v>
      </c>
      <c r="R1457" s="5">
        <f t="shared" si="114"/>
        <v>0.105</v>
      </c>
      <c r="S1457">
        <f>D1457/O1457</f>
        <v>225</v>
      </c>
      <c r="T1457" t="s">
        <v>8281</v>
      </c>
      <c r="U1457" t="s">
        <v>8300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145</v>
      </c>
      <c r="E1458">
        <v>5000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9">
        <f t="shared" si="115"/>
        <v>42708.668576388889</v>
      </c>
      <c r="L1458" s="9">
        <f t="shared" si="116"/>
        <v>42738.668576388889</v>
      </c>
      <c r="M1458" s="10" t="s">
        <v>8327</v>
      </c>
      <c r="N1458" t="b">
        <v>0</v>
      </c>
      <c r="O1458">
        <v>3</v>
      </c>
      <c r="P1458" t="b">
        <v>0</v>
      </c>
      <c r="Q1458" t="s">
        <v>8281</v>
      </c>
      <c r="R1458" s="5">
        <f t="shared" si="114"/>
        <v>2.9000000000000001E-2</v>
      </c>
      <c r="S1458">
        <f>D1458/O1458</f>
        <v>48.333333333333336</v>
      </c>
      <c r="T1458" t="s">
        <v>8281</v>
      </c>
      <c r="U1458" t="s">
        <v>8300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0</v>
      </c>
      <c r="E1459">
        <v>6000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9">
        <f t="shared" si="115"/>
        <v>42289.89634259259</v>
      </c>
      <c r="L1459" s="9">
        <f t="shared" si="116"/>
        <v>42319.938009259262</v>
      </c>
      <c r="M1459" s="10" t="s">
        <v>8326</v>
      </c>
      <c r="N1459" t="b">
        <v>0</v>
      </c>
      <c r="O1459">
        <v>0</v>
      </c>
      <c r="P1459" t="b">
        <v>0</v>
      </c>
      <c r="Q1459" t="s">
        <v>8281</v>
      </c>
      <c r="R1459" s="5">
        <f t="shared" si="114"/>
        <v>0</v>
      </c>
      <c r="S1459">
        <v>0</v>
      </c>
      <c r="T1459" t="s">
        <v>8281</v>
      </c>
      <c r="U1459" t="s">
        <v>8300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0</v>
      </c>
      <c r="E1460">
        <v>5000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9">
        <f t="shared" si="115"/>
        <v>41831.705555555556</v>
      </c>
      <c r="L1460" s="9">
        <f t="shared" si="116"/>
        <v>41862.166666666664</v>
      </c>
      <c r="M1460" s="10" t="s">
        <v>8329</v>
      </c>
      <c r="N1460" t="b">
        <v>0</v>
      </c>
      <c r="O1460">
        <v>0</v>
      </c>
      <c r="P1460" t="b">
        <v>0</v>
      </c>
      <c r="Q1460" t="s">
        <v>8281</v>
      </c>
      <c r="R1460" s="5">
        <f t="shared" si="114"/>
        <v>0</v>
      </c>
      <c r="S1460">
        <v>0</v>
      </c>
      <c r="T1460" t="s">
        <v>8281</v>
      </c>
      <c r="U1460" t="s">
        <v>8300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0</v>
      </c>
      <c r="E1461">
        <v>37000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9">
        <f t="shared" si="115"/>
        <v>42312.204814814817</v>
      </c>
      <c r="L1461" s="9">
        <f t="shared" si="116"/>
        <v>42340.725694444445</v>
      </c>
      <c r="M1461" s="10" t="s">
        <v>8326</v>
      </c>
      <c r="N1461" t="b">
        <v>0</v>
      </c>
      <c r="O1461">
        <v>0</v>
      </c>
      <c r="P1461" t="b">
        <v>0</v>
      </c>
      <c r="Q1461" t="s">
        <v>8281</v>
      </c>
      <c r="R1461" s="5">
        <f t="shared" si="114"/>
        <v>0</v>
      </c>
      <c r="S1461">
        <v>0</v>
      </c>
      <c r="T1461" t="s">
        <v>8281</v>
      </c>
      <c r="U1461" t="s">
        <v>8300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0</v>
      </c>
      <c r="E1462">
        <v>25000000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9">
        <f t="shared" si="115"/>
        <v>41915.896967592591</v>
      </c>
      <c r="L1462" s="9">
        <f t="shared" si="116"/>
        <v>41973.989583333328</v>
      </c>
      <c r="M1462" s="10" t="s">
        <v>8329</v>
      </c>
      <c r="N1462" t="b">
        <v>0</v>
      </c>
      <c r="O1462">
        <v>0</v>
      </c>
      <c r="P1462" t="b">
        <v>0</v>
      </c>
      <c r="Q1462" t="s">
        <v>8281</v>
      </c>
      <c r="R1462" s="5">
        <f t="shared" si="114"/>
        <v>0</v>
      </c>
      <c r="S1462">
        <v>0</v>
      </c>
      <c r="T1462" t="s">
        <v>8281</v>
      </c>
      <c r="U1462" t="s">
        <v>8300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15186.69</v>
      </c>
      <c r="E1463">
        <v>15000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9">
        <f t="shared" si="115"/>
        <v>41899.645300925928</v>
      </c>
      <c r="L1463" s="9">
        <f t="shared" si="116"/>
        <v>41933</v>
      </c>
      <c r="M1463" s="10" t="s">
        <v>8332</v>
      </c>
      <c r="N1463" t="b">
        <v>1</v>
      </c>
      <c r="O1463">
        <v>340</v>
      </c>
      <c r="P1463" t="b">
        <v>1</v>
      </c>
      <c r="Q1463" t="s">
        <v>8281</v>
      </c>
      <c r="R1463" s="5">
        <f t="shared" si="114"/>
        <v>1.012446</v>
      </c>
      <c r="S1463">
        <f t="shared" ref="S1463:S1485" si="120">D1463/O1463</f>
        <v>44.66673529411765</v>
      </c>
      <c r="T1463" t="s">
        <v>8281</v>
      </c>
      <c r="U1463" t="s">
        <v>8301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4340.7</v>
      </c>
      <c r="E1464">
        <v>4000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9">
        <f t="shared" si="115"/>
        <v>41344.662858796299</v>
      </c>
      <c r="L1464" s="9">
        <f t="shared" si="116"/>
        <v>41374.662858796299</v>
      </c>
      <c r="M1464" s="10" t="s">
        <v>8331</v>
      </c>
      <c r="N1464" t="b">
        <v>1</v>
      </c>
      <c r="O1464">
        <v>150</v>
      </c>
      <c r="P1464" t="b">
        <v>1</v>
      </c>
      <c r="Q1464" t="s">
        <v>8281</v>
      </c>
      <c r="R1464" s="5">
        <f t="shared" si="114"/>
        <v>1.085175</v>
      </c>
      <c r="S1464">
        <f t="shared" si="120"/>
        <v>28.937999999999999</v>
      </c>
      <c r="T1464" t="s">
        <v>8281</v>
      </c>
      <c r="U1464" t="s">
        <v>8301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886</v>
      </c>
      <c r="E1465">
        <v>600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9">
        <f t="shared" si="115"/>
        <v>41326.911319444444</v>
      </c>
      <c r="L1465" s="9">
        <f t="shared" si="116"/>
        <v>41371.869652777779</v>
      </c>
      <c r="M1465" s="10" t="s">
        <v>8331</v>
      </c>
      <c r="N1465" t="b">
        <v>1</v>
      </c>
      <c r="O1465">
        <v>25</v>
      </c>
      <c r="P1465" t="b">
        <v>1</v>
      </c>
      <c r="Q1465" t="s">
        <v>8281</v>
      </c>
      <c r="R1465" s="5">
        <f t="shared" si="114"/>
        <v>1.4766666666666666</v>
      </c>
      <c r="S1465">
        <f t="shared" si="120"/>
        <v>35.44</v>
      </c>
      <c r="T1465" t="s">
        <v>8281</v>
      </c>
      <c r="U1465" t="s">
        <v>8301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8160</v>
      </c>
      <c r="E1466">
        <v>5000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9">
        <f t="shared" si="115"/>
        <v>41291.661550925928</v>
      </c>
      <c r="L1466" s="9">
        <f t="shared" si="116"/>
        <v>41321.661550925928</v>
      </c>
      <c r="M1466" s="10" t="s">
        <v>8331</v>
      </c>
      <c r="N1466" t="b">
        <v>1</v>
      </c>
      <c r="O1466">
        <v>234</v>
      </c>
      <c r="P1466" t="b">
        <v>1</v>
      </c>
      <c r="Q1466" t="s">
        <v>8281</v>
      </c>
      <c r="R1466" s="5">
        <f t="shared" si="114"/>
        <v>1.6319999999999999</v>
      </c>
      <c r="S1466">
        <f t="shared" si="120"/>
        <v>34.871794871794869</v>
      </c>
      <c r="T1466" t="s">
        <v>8281</v>
      </c>
      <c r="U1466" t="s">
        <v>8301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136924.35</v>
      </c>
      <c r="E1467">
        <v>30000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9">
        <f t="shared" si="115"/>
        <v>40959.734398148146</v>
      </c>
      <c r="L1467" s="9">
        <f t="shared" si="116"/>
        <v>40990.125</v>
      </c>
      <c r="M1467" s="10" t="s">
        <v>8333</v>
      </c>
      <c r="N1467" t="b">
        <v>1</v>
      </c>
      <c r="O1467">
        <v>2602</v>
      </c>
      <c r="P1467" t="b">
        <v>1</v>
      </c>
      <c r="Q1467" t="s">
        <v>8281</v>
      </c>
      <c r="R1467" s="5">
        <f t="shared" si="114"/>
        <v>4.5641449999999999</v>
      </c>
      <c r="S1467">
        <f t="shared" si="120"/>
        <v>52.622732513451197</v>
      </c>
      <c r="T1467" t="s">
        <v>8281</v>
      </c>
      <c r="U1467" t="s">
        <v>8301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17260.37</v>
      </c>
      <c r="E1468">
        <v>16000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9">
        <f t="shared" si="115"/>
        <v>42340.172060185185</v>
      </c>
      <c r="L1468" s="9">
        <f t="shared" si="116"/>
        <v>42381.208333333328</v>
      </c>
      <c r="M1468" s="10" t="s">
        <v>8328</v>
      </c>
      <c r="N1468" t="b">
        <v>1</v>
      </c>
      <c r="O1468">
        <v>248</v>
      </c>
      <c r="P1468" t="b">
        <v>1</v>
      </c>
      <c r="Q1468" t="s">
        <v>8281</v>
      </c>
      <c r="R1468" s="5">
        <f t="shared" si="114"/>
        <v>1.0787731249999999</v>
      </c>
      <c r="S1468">
        <f t="shared" si="120"/>
        <v>69.598266129032254</v>
      </c>
      <c r="T1468" t="s">
        <v>8281</v>
      </c>
      <c r="U1468" t="s">
        <v>8301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46032</v>
      </c>
      <c r="E1469">
        <v>40000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9">
        <f t="shared" si="115"/>
        <v>40933.80190972222</v>
      </c>
      <c r="L1469" s="9">
        <f t="shared" si="116"/>
        <v>40993.760243055556</v>
      </c>
      <c r="M1469" s="10" t="s">
        <v>8333</v>
      </c>
      <c r="N1469" t="b">
        <v>1</v>
      </c>
      <c r="O1469">
        <v>600</v>
      </c>
      <c r="P1469" t="b">
        <v>1</v>
      </c>
      <c r="Q1469" t="s">
        <v>8281</v>
      </c>
      <c r="R1469" s="5">
        <f t="shared" si="114"/>
        <v>1.1508</v>
      </c>
      <c r="S1469">
        <f t="shared" si="120"/>
        <v>76.72</v>
      </c>
      <c r="T1469" t="s">
        <v>8281</v>
      </c>
      <c r="U1469" t="s">
        <v>8301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9725</v>
      </c>
      <c r="E1470">
        <v>9500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9">
        <f t="shared" si="115"/>
        <v>40646.014456018514</v>
      </c>
      <c r="L1470" s="9">
        <f t="shared" si="116"/>
        <v>40706.014456018514</v>
      </c>
      <c r="M1470" s="10" t="s">
        <v>8334</v>
      </c>
      <c r="N1470" t="b">
        <v>1</v>
      </c>
      <c r="O1470">
        <v>293</v>
      </c>
      <c r="P1470" t="b">
        <v>1</v>
      </c>
      <c r="Q1470" t="s">
        <v>8281</v>
      </c>
      <c r="R1470" s="5">
        <f t="shared" si="114"/>
        <v>1.0236842105263158</v>
      </c>
      <c r="S1470">
        <f t="shared" si="120"/>
        <v>33.191126279863482</v>
      </c>
      <c r="T1470" t="s">
        <v>8281</v>
      </c>
      <c r="U1470" t="s">
        <v>8301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47978</v>
      </c>
      <c r="E1471">
        <v>44250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9">
        <f t="shared" si="115"/>
        <v>41290.598483796297</v>
      </c>
      <c r="L1471" s="9">
        <f t="shared" si="116"/>
        <v>41320.598483796297</v>
      </c>
      <c r="M1471" s="10" t="s">
        <v>8331</v>
      </c>
      <c r="N1471" t="b">
        <v>1</v>
      </c>
      <c r="O1471">
        <v>321</v>
      </c>
      <c r="P1471" t="b">
        <v>1</v>
      </c>
      <c r="Q1471" t="s">
        <v>8281</v>
      </c>
      <c r="R1471" s="5">
        <f t="shared" si="114"/>
        <v>1.0842485875706214</v>
      </c>
      <c r="S1471">
        <f t="shared" si="120"/>
        <v>149.46417445482865</v>
      </c>
      <c r="T1471" t="s">
        <v>8281</v>
      </c>
      <c r="U1471" t="s">
        <v>8301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1877</v>
      </c>
      <c r="E1472">
        <v>1500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9">
        <f t="shared" si="115"/>
        <v>41250.827118055553</v>
      </c>
      <c r="L1472" s="9">
        <f t="shared" si="116"/>
        <v>41271.827118055553</v>
      </c>
      <c r="M1472" s="10" t="s">
        <v>8333</v>
      </c>
      <c r="N1472" t="b">
        <v>1</v>
      </c>
      <c r="O1472">
        <v>81</v>
      </c>
      <c r="P1472" t="b">
        <v>1</v>
      </c>
      <c r="Q1472" t="s">
        <v>8281</v>
      </c>
      <c r="R1472" s="5">
        <f t="shared" si="114"/>
        <v>1.2513333333333334</v>
      </c>
      <c r="S1472">
        <f t="shared" si="120"/>
        <v>23.172839506172838</v>
      </c>
      <c r="T1472" t="s">
        <v>8281</v>
      </c>
      <c r="U1472" t="s">
        <v>8301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33229</v>
      </c>
      <c r="E1473">
        <v>32000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9">
        <f t="shared" si="115"/>
        <v>42073.957569444443</v>
      </c>
      <c r="L1473" s="9">
        <f t="shared" si="116"/>
        <v>42103.957569444443</v>
      </c>
      <c r="M1473" s="10" t="s">
        <v>8326</v>
      </c>
      <c r="N1473" t="b">
        <v>1</v>
      </c>
      <c r="O1473">
        <v>343</v>
      </c>
      <c r="P1473" t="b">
        <v>1</v>
      </c>
      <c r="Q1473" t="s">
        <v>8281</v>
      </c>
      <c r="R1473" s="5">
        <f t="shared" si="114"/>
        <v>1.03840625</v>
      </c>
      <c r="S1473">
        <f t="shared" si="120"/>
        <v>96.877551020408163</v>
      </c>
      <c r="T1473" t="s">
        <v>8281</v>
      </c>
      <c r="U1473" t="s">
        <v>8301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34676</v>
      </c>
      <c r="E1474">
        <v>25000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9">
        <f t="shared" si="115"/>
        <v>41533.542858796296</v>
      </c>
      <c r="L1474" s="9">
        <f t="shared" si="116"/>
        <v>41563.542858796296</v>
      </c>
      <c r="M1474" s="10" t="s">
        <v>8331</v>
      </c>
      <c r="N1474" t="b">
        <v>1</v>
      </c>
      <c r="O1474">
        <v>336</v>
      </c>
      <c r="P1474" t="b">
        <v>1</v>
      </c>
      <c r="Q1474" t="s">
        <v>8281</v>
      </c>
      <c r="R1474" s="5">
        <f t="shared" ref="R1474:R1537" si="121">D1474/E1474</f>
        <v>1.3870400000000001</v>
      </c>
      <c r="S1474">
        <f t="shared" si="120"/>
        <v>103.20238095238095</v>
      </c>
      <c r="T1474" t="s">
        <v>8281</v>
      </c>
      <c r="U1474" t="s">
        <v>8301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1807.74</v>
      </c>
      <c r="E1475">
        <v>1500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9">
        <f t="shared" ref="K1475:K1538" si="122">(J1475/86400)+DATE(1970,1,1)</f>
        <v>40939.979618055557</v>
      </c>
      <c r="L1475" s="9">
        <f t="shared" ref="L1475:L1538" si="123">(I1475/86400)+DATE(1970,1,1)</f>
        <v>40969.979618055557</v>
      </c>
      <c r="M1475" s="10" t="s">
        <v>8333</v>
      </c>
      <c r="N1475" t="b">
        <v>1</v>
      </c>
      <c r="O1475">
        <v>47</v>
      </c>
      <c r="P1475" t="b">
        <v>1</v>
      </c>
      <c r="Q1475" t="s">
        <v>8281</v>
      </c>
      <c r="R1475" s="5">
        <f t="shared" si="121"/>
        <v>1.20516</v>
      </c>
      <c r="S1475">
        <f t="shared" si="120"/>
        <v>38.462553191489363</v>
      </c>
      <c r="T1475" t="s">
        <v>8281</v>
      </c>
      <c r="U1475" t="s">
        <v>8301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3368</v>
      </c>
      <c r="E1476">
        <v>3000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9">
        <f t="shared" si="122"/>
        <v>41500.72791666667</v>
      </c>
      <c r="L1476" s="9">
        <f t="shared" si="123"/>
        <v>41530.72791666667</v>
      </c>
      <c r="M1476" s="10" t="s">
        <v>8331</v>
      </c>
      <c r="N1476" t="b">
        <v>1</v>
      </c>
      <c r="O1476">
        <v>76</v>
      </c>
      <c r="P1476" t="b">
        <v>1</v>
      </c>
      <c r="Q1476" t="s">
        <v>8281</v>
      </c>
      <c r="R1476" s="5">
        <f t="shared" si="121"/>
        <v>1.1226666666666667</v>
      </c>
      <c r="S1476">
        <f t="shared" si="120"/>
        <v>44.315789473684212</v>
      </c>
      <c r="T1476" t="s">
        <v>8281</v>
      </c>
      <c r="U1476" t="s">
        <v>8301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28300.45</v>
      </c>
      <c r="E1477">
        <v>15000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9">
        <f t="shared" si="122"/>
        <v>41960.722951388889</v>
      </c>
      <c r="L1477" s="9">
        <f t="shared" si="123"/>
        <v>41993.207638888889</v>
      </c>
      <c r="M1477" s="10" t="s">
        <v>8329</v>
      </c>
      <c r="N1477" t="b">
        <v>1</v>
      </c>
      <c r="O1477">
        <v>441</v>
      </c>
      <c r="P1477" t="b">
        <v>1</v>
      </c>
      <c r="Q1477" t="s">
        <v>8281</v>
      </c>
      <c r="R1477" s="5">
        <f t="shared" si="121"/>
        <v>1.8866966666666667</v>
      </c>
      <c r="S1477">
        <f t="shared" si="120"/>
        <v>64.173356009070289</v>
      </c>
      <c r="T1477" t="s">
        <v>8281</v>
      </c>
      <c r="U1477" t="s">
        <v>8301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39693.279999999999</v>
      </c>
      <c r="E1478">
        <v>6000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9">
        <f t="shared" si="122"/>
        <v>40766.041921296295</v>
      </c>
      <c r="L1478" s="9">
        <f t="shared" si="123"/>
        <v>40796.041921296295</v>
      </c>
      <c r="M1478" s="10" t="s">
        <v>8334</v>
      </c>
      <c r="N1478" t="b">
        <v>1</v>
      </c>
      <c r="O1478">
        <v>916</v>
      </c>
      <c r="P1478" t="b">
        <v>1</v>
      </c>
      <c r="Q1478" t="s">
        <v>8281</v>
      </c>
      <c r="R1478" s="5">
        <f t="shared" si="121"/>
        <v>6.6155466666666669</v>
      </c>
      <c r="S1478">
        <f t="shared" si="120"/>
        <v>43.333275109170302</v>
      </c>
      <c r="T1478" t="s">
        <v>8281</v>
      </c>
      <c r="U1478" t="s">
        <v>8301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33393</v>
      </c>
      <c r="E1479">
        <v>30000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9">
        <f t="shared" si="122"/>
        <v>40840.615787037037</v>
      </c>
      <c r="L1479" s="9">
        <f t="shared" si="123"/>
        <v>40900.125</v>
      </c>
      <c r="M1479" s="10" t="s">
        <v>8334</v>
      </c>
      <c r="N1479" t="b">
        <v>1</v>
      </c>
      <c r="O1479">
        <v>369</v>
      </c>
      <c r="P1479" t="b">
        <v>1</v>
      </c>
      <c r="Q1479" t="s">
        <v>8281</v>
      </c>
      <c r="R1479" s="5">
        <f t="shared" si="121"/>
        <v>1.1131</v>
      </c>
      <c r="S1479">
        <f t="shared" si="120"/>
        <v>90.495934959349597</v>
      </c>
      <c r="T1479" t="s">
        <v>8281</v>
      </c>
      <c r="U1479" t="s">
        <v>8301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590807.11</v>
      </c>
      <c r="E1480">
        <v>50000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9">
        <f t="shared" si="122"/>
        <v>41394.871678240743</v>
      </c>
      <c r="L1480" s="9">
        <f t="shared" si="123"/>
        <v>41408.871678240743</v>
      </c>
      <c r="M1480" s="10" t="s">
        <v>8331</v>
      </c>
      <c r="N1480" t="b">
        <v>1</v>
      </c>
      <c r="O1480">
        <v>20242</v>
      </c>
      <c r="P1480" t="b">
        <v>1</v>
      </c>
      <c r="Q1480" t="s">
        <v>8281</v>
      </c>
      <c r="R1480" s="5">
        <f t="shared" si="121"/>
        <v>11.8161422</v>
      </c>
      <c r="S1480">
        <f t="shared" si="120"/>
        <v>29.187190495010373</v>
      </c>
      <c r="T1480" t="s">
        <v>8281</v>
      </c>
      <c r="U1480" t="s">
        <v>8301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2198</v>
      </c>
      <c r="E1481">
        <v>1600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9">
        <f t="shared" si="122"/>
        <v>41754.745243055557</v>
      </c>
      <c r="L1481" s="9">
        <f t="shared" si="123"/>
        <v>41769.165972222225</v>
      </c>
      <c r="M1481" s="10" t="s">
        <v>8329</v>
      </c>
      <c r="N1481" t="b">
        <v>1</v>
      </c>
      <c r="O1481">
        <v>71</v>
      </c>
      <c r="P1481" t="b">
        <v>1</v>
      </c>
      <c r="Q1481" t="s">
        <v>8281</v>
      </c>
      <c r="R1481" s="5">
        <f t="shared" si="121"/>
        <v>1.37375</v>
      </c>
      <c r="S1481">
        <f t="shared" si="120"/>
        <v>30.95774647887324</v>
      </c>
      <c r="T1481" t="s">
        <v>8281</v>
      </c>
      <c r="U1481" t="s">
        <v>8301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58520.2</v>
      </c>
      <c r="E1482">
        <v>50000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9">
        <f t="shared" si="122"/>
        <v>41464.934016203704</v>
      </c>
      <c r="L1482" s="9">
        <f t="shared" si="123"/>
        <v>41481.708333333336</v>
      </c>
      <c r="M1482" s="10" t="s">
        <v>8331</v>
      </c>
      <c r="N1482" t="b">
        <v>1</v>
      </c>
      <c r="O1482">
        <v>635</v>
      </c>
      <c r="P1482" t="b">
        <v>1</v>
      </c>
      <c r="Q1482" t="s">
        <v>8281</v>
      </c>
      <c r="R1482" s="5">
        <f t="shared" si="121"/>
        <v>1.170404</v>
      </c>
      <c r="S1482">
        <f t="shared" si="120"/>
        <v>92.157795275590544</v>
      </c>
      <c r="T1482" t="s">
        <v>8281</v>
      </c>
      <c r="U1482" t="s">
        <v>8301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105</v>
      </c>
      <c r="E1483">
        <v>5000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9">
        <f t="shared" si="122"/>
        <v>41550.922974537039</v>
      </c>
      <c r="L1483" s="9">
        <f t="shared" si="123"/>
        <v>41580.922974537039</v>
      </c>
      <c r="M1483" s="10" t="s">
        <v>8331</v>
      </c>
      <c r="N1483" t="b">
        <v>0</v>
      </c>
      <c r="O1483">
        <v>6</v>
      </c>
      <c r="P1483" t="b">
        <v>0</v>
      </c>
      <c r="Q1483" t="s">
        <v>8281</v>
      </c>
      <c r="R1483" s="5">
        <f t="shared" si="121"/>
        <v>2.1000000000000001E-2</v>
      </c>
      <c r="S1483">
        <f t="shared" si="120"/>
        <v>17.5</v>
      </c>
      <c r="T1483" t="s">
        <v>8281</v>
      </c>
      <c r="U1483" t="s">
        <v>8283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</v>
      </c>
      <c r="E1484">
        <v>5000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9">
        <f t="shared" si="122"/>
        <v>41136.858055555553</v>
      </c>
      <c r="L1484" s="9">
        <f t="shared" si="123"/>
        <v>41159.327083333337</v>
      </c>
      <c r="M1484" s="10" t="s">
        <v>8333</v>
      </c>
      <c r="N1484" t="b">
        <v>0</v>
      </c>
      <c r="O1484">
        <v>1</v>
      </c>
      <c r="P1484" t="b">
        <v>0</v>
      </c>
      <c r="Q1484" t="s">
        <v>8281</v>
      </c>
      <c r="R1484" s="5">
        <f t="shared" si="121"/>
        <v>1E-3</v>
      </c>
      <c r="S1484">
        <f t="shared" si="120"/>
        <v>5</v>
      </c>
      <c r="T1484" t="s">
        <v>8281</v>
      </c>
      <c r="U1484" t="s">
        <v>8283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50</v>
      </c>
      <c r="E1485">
        <v>7000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9">
        <f t="shared" si="122"/>
        <v>42548.192997685182</v>
      </c>
      <c r="L1485" s="9">
        <f t="shared" si="123"/>
        <v>42573.192997685182</v>
      </c>
      <c r="M1485" s="10" t="s">
        <v>8328</v>
      </c>
      <c r="N1485" t="b">
        <v>0</v>
      </c>
      <c r="O1485">
        <v>2</v>
      </c>
      <c r="P1485" t="b">
        <v>0</v>
      </c>
      <c r="Q1485" t="s">
        <v>8281</v>
      </c>
      <c r="R1485" s="5">
        <f t="shared" si="121"/>
        <v>7.1428571428571426E-3</v>
      </c>
      <c r="S1485">
        <f t="shared" si="120"/>
        <v>25</v>
      </c>
      <c r="T1485" t="s">
        <v>8281</v>
      </c>
      <c r="U1485" t="s">
        <v>8283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0</v>
      </c>
      <c r="E1486">
        <v>2000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9">
        <f t="shared" si="122"/>
        <v>41053.200960648144</v>
      </c>
      <c r="L1486" s="9">
        <f t="shared" si="123"/>
        <v>41111.618750000001</v>
      </c>
      <c r="M1486" s="10" t="s">
        <v>8333</v>
      </c>
      <c r="N1486" t="b">
        <v>0</v>
      </c>
      <c r="O1486">
        <v>0</v>
      </c>
      <c r="P1486" t="b">
        <v>0</v>
      </c>
      <c r="Q1486" t="s">
        <v>8281</v>
      </c>
      <c r="R1486" s="5">
        <f t="shared" si="121"/>
        <v>0</v>
      </c>
      <c r="S1486">
        <v>0</v>
      </c>
      <c r="T1486" t="s">
        <v>8281</v>
      </c>
      <c r="U1486" t="s">
        <v>8283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150</v>
      </c>
      <c r="E1487">
        <v>6700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9">
        <f t="shared" si="122"/>
        <v>42130.795983796299</v>
      </c>
      <c r="L1487" s="9">
        <f t="shared" si="123"/>
        <v>42175.795983796299</v>
      </c>
      <c r="M1487" s="10" t="s">
        <v>8326</v>
      </c>
      <c r="N1487" t="b">
        <v>0</v>
      </c>
      <c r="O1487">
        <v>3</v>
      </c>
      <c r="P1487" t="b">
        <v>0</v>
      </c>
      <c r="Q1487" t="s">
        <v>8281</v>
      </c>
      <c r="R1487" s="5">
        <f t="shared" si="121"/>
        <v>2.2388059701492536E-2</v>
      </c>
      <c r="S1487">
        <f>D1487/O1487</f>
        <v>50</v>
      </c>
      <c r="T1487" t="s">
        <v>8281</v>
      </c>
      <c r="U1487" t="s">
        <v>8283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48</v>
      </c>
      <c r="E1488">
        <v>20000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9">
        <f t="shared" si="122"/>
        <v>42032.168530092589</v>
      </c>
      <c r="L1488" s="9">
        <f t="shared" si="123"/>
        <v>42062.168530092589</v>
      </c>
      <c r="M1488" s="10" t="s">
        <v>8326</v>
      </c>
      <c r="N1488" t="b">
        <v>0</v>
      </c>
      <c r="O1488">
        <v>3</v>
      </c>
      <c r="P1488" t="b">
        <v>0</v>
      </c>
      <c r="Q1488" t="s">
        <v>8281</v>
      </c>
      <c r="R1488" s="5">
        <f t="shared" si="121"/>
        <v>2.3999999999999998E-3</v>
      </c>
      <c r="S1488">
        <f>D1488/O1488</f>
        <v>16</v>
      </c>
      <c r="T1488" t="s">
        <v>8281</v>
      </c>
      <c r="U1488" t="s">
        <v>8283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0</v>
      </c>
      <c r="E1489">
        <v>10000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9">
        <f t="shared" si="122"/>
        <v>42554.917488425926</v>
      </c>
      <c r="L1489" s="9">
        <f t="shared" si="123"/>
        <v>42584.917488425926</v>
      </c>
      <c r="M1489" s="10" t="s">
        <v>8328</v>
      </c>
      <c r="N1489" t="b">
        <v>0</v>
      </c>
      <c r="O1489">
        <v>0</v>
      </c>
      <c r="P1489" t="b">
        <v>0</v>
      </c>
      <c r="Q1489" t="s">
        <v>8281</v>
      </c>
      <c r="R1489" s="5">
        <f t="shared" si="121"/>
        <v>0</v>
      </c>
      <c r="S1489">
        <v>0</v>
      </c>
      <c r="T1489" t="s">
        <v>8281</v>
      </c>
      <c r="U1489" t="s">
        <v>8283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360</v>
      </c>
      <c r="E1490">
        <v>15000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9">
        <f t="shared" si="122"/>
        <v>41614.563194444447</v>
      </c>
      <c r="L1490" s="9">
        <f t="shared" si="123"/>
        <v>41644.563194444447</v>
      </c>
      <c r="M1490" s="10" t="s">
        <v>8329</v>
      </c>
      <c r="N1490" t="b">
        <v>0</v>
      </c>
      <c r="O1490">
        <v>6</v>
      </c>
      <c r="P1490" t="b">
        <v>0</v>
      </c>
      <c r="Q1490" t="s">
        <v>8281</v>
      </c>
      <c r="R1490" s="5">
        <f t="shared" si="121"/>
        <v>2.4E-2</v>
      </c>
      <c r="S1490">
        <f>D1490/O1490</f>
        <v>60</v>
      </c>
      <c r="T1490" t="s">
        <v>8281</v>
      </c>
      <c r="U1490" t="s">
        <v>8283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0</v>
      </c>
      <c r="E1491">
        <v>5000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9">
        <f t="shared" si="122"/>
        <v>41198.611712962964</v>
      </c>
      <c r="L1491" s="9">
        <f t="shared" si="123"/>
        <v>41228.653379629628</v>
      </c>
      <c r="M1491" s="10" t="s">
        <v>8333</v>
      </c>
      <c r="N1491" t="b">
        <v>0</v>
      </c>
      <c r="O1491">
        <v>0</v>
      </c>
      <c r="P1491" t="b">
        <v>0</v>
      </c>
      <c r="Q1491" t="s">
        <v>8281</v>
      </c>
      <c r="R1491" s="5">
        <f t="shared" si="121"/>
        <v>0</v>
      </c>
      <c r="S1491">
        <v>0</v>
      </c>
      <c r="T1491" t="s">
        <v>8281</v>
      </c>
      <c r="U1491" t="s">
        <v>8283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895</v>
      </c>
      <c r="E1492">
        <v>2900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9">
        <f t="shared" si="122"/>
        <v>41520.561041666668</v>
      </c>
      <c r="L1492" s="9">
        <f t="shared" si="123"/>
        <v>41549.561041666668</v>
      </c>
      <c r="M1492" s="10" t="s">
        <v>8331</v>
      </c>
      <c r="N1492" t="b">
        <v>0</v>
      </c>
      <c r="O1492">
        <v>19</v>
      </c>
      <c r="P1492" t="b">
        <v>0</v>
      </c>
      <c r="Q1492" t="s">
        <v>8281</v>
      </c>
      <c r="R1492" s="5">
        <f t="shared" si="121"/>
        <v>0.30862068965517242</v>
      </c>
      <c r="S1492">
        <f>D1492/O1492</f>
        <v>47.10526315789474</v>
      </c>
      <c r="T1492" t="s">
        <v>8281</v>
      </c>
      <c r="U1492" t="s">
        <v>8283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100</v>
      </c>
      <c r="E1493">
        <v>1200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9">
        <f t="shared" si="122"/>
        <v>41991.713460648149</v>
      </c>
      <c r="L1493" s="9">
        <f t="shared" si="123"/>
        <v>42050.651388888888</v>
      </c>
      <c r="M1493" s="10" t="s">
        <v>8326</v>
      </c>
      <c r="N1493" t="b">
        <v>0</v>
      </c>
      <c r="O1493">
        <v>1</v>
      </c>
      <c r="P1493" t="b">
        <v>0</v>
      </c>
      <c r="Q1493" t="s">
        <v>8281</v>
      </c>
      <c r="R1493" s="5">
        <f t="shared" si="121"/>
        <v>8.3333333333333329E-2</v>
      </c>
      <c r="S1493">
        <f>D1493/O1493</f>
        <v>100</v>
      </c>
      <c r="T1493" t="s">
        <v>8281</v>
      </c>
      <c r="U1493" t="s">
        <v>8283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30</v>
      </c>
      <c r="E1494">
        <v>4000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9">
        <f t="shared" si="122"/>
        <v>40682.884791666671</v>
      </c>
      <c r="L1494" s="9">
        <f t="shared" si="123"/>
        <v>40712.884791666671</v>
      </c>
      <c r="M1494" s="10" t="s">
        <v>8334</v>
      </c>
      <c r="N1494" t="b">
        <v>0</v>
      </c>
      <c r="O1494">
        <v>2</v>
      </c>
      <c r="P1494" t="b">
        <v>0</v>
      </c>
      <c r="Q1494" t="s">
        <v>8281</v>
      </c>
      <c r="R1494" s="5">
        <f t="shared" si="121"/>
        <v>7.4999999999999997E-3</v>
      </c>
      <c r="S1494">
        <f>D1494/O1494</f>
        <v>15</v>
      </c>
      <c r="T1494" t="s">
        <v>8281</v>
      </c>
      <c r="U1494" t="s">
        <v>8283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0</v>
      </c>
      <c r="E1495">
        <v>2400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9">
        <f t="shared" si="122"/>
        <v>41411.866608796292</v>
      </c>
      <c r="L1495" s="9">
        <f t="shared" si="123"/>
        <v>41441.866608796292</v>
      </c>
      <c r="M1495" s="10" t="s">
        <v>8331</v>
      </c>
      <c r="N1495" t="b">
        <v>0</v>
      </c>
      <c r="O1495">
        <v>0</v>
      </c>
      <c r="P1495" t="b">
        <v>0</v>
      </c>
      <c r="Q1495" t="s">
        <v>8281</v>
      </c>
      <c r="R1495" s="5">
        <f t="shared" si="121"/>
        <v>0</v>
      </c>
      <c r="S1495">
        <v>0</v>
      </c>
      <c r="T1495" t="s">
        <v>8281</v>
      </c>
      <c r="U1495" t="s">
        <v>8283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445</v>
      </c>
      <c r="E1496">
        <v>5000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9">
        <f t="shared" si="122"/>
        <v>42067.722372685181</v>
      </c>
      <c r="L1496" s="9">
        <f t="shared" si="123"/>
        <v>42097.651388888888</v>
      </c>
      <c r="M1496" s="10" t="s">
        <v>8326</v>
      </c>
      <c r="N1496" t="b">
        <v>0</v>
      </c>
      <c r="O1496">
        <v>11</v>
      </c>
      <c r="P1496" t="b">
        <v>0</v>
      </c>
      <c r="Q1496" t="s">
        <v>8281</v>
      </c>
      <c r="R1496" s="5">
        <f t="shared" si="121"/>
        <v>8.8999999999999996E-2</v>
      </c>
      <c r="S1496">
        <f>D1496/O1496</f>
        <v>40.454545454545453</v>
      </c>
      <c r="T1496" t="s">
        <v>8281</v>
      </c>
      <c r="U1496" t="s">
        <v>8283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0</v>
      </c>
      <c r="E1497">
        <v>2000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9">
        <f t="shared" si="122"/>
        <v>40752.789710648147</v>
      </c>
      <c r="L1497" s="9">
        <f t="shared" si="123"/>
        <v>40782.789710648147</v>
      </c>
      <c r="M1497" s="10" t="s">
        <v>8334</v>
      </c>
      <c r="N1497" t="b">
        <v>0</v>
      </c>
      <c r="O1497">
        <v>0</v>
      </c>
      <c r="P1497" t="b">
        <v>0</v>
      </c>
      <c r="Q1497" t="s">
        <v>8281</v>
      </c>
      <c r="R1497" s="5">
        <f t="shared" si="121"/>
        <v>0</v>
      </c>
      <c r="S1497">
        <v>0</v>
      </c>
      <c r="T1497" t="s">
        <v>8281</v>
      </c>
      <c r="U1497" t="s">
        <v>8283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0</v>
      </c>
      <c r="E1498">
        <v>1500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9">
        <f t="shared" si="122"/>
        <v>41838.475219907406</v>
      </c>
      <c r="L1498" s="9">
        <f t="shared" si="123"/>
        <v>41898.475219907406</v>
      </c>
      <c r="M1498" s="10" t="s">
        <v>8329</v>
      </c>
      <c r="N1498" t="b">
        <v>0</v>
      </c>
      <c r="O1498">
        <v>0</v>
      </c>
      <c r="P1498" t="b">
        <v>0</v>
      </c>
      <c r="Q1498" t="s">
        <v>8281</v>
      </c>
      <c r="R1498" s="5">
        <f t="shared" si="121"/>
        <v>0</v>
      </c>
      <c r="S1498">
        <v>0</v>
      </c>
      <c r="T1498" t="s">
        <v>8281</v>
      </c>
      <c r="U1498" t="s">
        <v>8283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</v>
      </c>
      <c r="E1499">
        <v>15000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9">
        <f t="shared" si="122"/>
        <v>41444.64261574074</v>
      </c>
      <c r="L1499" s="9">
        <f t="shared" si="123"/>
        <v>41486.821527777778</v>
      </c>
      <c r="M1499" s="10" t="s">
        <v>8331</v>
      </c>
      <c r="N1499" t="b">
        <v>0</v>
      </c>
      <c r="O1499">
        <v>1</v>
      </c>
      <c r="P1499" t="b">
        <v>0</v>
      </c>
      <c r="Q1499" t="s">
        <v>8281</v>
      </c>
      <c r="R1499" s="5">
        <f t="shared" si="121"/>
        <v>6.666666666666667E-5</v>
      </c>
      <c r="S1499">
        <f t="shared" ref="S1499:S1545" si="124">D1499/O1499</f>
        <v>1</v>
      </c>
      <c r="T1499" t="s">
        <v>8281</v>
      </c>
      <c r="U1499" t="s">
        <v>8283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57</v>
      </c>
      <c r="E1500">
        <v>3000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9">
        <f t="shared" si="122"/>
        <v>41840.983541666668</v>
      </c>
      <c r="L1500" s="9">
        <f t="shared" si="123"/>
        <v>41885.983541666668</v>
      </c>
      <c r="M1500" s="10" t="s">
        <v>8329</v>
      </c>
      <c r="N1500" t="b">
        <v>0</v>
      </c>
      <c r="O1500">
        <v>3</v>
      </c>
      <c r="P1500" t="b">
        <v>0</v>
      </c>
      <c r="Q1500" t="s">
        <v>8281</v>
      </c>
      <c r="R1500" s="5">
        <f t="shared" si="121"/>
        <v>1.9E-2</v>
      </c>
      <c r="S1500">
        <f t="shared" si="124"/>
        <v>19</v>
      </c>
      <c r="T1500" t="s">
        <v>8281</v>
      </c>
      <c r="U1500" t="s">
        <v>8283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5</v>
      </c>
      <c r="E1501">
        <v>2000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9">
        <f t="shared" si="122"/>
        <v>42527.007326388892</v>
      </c>
      <c r="L1501" s="9">
        <f t="shared" si="123"/>
        <v>42587.007326388892</v>
      </c>
      <c r="M1501" s="10" t="s">
        <v>8328</v>
      </c>
      <c r="N1501" t="b">
        <v>0</v>
      </c>
      <c r="O1501">
        <v>1</v>
      </c>
      <c r="P1501" t="b">
        <v>0</v>
      </c>
      <c r="Q1501" t="s">
        <v>8281</v>
      </c>
      <c r="R1501" s="5">
        <f t="shared" si="121"/>
        <v>2.5000000000000001E-3</v>
      </c>
      <c r="S1501">
        <f t="shared" si="124"/>
        <v>5</v>
      </c>
      <c r="T1501" t="s">
        <v>8281</v>
      </c>
      <c r="U1501" t="s">
        <v>8283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701</v>
      </c>
      <c r="E1502">
        <v>2800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9">
        <f t="shared" si="122"/>
        <v>41365.904594907406</v>
      </c>
      <c r="L1502" s="9">
        <f t="shared" si="123"/>
        <v>41395.904594907406</v>
      </c>
      <c r="M1502" s="10" t="s">
        <v>8331</v>
      </c>
      <c r="N1502" t="b">
        <v>0</v>
      </c>
      <c r="O1502">
        <v>15</v>
      </c>
      <c r="P1502" t="b">
        <v>0</v>
      </c>
      <c r="Q1502" t="s">
        <v>8281</v>
      </c>
      <c r="R1502" s="5">
        <f t="shared" si="121"/>
        <v>0.25035714285714283</v>
      </c>
      <c r="S1502">
        <f t="shared" si="124"/>
        <v>46.733333333333334</v>
      </c>
      <c r="T1502" t="s">
        <v>8281</v>
      </c>
      <c r="U1502" t="s">
        <v>8283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86492</v>
      </c>
      <c r="E1503">
        <v>52000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9">
        <f t="shared" si="122"/>
        <v>42163.583599537036</v>
      </c>
      <c r="L1503" s="9">
        <f t="shared" si="123"/>
        <v>42193.583599537036</v>
      </c>
      <c r="M1503" s="10" t="s">
        <v>8326</v>
      </c>
      <c r="N1503" t="b">
        <v>1</v>
      </c>
      <c r="O1503">
        <v>885</v>
      </c>
      <c r="P1503" t="b">
        <v>1</v>
      </c>
      <c r="Q1503" t="s">
        <v>8297</v>
      </c>
      <c r="R1503" s="5">
        <f t="shared" si="121"/>
        <v>1.6633076923076924</v>
      </c>
      <c r="S1503">
        <f t="shared" si="124"/>
        <v>97.731073446327684</v>
      </c>
      <c r="T1503" t="s">
        <v>8297</v>
      </c>
      <c r="U1503" t="s">
        <v>8298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22318</v>
      </c>
      <c r="E1504">
        <v>22000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9">
        <f t="shared" si="122"/>
        <v>42426.542592592596</v>
      </c>
      <c r="L1504" s="9">
        <f t="shared" si="123"/>
        <v>42454.916666666672</v>
      </c>
      <c r="M1504" s="10" t="s">
        <v>8328</v>
      </c>
      <c r="N1504" t="b">
        <v>1</v>
      </c>
      <c r="O1504">
        <v>329</v>
      </c>
      <c r="P1504" t="b">
        <v>1</v>
      </c>
      <c r="Q1504" t="s">
        <v>8297</v>
      </c>
      <c r="R1504" s="5">
        <f t="shared" si="121"/>
        <v>1.0144545454545455</v>
      </c>
      <c r="S1504">
        <f t="shared" si="124"/>
        <v>67.835866261398181</v>
      </c>
      <c r="T1504" t="s">
        <v>8297</v>
      </c>
      <c r="U1504" t="s">
        <v>8298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4045.93</v>
      </c>
      <c r="E1505">
        <v>3750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9">
        <f t="shared" si="122"/>
        <v>42606.347233796296</v>
      </c>
      <c r="L1505" s="9">
        <f t="shared" si="123"/>
        <v>42666.347233796296</v>
      </c>
      <c r="M1505" s="10" t="s">
        <v>8328</v>
      </c>
      <c r="N1505" t="b">
        <v>1</v>
      </c>
      <c r="O1505">
        <v>71</v>
      </c>
      <c r="P1505" t="b">
        <v>1</v>
      </c>
      <c r="Q1505" t="s">
        <v>8297</v>
      </c>
      <c r="R1505" s="5">
        <f t="shared" si="121"/>
        <v>1.0789146666666667</v>
      </c>
      <c r="S1505">
        <f t="shared" si="124"/>
        <v>56.98492957746479</v>
      </c>
      <c r="T1505" t="s">
        <v>8297</v>
      </c>
      <c r="U1505" t="s">
        <v>8298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18066</v>
      </c>
      <c r="E1506">
        <v>6500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9">
        <f t="shared" si="122"/>
        <v>41772.657685185186</v>
      </c>
      <c r="L1506" s="9">
        <f t="shared" si="123"/>
        <v>41800.356249999997</v>
      </c>
      <c r="M1506" s="10" t="s">
        <v>8329</v>
      </c>
      <c r="N1506" t="b">
        <v>1</v>
      </c>
      <c r="O1506">
        <v>269</v>
      </c>
      <c r="P1506" t="b">
        <v>1</v>
      </c>
      <c r="Q1506" t="s">
        <v>8297</v>
      </c>
      <c r="R1506" s="5">
        <f t="shared" si="121"/>
        <v>2.7793846153846156</v>
      </c>
      <c r="S1506">
        <f t="shared" si="124"/>
        <v>67.159851301115239</v>
      </c>
      <c r="T1506" t="s">
        <v>8297</v>
      </c>
      <c r="U1506" t="s">
        <v>8298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16573</v>
      </c>
      <c r="E1507">
        <v>16000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9">
        <f t="shared" si="122"/>
        <v>42414.44332175926</v>
      </c>
      <c r="L1507" s="9">
        <f t="shared" si="123"/>
        <v>42451.834027777775</v>
      </c>
      <c r="M1507" s="10" t="s">
        <v>8328</v>
      </c>
      <c r="N1507" t="b">
        <v>1</v>
      </c>
      <c r="O1507">
        <v>345</v>
      </c>
      <c r="P1507" t="b">
        <v>1</v>
      </c>
      <c r="Q1507" t="s">
        <v>8297</v>
      </c>
      <c r="R1507" s="5">
        <f t="shared" si="121"/>
        <v>1.0358125</v>
      </c>
      <c r="S1507">
        <f t="shared" si="124"/>
        <v>48.037681159420288</v>
      </c>
      <c r="T1507" t="s">
        <v>8297</v>
      </c>
      <c r="U1507" t="s">
        <v>8298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1671</v>
      </c>
      <c r="E1508">
        <v>1500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9">
        <f t="shared" si="122"/>
        <v>41814.785925925928</v>
      </c>
      <c r="L1508" s="9">
        <f t="shared" si="123"/>
        <v>41844.785925925928</v>
      </c>
      <c r="M1508" s="10" t="s">
        <v>8329</v>
      </c>
      <c r="N1508" t="b">
        <v>1</v>
      </c>
      <c r="O1508">
        <v>43</v>
      </c>
      <c r="P1508" t="b">
        <v>1</v>
      </c>
      <c r="Q1508" t="s">
        <v>8297</v>
      </c>
      <c r="R1508" s="5">
        <f t="shared" si="121"/>
        <v>1.1140000000000001</v>
      </c>
      <c r="S1508">
        <f t="shared" si="124"/>
        <v>38.860465116279073</v>
      </c>
      <c r="T1508" t="s">
        <v>8297</v>
      </c>
      <c r="U1508" t="s">
        <v>8298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2580</v>
      </c>
      <c r="E1509">
        <v>1200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9">
        <f t="shared" si="122"/>
        <v>40254.450335648144</v>
      </c>
      <c r="L1509" s="9">
        <f t="shared" si="123"/>
        <v>40313.340277777781</v>
      </c>
      <c r="M1509" s="10" t="s">
        <v>8336</v>
      </c>
      <c r="N1509" t="b">
        <v>1</v>
      </c>
      <c r="O1509">
        <v>33</v>
      </c>
      <c r="P1509" t="b">
        <v>1</v>
      </c>
      <c r="Q1509" t="s">
        <v>8297</v>
      </c>
      <c r="R1509" s="5">
        <f t="shared" si="121"/>
        <v>2.15</v>
      </c>
      <c r="S1509">
        <f t="shared" si="124"/>
        <v>78.181818181818187</v>
      </c>
      <c r="T1509" t="s">
        <v>8297</v>
      </c>
      <c r="U1509" t="s">
        <v>8298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20491</v>
      </c>
      <c r="E1510">
        <v>18500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9">
        <f t="shared" si="122"/>
        <v>41786.614363425928</v>
      </c>
      <c r="L1510" s="9">
        <f t="shared" si="123"/>
        <v>41817.614363425928</v>
      </c>
      <c r="M1510" s="10" t="s">
        <v>8329</v>
      </c>
      <c r="N1510" t="b">
        <v>1</v>
      </c>
      <c r="O1510">
        <v>211</v>
      </c>
      <c r="P1510" t="b">
        <v>1</v>
      </c>
      <c r="Q1510" t="s">
        <v>8297</v>
      </c>
      <c r="R1510" s="5">
        <f t="shared" si="121"/>
        <v>1.1076216216216217</v>
      </c>
      <c r="S1510">
        <f t="shared" si="124"/>
        <v>97.113744075829388</v>
      </c>
      <c r="T1510" t="s">
        <v>8297</v>
      </c>
      <c r="U1510" t="s">
        <v>8298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21637.22</v>
      </c>
      <c r="E1511">
        <v>17500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9">
        <f t="shared" si="122"/>
        <v>42751.533391203702</v>
      </c>
      <c r="L1511" s="9">
        <f t="shared" si="123"/>
        <v>42780.957638888889</v>
      </c>
      <c r="M1511" s="10" t="s">
        <v>8327</v>
      </c>
      <c r="N1511" t="b">
        <v>1</v>
      </c>
      <c r="O1511">
        <v>196</v>
      </c>
      <c r="P1511" t="b">
        <v>1</v>
      </c>
      <c r="Q1511" t="s">
        <v>8297</v>
      </c>
      <c r="R1511" s="5">
        <f t="shared" si="121"/>
        <v>1.2364125714285714</v>
      </c>
      <c r="S1511">
        <f t="shared" si="124"/>
        <v>110.39397959183674</v>
      </c>
      <c r="T1511" t="s">
        <v>8297</v>
      </c>
      <c r="U1511" t="s">
        <v>8298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16165.6</v>
      </c>
      <c r="E1512">
        <v>16000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9">
        <f t="shared" si="122"/>
        <v>41809.385162037041</v>
      </c>
      <c r="L1512" s="9">
        <f t="shared" si="123"/>
        <v>41839.385162037041</v>
      </c>
      <c r="M1512" s="10" t="s">
        <v>8329</v>
      </c>
      <c r="N1512" t="b">
        <v>1</v>
      </c>
      <c r="O1512">
        <v>405</v>
      </c>
      <c r="P1512" t="b">
        <v>1</v>
      </c>
      <c r="Q1512" t="s">
        <v>8297</v>
      </c>
      <c r="R1512" s="5">
        <f t="shared" si="121"/>
        <v>1.0103500000000001</v>
      </c>
      <c r="S1512">
        <f t="shared" si="124"/>
        <v>39.91506172839506</v>
      </c>
      <c r="T1512" t="s">
        <v>8297</v>
      </c>
      <c r="U1512" t="s">
        <v>8298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15651</v>
      </c>
      <c r="E1513">
        <v>14000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9">
        <f t="shared" si="122"/>
        <v>42296.583379629628</v>
      </c>
      <c r="L1513" s="9">
        <f t="shared" si="123"/>
        <v>42326.625046296293</v>
      </c>
      <c r="M1513" s="10" t="s">
        <v>8326</v>
      </c>
      <c r="N1513" t="b">
        <v>1</v>
      </c>
      <c r="O1513">
        <v>206</v>
      </c>
      <c r="P1513" t="b">
        <v>1</v>
      </c>
      <c r="Q1513" t="s">
        <v>8297</v>
      </c>
      <c r="R1513" s="5">
        <f t="shared" si="121"/>
        <v>1.1179285714285714</v>
      </c>
      <c r="S1513">
        <f t="shared" si="124"/>
        <v>75.975728155339809</v>
      </c>
      <c r="T1513" t="s">
        <v>8297</v>
      </c>
      <c r="U1513" t="s">
        <v>8298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19557</v>
      </c>
      <c r="E1514">
        <v>3500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9">
        <f t="shared" si="122"/>
        <v>42741.684479166666</v>
      </c>
      <c r="L1514" s="9">
        <f t="shared" si="123"/>
        <v>42771.684479166666</v>
      </c>
      <c r="M1514" s="10" t="s">
        <v>8327</v>
      </c>
      <c r="N1514" t="b">
        <v>1</v>
      </c>
      <c r="O1514">
        <v>335</v>
      </c>
      <c r="P1514" t="b">
        <v>1</v>
      </c>
      <c r="Q1514" t="s">
        <v>8297</v>
      </c>
      <c r="R1514" s="5">
        <f t="shared" si="121"/>
        <v>5.5877142857142861</v>
      </c>
      <c r="S1514">
        <f t="shared" si="124"/>
        <v>58.379104477611939</v>
      </c>
      <c r="T1514" t="s">
        <v>8297</v>
      </c>
      <c r="U1514" t="s">
        <v>8298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12001.5</v>
      </c>
      <c r="E1515">
        <v>8000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9">
        <f t="shared" si="122"/>
        <v>41806.637337962966</v>
      </c>
      <c r="L1515" s="9">
        <f t="shared" si="123"/>
        <v>41836.637337962966</v>
      </c>
      <c r="M1515" s="10" t="s">
        <v>8329</v>
      </c>
      <c r="N1515" t="b">
        <v>1</v>
      </c>
      <c r="O1515">
        <v>215</v>
      </c>
      <c r="P1515" t="b">
        <v>1</v>
      </c>
      <c r="Q1515" t="s">
        <v>8297</v>
      </c>
      <c r="R1515" s="5">
        <f t="shared" si="121"/>
        <v>1.5001875</v>
      </c>
      <c r="S1515">
        <f t="shared" si="124"/>
        <v>55.82093023255814</v>
      </c>
      <c r="T1515" t="s">
        <v>8297</v>
      </c>
      <c r="U1515" t="s">
        <v>8298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26619</v>
      </c>
      <c r="E1516">
        <v>25000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9">
        <f t="shared" si="122"/>
        <v>42234.597685185188</v>
      </c>
      <c r="L1516" s="9">
        <f t="shared" si="123"/>
        <v>42274.597685185188</v>
      </c>
      <c r="M1516" s="10" t="s">
        <v>8326</v>
      </c>
      <c r="N1516" t="b">
        <v>1</v>
      </c>
      <c r="O1516">
        <v>176</v>
      </c>
      <c r="P1516" t="b">
        <v>1</v>
      </c>
      <c r="Q1516" t="s">
        <v>8297</v>
      </c>
      <c r="R1516" s="5">
        <f t="shared" si="121"/>
        <v>1.0647599999999999</v>
      </c>
      <c r="S1516">
        <f t="shared" si="124"/>
        <v>151.24431818181819</v>
      </c>
      <c r="T1516" t="s">
        <v>8297</v>
      </c>
      <c r="U1516" t="s">
        <v>8298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471567</v>
      </c>
      <c r="E1517">
        <v>300000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9">
        <f t="shared" si="122"/>
        <v>42415.253437499996</v>
      </c>
      <c r="L1517" s="9">
        <f t="shared" si="123"/>
        <v>42445.211770833332</v>
      </c>
      <c r="M1517" s="10" t="s">
        <v>8328</v>
      </c>
      <c r="N1517" t="b">
        <v>1</v>
      </c>
      <c r="O1517">
        <v>555</v>
      </c>
      <c r="P1517" t="b">
        <v>1</v>
      </c>
      <c r="Q1517" t="s">
        <v>8297</v>
      </c>
      <c r="R1517" s="5">
        <f t="shared" si="121"/>
        <v>1.57189</v>
      </c>
      <c r="S1517">
        <f t="shared" si="124"/>
        <v>849.67027027027029</v>
      </c>
      <c r="T1517" t="s">
        <v>8297</v>
      </c>
      <c r="U1517" t="s">
        <v>8298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18472</v>
      </c>
      <c r="E1518">
        <v>17000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9">
        <f t="shared" si="122"/>
        <v>42619.466342592597</v>
      </c>
      <c r="L1518" s="9">
        <f t="shared" si="123"/>
        <v>42649.583333333328</v>
      </c>
      <c r="M1518" s="10" t="s">
        <v>8328</v>
      </c>
      <c r="N1518" t="b">
        <v>1</v>
      </c>
      <c r="O1518">
        <v>116</v>
      </c>
      <c r="P1518" t="b">
        <v>1</v>
      </c>
      <c r="Q1518" t="s">
        <v>8297</v>
      </c>
      <c r="R1518" s="5">
        <f t="shared" si="121"/>
        <v>1.0865882352941176</v>
      </c>
      <c r="S1518">
        <f t="shared" si="124"/>
        <v>159.24137931034483</v>
      </c>
      <c r="T1518" t="s">
        <v>8297</v>
      </c>
      <c r="U1518" t="s">
        <v>8298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24297</v>
      </c>
      <c r="E1519">
        <v>15000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9">
        <f t="shared" si="122"/>
        <v>41948.56658564815</v>
      </c>
      <c r="L1519" s="9">
        <f t="shared" si="123"/>
        <v>41979.25</v>
      </c>
      <c r="M1519" s="10" t="s">
        <v>8329</v>
      </c>
      <c r="N1519" t="b">
        <v>1</v>
      </c>
      <c r="O1519">
        <v>615</v>
      </c>
      <c r="P1519" t="b">
        <v>1</v>
      </c>
      <c r="Q1519" t="s">
        <v>8297</v>
      </c>
      <c r="R1519" s="5">
        <f t="shared" si="121"/>
        <v>1.6197999999999999</v>
      </c>
      <c r="S1519">
        <f t="shared" si="124"/>
        <v>39.507317073170732</v>
      </c>
      <c r="T1519" t="s">
        <v>8297</v>
      </c>
      <c r="U1519" t="s">
        <v>8298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30805</v>
      </c>
      <c r="E1520">
        <v>15000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9">
        <f t="shared" si="122"/>
        <v>41760.8200462963</v>
      </c>
      <c r="L1520" s="9">
        <f t="shared" si="123"/>
        <v>41790.8200462963</v>
      </c>
      <c r="M1520" s="10" t="s">
        <v>8329</v>
      </c>
      <c r="N1520" t="b">
        <v>1</v>
      </c>
      <c r="O1520">
        <v>236</v>
      </c>
      <c r="P1520" t="b">
        <v>1</v>
      </c>
      <c r="Q1520" t="s">
        <v>8297</v>
      </c>
      <c r="R1520" s="5">
        <f t="shared" si="121"/>
        <v>2.0536666666666665</v>
      </c>
      <c r="S1520">
        <f t="shared" si="124"/>
        <v>130.52966101694915</v>
      </c>
      <c r="T1520" t="s">
        <v>8297</v>
      </c>
      <c r="U1520" t="s">
        <v>8298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9302.75</v>
      </c>
      <c r="E1521">
        <v>9000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9">
        <f t="shared" si="122"/>
        <v>41782.741701388892</v>
      </c>
      <c r="L1521" s="9">
        <f t="shared" si="123"/>
        <v>41810.915972222225</v>
      </c>
      <c r="M1521" s="10" t="s">
        <v>8329</v>
      </c>
      <c r="N1521" t="b">
        <v>1</v>
      </c>
      <c r="O1521">
        <v>145</v>
      </c>
      <c r="P1521" t="b">
        <v>1</v>
      </c>
      <c r="Q1521" t="s">
        <v>8297</v>
      </c>
      <c r="R1521" s="5">
        <f t="shared" si="121"/>
        <v>1.033638888888889</v>
      </c>
      <c r="S1521">
        <f t="shared" si="124"/>
        <v>64.156896551724131</v>
      </c>
      <c r="T1521" t="s">
        <v>8297</v>
      </c>
      <c r="U1521" t="s">
        <v>8298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18625</v>
      </c>
      <c r="E1522">
        <v>18000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9">
        <f t="shared" si="122"/>
        <v>41955.857789351852</v>
      </c>
      <c r="L1522" s="9">
        <f t="shared" si="123"/>
        <v>41992.166666666672</v>
      </c>
      <c r="M1522" s="10" t="s">
        <v>8329</v>
      </c>
      <c r="N1522" t="b">
        <v>1</v>
      </c>
      <c r="O1522">
        <v>167</v>
      </c>
      <c r="P1522" t="b">
        <v>1</v>
      </c>
      <c r="Q1522" t="s">
        <v>8297</v>
      </c>
      <c r="R1522" s="5">
        <f t="shared" si="121"/>
        <v>1.0347222222222223</v>
      </c>
      <c r="S1522">
        <f t="shared" si="124"/>
        <v>111.52694610778443</v>
      </c>
      <c r="T1522" t="s">
        <v>8297</v>
      </c>
      <c r="U1522" t="s">
        <v>8298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40055</v>
      </c>
      <c r="E1523">
        <v>37500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9">
        <f t="shared" si="122"/>
        <v>42493.167719907404</v>
      </c>
      <c r="L1523" s="9">
        <f t="shared" si="123"/>
        <v>42528.167719907404</v>
      </c>
      <c r="M1523" s="10" t="s">
        <v>8328</v>
      </c>
      <c r="N1523" t="b">
        <v>1</v>
      </c>
      <c r="O1523">
        <v>235</v>
      </c>
      <c r="P1523" t="b">
        <v>1</v>
      </c>
      <c r="Q1523" t="s">
        <v>8297</v>
      </c>
      <c r="R1523" s="5">
        <f t="shared" si="121"/>
        <v>1.0681333333333334</v>
      </c>
      <c r="S1523">
        <f t="shared" si="124"/>
        <v>170.44680851063831</v>
      </c>
      <c r="T1523" t="s">
        <v>8297</v>
      </c>
      <c r="U1523" t="s">
        <v>8298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60450.1</v>
      </c>
      <c r="E1524">
        <v>43500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9">
        <f t="shared" si="122"/>
        <v>41899.830312500002</v>
      </c>
      <c r="L1524" s="9">
        <f t="shared" si="123"/>
        <v>41929.830312500002</v>
      </c>
      <c r="M1524" s="10" t="s">
        <v>8329</v>
      </c>
      <c r="N1524" t="b">
        <v>1</v>
      </c>
      <c r="O1524">
        <v>452</v>
      </c>
      <c r="P1524" t="b">
        <v>1</v>
      </c>
      <c r="Q1524" t="s">
        <v>8297</v>
      </c>
      <c r="R1524" s="5">
        <f t="shared" si="121"/>
        <v>1.3896574712643677</v>
      </c>
      <c r="S1524">
        <f t="shared" si="124"/>
        <v>133.7391592920354</v>
      </c>
      <c r="T1524" t="s">
        <v>8297</v>
      </c>
      <c r="U1524" t="s">
        <v>8298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23096</v>
      </c>
      <c r="E1525">
        <v>18500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9">
        <f t="shared" si="122"/>
        <v>41964.751342592594</v>
      </c>
      <c r="L1525" s="9">
        <f t="shared" si="123"/>
        <v>41996</v>
      </c>
      <c r="M1525" s="10" t="s">
        <v>8332</v>
      </c>
      <c r="N1525" t="b">
        <v>1</v>
      </c>
      <c r="O1525">
        <v>241</v>
      </c>
      <c r="P1525" t="b">
        <v>1</v>
      </c>
      <c r="Q1525" t="s">
        <v>8297</v>
      </c>
      <c r="R1525" s="5">
        <f t="shared" si="121"/>
        <v>1.2484324324324325</v>
      </c>
      <c r="S1525">
        <f t="shared" si="124"/>
        <v>95.834024896265561</v>
      </c>
      <c r="T1525" t="s">
        <v>8297</v>
      </c>
      <c r="U1525" t="s">
        <v>8298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6210</v>
      </c>
      <c r="E1526">
        <v>3000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9">
        <f t="shared" si="122"/>
        <v>42756.501041666663</v>
      </c>
      <c r="L1526" s="9">
        <f t="shared" si="123"/>
        <v>42786.501041666663</v>
      </c>
      <c r="M1526" s="10" t="s">
        <v>8327</v>
      </c>
      <c r="N1526" t="b">
        <v>1</v>
      </c>
      <c r="O1526">
        <v>28</v>
      </c>
      <c r="P1526" t="b">
        <v>1</v>
      </c>
      <c r="Q1526" t="s">
        <v>8297</v>
      </c>
      <c r="R1526" s="5">
        <f t="shared" si="121"/>
        <v>2.0699999999999998</v>
      </c>
      <c r="S1526">
        <f t="shared" si="124"/>
        <v>221.78571428571428</v>
      </c>
      <c r="T1526" t="s">
        <v>8297</v>
      </c>
      <c r="U1526" t="s">
        <v>8298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4524.1499999999996</v>
      </c>
      <c r="E1527">
        <v>2600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9">
        <f t="shared" si="122"/>
        <v>42570.702986111108</v>
      </c>
      <c r="L1527" s="9">
        <f t="shared" si="123"/>
        <v>42600.702986111108</v>
      </c>
      <c r="M1527" s="10" t="s">
        <v>8328</v>
      </c>
      <c r="N1527" t="b">
        <v>1</v>
      </c>
      <c r="O1527">
        <v>140</v>
      </c>
      <c r="P1527" t="b">
        <v>1</v>
      </c>
      <c r="Q1527" t="s">
        <v>8297</v>
      </c>
      <c r="R1527" s="5">
        <f t="shared" si="121"/>
        <v>1.7400576923076922</v>
      </c>
      <c r="S1527">
        <f t="shared" si="124"/>
        <v>32.315357142857138</v>
      </c>
      <c r="T1527" t="s">
        <v>8297</v>
      </c>
      <c r="U1527" t="s">
        <v>8298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27675</v>
      </c>
      <c r="E1528">
        <v>23000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9">
        <f t="shared" si="122"/>
        <v>42339.276006944448</v>
      </c>
      <c r="L1528" s="9">
        <f t="shared" si="123"/>
        <v>42388.276006944448</v>
      </c>
      <c r="M1528" s="10" t="s">
        <v>8328</v>
      </c>
      <c r="N1528" t="b">
        <v>1</v>
      </c>
      <c r="O1528">
        <v>280</v>
      </c>
      <c r="P1528" t="b">
        <v>1</v>
      </c>
      <c r="Q1528" t="s">
        <v>8297</v>
      </c>
      <c r="R1528" s="5">
        <f t="shared" si="121"/>
        <v>1.2032608695652174</v>
      </c>
      <c r="S1528">
        <f t="shared" si="124"/>
        <v>98.839285714285708</v>
      </c>
      <c r="T1528" t="s">
        <v>8297</v>
      </c>
      <c r="U1528" t="s">
        <v>8298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3865.55</v>
      </c>
      <c r="E1529">
        <v>3500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9">
        <f t="shared" si="122"/>
        <v>42780.600532407407</v>
      </c>
      <c r="L1529" s="9">
        <f t="shared" si="123"/>
        <v>42808.558865740742</v>
      </c>
      <c r="M1529" s="10" t="s">
        <v>8327</v>
      </c>
      <c r="N1529" t="b">
        <v>1</v>
      </c>
      <c r="O1529">
        <v>70</v>
      </c>
      <c r="P1529" t="b">
        <v>1</v>
      </c>
      <c r="Q1529" t="s">
        <v>8297</v>
      </c>
      <c r="R1529" s="5">
        <f t="shared" si="121"/>
        <v>1.1044428571428573</v>
      </c>
      <c r="S1529">
        <f t="shared" si="124"/>
        <v>55.222142857142863</v>
      </c>
      <c r="T1529" t="s">
        <v>8297</v>
      </c>
      <c r="U1529" t="s">
        <v>8298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8447</v>
      </c>
      <c r="E1530">
        <v>3000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9">
        <f t="shared" si="122"/>
        <v>42736.732893518521</v>
      </c>
      <c r="L1530" s="9">
        <f t="shared" si="123"/>
        <v>42767</v>
      </c>
      <c r="M1530" s="10" t="s">
        <v>8340</v>
      </c>
      <c r="N1530" t="b">
        <v>1</v>
      </c>
      <c r="O1530">
        <v>160</v>
      </c>
      <c r="P1530" t="b">
        <v>1</v>
      </c>
      <c r="Q1530" t="s">
        <v>8297</v>
      </c>
      <c r="R1530" s="5">
        <f t="shared" si="121"/>
        <v>2.8156666666666665</v>
      </c>
      <c r="S1530">
        <f t="shared" si="124"/>
        <v>52.793750000000003</v>
      </c>
      <c r="T1530" t="s">
        <v>8297</v>
      </c>
      <c r="U1530" t="s">
        <v>8298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19129</v>
      </c>
      <c r="E1531">
        <v>19000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9">
        <f t="shared" si="122"/>
        <v>42052.628703703704</v>
      </c>
      <c r="L1531" s="9">
        <f t="shared" si="123"/>
        <v>42082.587037037039</v>
      </c>
      <c r="M1531" s="10" t="s">
        <v>8326</v>
      </c>
      <c r="N1531" t="b">
        <v>1</v>
      </c>
      <c r="O1531">
        <v>141</v>
      </c>
      <c r="P1531" t="b">
        <v>1</v>
      </c>
      <c r="Q1531" t="s">
        <v>8297</v>
      </c>
      <c r="R1531" s="5">
        <f t="shared" si="121"/>
        <v>1.0067894736842105</v>
      </c>
      <c r="S1531">
        <f t="shared" si="124"/>
        <v>135.66666666666666</v>
      </c>
      <c r="T1531" t="s">
        <v>8297</v>
      </c>
      <c r="U1531" t="s">
        <v>8298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47189</v>
      </c>
      <c r="E1532">
        <v>35000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9">
        <f t="shared" si="122"/>
        <v>42275.76730324074</v>
      </c>
      <c r="L1532" s="9">
        <f t="shared" si="123"/>
        <v>42300.76730324074</v>
      </c>
      <c r="M1532" s="10" t="s">
        <v>8326</v>
      </c>
      <c r="N1532" t="b">
        <v>1</v>
      </c>
      <c r="O1532">
        <v>874</v>
      </c>
      <c r="P1532" t="b">
        <v>1</v>
      </c>
      <c r="Q1532" t="s">
        <v>8297</v>
      </c>
      <c r="R1532" s="5">
        <f t="shared" si="121"/>
        <v>1.3482571428571428</v>
      </c>
      <c r="S1532">
        <f t="shared" si="124"/>
        <v>53.991990846681922</v>
      </c>
      <c r="T1532" t="s">
        <v>8297</v>
      </c>
      <c r="U1532" t="s">
        <v>8298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4135</v>
      </c>
      <c r="E1533">
        <v>2350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9">
        <f t="shared" si="122"/>
        <v>41941.802384259259</v>
      </c>
      <c r="L1533" s="9">
        <f t="shared" si="123"/>
        <v>41974.125</v>
      </c>
      <c r="M1533" s="10" t="s">
        <v>8329</v>
      </c>
      <c r="N1533" t="b">
        <v>1</v>
      </c>
      <c r="O1533">
        <v>73</v>
      </c>
      <c r="P1533" t="b">
        <v>1</v>
      </c>
      <c r="Q1533" t="s">
        <v>8297</v>
      </c>
      <c r="R1533" s="5">
        <f t="shared" si="121"/>
        <v>1.7595744680851064</v>
      </c>
      <c r="S1533">
        <f t="shared" si="124"/>
        <v>56.643835616438359</v>
      </c>
      <c r="T1533" t="s">
        <v>8297</v>
      </c>
      <c r="U1533" t="s">
        <v>8298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24201</v>
      </c>
      <c r="E1534">
        <v>5000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9">
        <f t="shared" si="122"/>
        <v>42391.475289351853</v>
      </c>
      <c r="L1534" s="9">
        <f t="shared" si="123"/>
        <v>42415.625</v>
      </c>
      <c r="M1534" s="10" t="s">
        <v>8328</v>
      </c>
      <c r="N1534" t="b">
        <v>1</v>
      </c>
      <c r="O1534">
        <v>294</v>
      </c>
      <c r="P1534" t="b">
        <v>1</v>
      </c>
      <c r="Q1534" t="s">
        <v>8297</v>
      </c>
      <c r="R1534" s="5">
        <f t="shared" si="121"/>
        <v>4.8402000000000003</v>
      </c>
      <c r="S1534">
        <f t="shared" si="124"/>
        <v>82.316326530612244</v>
      </c>
      <c r="T1534" t="s">
        <v>8297</v>
      </c>
      <c r="U1534" t="s">
        <v>8298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65313</v>
      </c>
      <c r="E1535">
        <v>45000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9">
        <f t="shared" si="122"/>
        <v>42443.00204861111</v>
      </c>
      <c r="L1535" s="9">
        <f t="shared" si="123"/>
        <v>42492.165972222225</v>
      </c>
      <c r="M1535" s="10" t="s">
        <v>8328</v>
      </c>
      <c r="N1535" t="b">
        <v>1</v>
      </c>
      <c r="O1535">
        <v>740</v>
      </c>
      <c r="P1535" t="b">
        <v>1</v>
      </c>
      <c r="Q1535" t="s">
        <v>8297</v>
      </c>
      <c r="R1535" s="5">
        <f t="shared" si="121"/>
        <v>1.4514</v>
      </c>
      <c r="S1535">
        <f t="shared" si="124"/>
        <v>88.26081081081081</v>
      </c>
      <c r="T1535" t="s">
        <v>8297</v>
      </c>
      <c r="U1535" t="s">
        <v>8298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31330</v>
      </c>
      <c r="E1536">
        <v>7500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9">
        <f t="shared" si="122"/>
        <v>42221.674328703702</v>
      </c>
      <c r="L1536" s="9">
        <f t="shared" si="123"/>
        <v>42251.674328703702</v>
      </c>
      <c r="M1536" s="10" t="s">
        <v>8326</v>
      </c>
      <c r="N1536" t="b">
        <v>1</v>
      </c>
      <c r="O1536">
        <v>369</v>
      </c>
      <c r="P1536" t="b">
        <v>1</v>
      </c>
      <c r="Q1536" t="s">
        <v>8297</v>
      </c>
      <c r="R1536" s="5">
        <f t="shared" si="121"/>
        <v>4.1773333333333333</v>
      </c>
      <c r="S1536">
        <f t="shared" si="124"/>
        <v>84.905149051490511</v>
      </c>
      <c r="T1536" t="s">
        <v>8297</v>
      </c>
      <c r="U1536" t="s">
        <v>8298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5297</v>
      </c>
      <c r="E1537">
        <v>4000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9">
        <f t="shared" si="122"/>
        <v>42484.829062500001</v>
      </c>
      <c r="L1537" s="9">
        <f t="shared" si="123"/>
        <v>42513.916666666672</v>
      </c>
      <c r="M1537" s="10" t="s">
        <v>8328</v>
      </c>
      <c r="N1537" t="b">
        <v>1</v>
      </c>
      <c r="O1537">
        <v>110</v>
      </c>
      <c r="P1537" t="b">
        <v>1</v>
      </c>
      <c r="Q1537" t="s">
        <v>8297</v>
      </c>
      <c r="R1537" s="5">
        <f t="shared" si="121"/>
        <v>1.3242499999999999</v>
      </c>
      <c r="S1537">
        <f t="shared" si="124"/>
        <v>48.154545454545456</v>
      </c>
      <c r="T1537" t="s">
        <v>8297</v>
      </c>
      <c r="U1537" t="s">
        <v>8298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30037.01</v>
      </c>
      <c r="E1538">
        <v>12000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9">
        <f t="shared" si="122"/>
        <v>42213.802199074074</v>
      </c>
      <c r="L1538" s="9">
        <f t="shared" si="123"/>
        <v>42243.802199074074</v>
      </c>
      <c r="M1538" s="10" t="s">
        <v>8326</v>
      </c>
      <c r="N1538" t="b">
        <v>1</v>
      </c>
      <c r="O1538">
        <v>455</v>
      </c>
      <c r="P1538" t="b">
        <v>1</v>
      </c>
      <c r="Q1538" t="s">
        <v>8297</v>
      </c>
      <c r="R1538" s="5">
        <f t="shared" ref="R1538:R1601" si="125">D1538/E1538</f>
        <v>2.5030841666666666</v>
      </c>
      <c r="S1538">
        <f t="shared" si="124"/>
        <v>66.015406593406595</v>
      </c>
      <c r="T1538" t="s">
        <v>8297</v>
      </c>
      <c r="U1538" t="s">
        <v>8298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21588</v>
      </c>
      <c r="E1539">
        <v>12000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9">
        <f t="shared" ref="K1539:K1602" si="126">(J1539/86400)+DATE(1970,1,1)</f>
        <v>42552.315127314811</v>
      </c>
      <c r="L1539" s="9">
        <f t="shared" ref="L1539:L1602" si="127">(I1539/86400)+DATE(1970,1,1)</f>
        <v>42588.75</v>
      </c>
      <c r="M1539" s="10" t="s">
        <v>8328</v>
      </c>
      <c r="N1539" t="b">
        <v>1</v>
      </c>
      <c r="O1539">
        <v>224</v>
      </c>
      <c r="P1539" t="b">
        <v>1</v>
      </c>
      <c r="Q1539" t="s">
        <v>8297</v>
      </c>
      <c r="R1539" s="5">
        <f t="shared" si="125"/>
        <v>1.7989999999999999</v>
      </c>
      <c r="S1539">
        <f t="shared" si="124"/>
        <v>96.375</v>
      </c>
      <c r="T1539" t="s">
        <v>8297</v>
      </c>
      <c r="U1539" t="s">
        <v>8298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7184</v>
      </c>
      <c r="E1540">
        <v>7000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9">
        <f t="shared" si="126"/>
        <v>41981.782060185185</v>
      </c>
      <c r="L1540" s="9">
        <f t="shared" si="127"/>
        <v>42026.782060185185</v>
      </c>
      <c r="M1540" s="10" t="s">
        <v>8326</v>
      </c>
      <c r="N1540" t="b">
        <v>1</v>
      </c>
      <c r="O1540">
        <v>46</v>
      </c>
      <c r="P1540" t="b">
        <v>1</v>
      </c>
      <c r="Q1540" t="s">
        <v>8297</v>
      </c>
      <c r="R1540" s="5">
        <f t="shared" si="125"/>
        <v>1.0262857142857142</v>
      </c>
      <c r="S1540">
        <f t="shared" si="124"/>
        <v>156.17391304347825</v>
      </c>
      <c r="T1540" t="s">
        <v>8297</v>
      </c>
      <c r="U1540" t="s">
        <v>8298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27197.22</v>
      </c>
      <c r="E1541">
        <v>20000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9">
        <f t="shared" si="126"/>
        <v>42705.91920138889</v>
      </c>
      <c r="L1541" s="9">
        <f t="shared" si="127"/>
        <v>42738.91920138889</v>
      </c>
      <c r="M1541" s="10" t="s">
        <v>8327</v>
      </c>
      <c r="N1541" t="b">
        <v>0</v>
      </c>
      <c r="O1541">
        <v>284</v>
      </c>
      <c r="P1541" t="b">
        <v>1</v>
      </c>
      <c r="Q1541" t="s">
        <v>8297</v>
      </c>
      <c r="R1541" s="5">
        <f t="shared" si="125"/>
        <v>1.359861</v>
      </c>
      <c r="S1541">
        <f t="shared" si="124"/>
        <v>95.764859154929582</v>
      </c>
      <c r="T1541" t="s">
        <v>8297</v>
      </c>
      <c r="U1541" t="s">
        <v>8298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17680</v>
      </c>
      <c r="E1542">
        <v>15000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9">
        <f t="shared" si="126"/>
        <v>41939.00712962963</v>
      </c>
      <c r="L1542" s="9">
        <f t="shared" si="127"/>
        <v>41969.052083333328</v>
      </c>
      <c r="M1542" s="10" t="s">
        <v>8329</v>
      </c>
      <c r="N1542" t="b">
        <v>1</v>
      </c>
      <c r="O1542">
        <v>98</v>
      </c>
      <c r="P1542" t="b">
        <v>1</v>
      </c>
      <c r="Q1542" t="s">
        <v>8297</v>
      </c>
      <c r="R1542" s="5">
        <f t="shared" si="125"/>
        <v>1.1786666666666668</v>
      </c>
      <c r="S1542">
        <f t="shared" si="124"/>
        <v>180.40816326530611</v>
      </c>
      <c r="T1542" t="s">
        <v>8297</v>
      </c>
      <c r="U1542" t="s">
        <v>8298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6</v>
      </c>
      <c r="E1543">
        <v>18000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9">
        <f t="shared" si="126"/>
        <v>41974.712245370371</v>
      </c>
      <c r="L1543" s="9">
        <f t="shared" si="127"/>
        <v>42004.712245370371</v>
      </c>
      <c r="M1543" s="10" t="s">
        <v>8329</v>
      </c>
      <c r="N1543" t="b">
        <v>0</v>
      </c>
      <c r="O1543">
        <v>2</v>
      </c>
      <c r="P1543" t="b">
        <v>0</v>
      </c>
      <c r="Q1543" t="s">
        <v>8297</v>
      </c>
      <c r="R1543" s="5">
        <f t="shared" si="125"/>
        <v>3.3333333333333332E-4</v>
      </c>
      <c r="S1543">
        <f t="shared" si="124"/>
        <v>3</v>
      </c>
      <c r="T1543" t="s">
        <v>8297</v>
      </c>
      <c r="U1543" t="s">
        <v>8302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20</v>
      </c>
      <c r="E1544">
        <v>500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9">
        <f t="shared" si="126"/>
        <v>42170.996527777781</v>
      </c>
      <c r="L1544" s="9">
        <f t="shared" si="127"/>
        <v>42185.996527777781</v>
      </c>
      <c r="M1544" s="10" t="s">
        <v>8326</v>
      </c>
      <c r="N1544" t="b">
        <v>0</v>
      </c>
      <c r="O1544">
        <v>1</v>
      </c>
      <c r="P1544" t="b">
        <v>0</v>
      </c>
      <c r="Q1544" t="s">
        <v>8297</v>
      </c>
      <c r="R1544" s="5">
        <f t="shared" si="125"/>
        <v>0.04</v>
      </c>
      <c r="S1544">
        <f t="shared" si="124"/>
        <v>20</v>
      </c>
      <c r="T1544" t="s">
        <v>8297</v>
      </c>
      <c r="U1544" t="s">
        <v>8302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10</v>
      </c>
      <c r="E1545">
        <v>2250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9">
        <f t="shared" si="126"/>
        <v>41935.509652777779</v>
      </c>
      <c r="L1545" s="9">
        <f t="shared" si="127"/>
        <v>41965.551319444443</v>
      </c>
      <c r="M1545" s="10" t="s">
        <v>8329</v>
      </c>
      <c r="N1545" t="b">
        <v>0</v>
      </c>
      <c r="O1545">
        <v>1</v>
      </c>
      <c r="P1545" t="b">
        <v>0</v>
      </c>
      <c r="Q1545" t="s">
        <v>8297</v>
      </c>
      <c r="R1545" s="5">
        <f t="shared" si="125"/>
        <v>4.4444444444444444E-3</v>
      </c>
      <c r="S1545">
        <f t="shared" si="124"/>
        <v>10</v>
      </c>
      <c r="T1545" t="s">
        <v>8297</v>
      </c>
      <c r="U1545" t="s">
        <v>8302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0</v>
      </c>
      <c r="E1546">
        <v>1000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9">
        <f t="shared" si="126"/>
        <v>42053.051203703704</v>
      </c>
      <c r="L1546" s="9">
        <f t="shared" si="127"/>
        <v>42095.012499999997</v>
      </c>
      <c r="M1546" s="10" t="s">
        <v>8326</v>
      </c>
      <c r="N1546" t="b">
        <v>0</v>
      </c>
      <c r="O1546">
        <v>0</v>
      </c>
      <c r="P1546" t="b">
        <v>0</v>
      </c>
      <c r="Q1546" t="s">
        <v>8297</v>
      </c>
      <c r="R1546" s="5">
        <f t="shared" si="125"/>
        <v>0</v>
      </c>
      <c r="S1546">
        <v>0</v>
      </c>
      <c r="T1546" t="s">
        <v>8297</v>
      </c>
      <c r="U1546" t="s">
        <v>8302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1</v>
      </c>
      <c r="E1547">
        <v>3000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9">
        <f t="shared" si="126"/>
        <v>42031.884652777779</v>
      </c>
      <c r="L1547" s="9">
        <f t="shared" si="127"/>
        <v>42065.886111111111</v>
      </c>
      <c r="M1547" s="10" t="s">
        <v>8326</v>
      </c>
      <c r="N1547" t="b">
        <v>0</v>
      </c>
      <c r="O1547">
        <v>1</v>
      </c>
      <c r="P1547" t="b">
        <v>0</v>
      </c>
      <c r="Q1547" t="s">
        <v>8297</v>
      </c>
      <c r="R1547" s="5">
        <f t="shared" si="125"/>
        <v>3.3333333333333332E-4</v>
      </c>
      <c r="S1547">
        <f>D1547/O1547</f>
        <v>1</v>
      </c>
      <c r="T1547" t="s">
        <v>8297</v>
      </c>
      <c r="U1547" t="s">
        <v>8302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289</v>
      </c>
      <c r="E1548">
        <v>1000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9">
        <f t="shared" si="126"/>
        <v>41839.212951388887</v>
      </c>
      <c r="L1548" s="9">
        <f t="shared" si="127"/>
        <v>41899.212951388887</v>
      </c>
      <c r="M1548" s="10" t="s">
        <v>8329</v>
      </c>
      <c r="N1548" t="b">
        <v>0</v>
      </c>
      <c r="O1548">
        <v>11</v>
      </c>
      <c r="P1548" t="b">
        <v>0</v>
      </c>
      <c r="Q1548" t="s">
        <v>8297</v>
      </c>
      <c r="R1548" s="5">
        <f t="shared" si="125"/>
        <v>0.28899999999999998</v>
      </c>
      <c r="S1548">
        <f>D1548/O1548</f>
        <v>26.272727272727273</v>
      </c>
      <c r="T1548" t="s">
        <v>8297</v>
      </c>
      <c r="U1548" t="s">
        <v>8302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0</v>
      </c>
      <c r="E1549">
        <v>20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9">
        <f t="shared" si="126"/>
        <v>42782.426875000005</v>
      </c>
      <c r="L1549" s="9">
        <f t="shared" si="127"/>
        <v>42789.426875000005</v>
      </c>
      <c r="M1549" s="10" t="s">
        <v>8327</v>
      </c>
      <c r="N1549" t="b">
        <v>0</v>
      </c>
      <c r="O1549">
        <v>0</v>
      </c>
      <c r="P1549" t="b">
        <v>0</v>
      </c>
      <c r="Q1549" t="s">
        <v>8297</v>
      </c>
      <c r="R1549" s="5">
        <f t="shared" si="125"/>
        <v>0</v>
      </c>
      <c r="S1549">
        <v>0</v>
      </c>
      <c r="T1549" t="s">
        <v>8297</v>
      </c>
      <c r="U1549" t="s">
        <v>8302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60</v>
      </c>
      <c r="E1550">
        <v>700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9">
        <f t="shared" si="126"/>
        <v>42286.88217592593</v>
      </c>
      <c r="L1550" s="9">
        <f t="shared" si="127"/>
        <v>42316.923842592594</v>
      </c>
      <c r="M1550" s="10" t="s">
        <v>8326</v>
      </c>
      <c r="N1550" t="b">
        <v>0</v>
      </c>
      <c r="O1550">
        <v>1</v>
      </c>
      <c r="P1550" t="b">
        <v>0</v>
      </c>
      <c r="Q1550" t="s">
        <v>8297</v>
      </c>
      <c r="R1550" s="5">
        <f t="shared" si="125"/>
        <v>8.5714285714285715E-2</v>
      </c>
      <c r="S1550">
        <f>D1550/O1550</f>
        <v>60</v>
      </c>
      <c r="T1550" t="s">
        <v>8297</v>
      </c>
      <c r="U1550" t="s">
        <v>8302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170</v>
      </c>
      <c r="E1551">
        <v>500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9">
        <f t="shared" si="126"/>
        <v>42281.136099537034</v>
      </c>
      <c r="L1551" s="9">
        <f t="shared" si="127"/>
        <v>42311.177766203706</v>
      </c>
      <c r="M1551" s="10" t="s">
        <v>8326</v>
      </c>
      <c r="N1551" t="b">
        <v>0</v>
      </c>
      <c r="O1551">
        <v>6</v>
      </c>
      <c r="P1551" t="b">
        <v>0</v>
      </c>
      <c r="Q1551" t="s">
        <v>8297</v>
      </c>
      <c r="R1551" s="5">
        <f t="shared" si="125"/>
        <v>0.34</v>
      </c>
      <c r="S1551">
        <f>D1551/O1551</f>
        <v>28.333333333333332</v>
      </c>
      <c r="T1551" t="s">
        <v>8297</v>
      </c>
      <c r="U1551" t="s">
        <v>8302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101</v>
      </c>
      <c r="E1552">
        <v>750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9">
        <f t="shared" si="126"/>
        <v>42472.449467592596</v>
      </c>
      <c r="L1552" s="9">
        <f t="shared" si="127"/>
        <v>42502.449467592596</v>
      </c>
      <c r="M1552" s="10" t="s">
        <v>8328</v>
      </c>
      <c r="N1552" t="b">
        <v>0</v>
      </c>
      <c r="O1552">
        <v>7</v>
      </c>
      <c r="P1552" t="b">
        <v>0</v>
      </c>
      <c r="Q1552" t="s">
        <v>8297</v>
      </c>
      <c r="R1552" s="5">
        <f t="shared" si="125"/>
        <v>0.13466666666666666</v>
      </c>
      <c r="S1552">
        <f>D1552/O1552</f>
        <v>14.428571428571429</v>
      </c>
      <c r="T1552" t="s">
        <v>8297</v>
      </c>
      <c r="U1552" t="s">
        <v>8302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0</v>
      </c>
      <c r="E1553">
        <v>3500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9">
        <f t="shared" si="126"/>
        <v>42121.824525462958</v>
      </c>
      <c r="L1553" s="9">
        <f t="shared" si="127"/>
        <v>42151.824525462958</v>
      </c>
      <c r="M1553" s="10" t="s">
        <v>8326</v>
      </c>
      <c r="N1553" t="b">
        <v>0</v>
      </c>
      <c r="O1553">
        <v>0</v>
      </c>
      <c r="P1553" t="b">
        <v>0</v>
      </c>
      <c r="Q1553" t="s">
        <v>8297</v>
      </c>
      <c r="R1553" s="5">
        <f t="shared" si="125"/>
        <v>0</v>
      </c>
      <c r="S1553">
        <v>0</v>
      </c>
      <c r="T1553" t="s">
        <v>8297</v>
      </c>
      <c r="U1553" t="s">
        <v>8302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2115</v>
      </c>
      <c r="E1554">
        <v>4300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9">
        <f t="shared" si="126"/>
        <v>41892.688750000001</v>
      </c>
      <c r="L1554" s="9">
        <f t="shared" si="127"/>
        <v>41913.165972222225</v>
      </c>
      <c r="M1554" s="10" t="s">
        <v>8329</v>
      </c>
      <c r="N1554" t="b">
        <v>0</v>
      </c>
      <c r="O1554">
        <v>16</v>
      </c>
      <c r="P1554" t="b">
        <v>0</v>
      </c>
      <c r="Q1554" t="s">
        <v>8297</v>
      </c>
      <c r="R1554" s="5">
        <f t="shared" si="125"/>
        <v>0.49186046511627907</v>
      </c>
      <c r="S1554">
        <f>D1554/O1554</f>
        <v>132.1875</v>
      </c>
      <c r="T1554" t="s">
        <v>8297</v>
      </c>
      <c r="U1554" t="s">
        <v>8302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0</v>
      </c>
      <c r="E1555">
        <v>6000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9">
        <f t="shared" si="126"/>
        <v>42219.282951388886</v>
      </c>
      <c r="L1555" s="9">
        <f t="shared" si="127"/>
        <v>42249.282951388886</v>
      </c>
      <c r="M1555" s="10" t="s">
        <v>8326</v>
      </c>
      <c r="N1555" t="b">
        <v>0</v>
      </c>
      <c r="O1555">
        <v>0</v>
      </c>
      <c r="P1555" t="b">
        <v>0</v>
      </c>
      <c r="Q1555" t="s">
        <v>8297</v>
      </c>
      <c r="R1555" s="5">
        <f t="shared" si="125"/>
        <v>0</v>
      </c>
      <c r="S1555">
        <v>0</v>
      </c>
      <c r="T1555" t="s">
        <v>8297</v>
      </c>
      <c r="U1555" t="s">
        <v>8302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0</v>
      </c>
      <c r="E1556">
        <v>20000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9">
        <f t="shared" si="126"/>
        <v>42188.252199074079</v>
      </c>
      <c r="L1556" s="9">
        <f t="shared" si="127"/>
        <v>42218.252199074079</v>
      </c>
      <c r="M1556" s="10" t="s">
        <v>8326</v>
      </c>
      <c r="N1556" t="b">
        <v>0</v>
      </c>
      <c r="O1556">
        <v>0</v>
      </c>
      <c r="P1556" t="b">
        <v>0</v>
      </c>
      <c r="Q1556" t="s">
        <v>8297</v>
      </c>
      <c r="R1556" s="5">
        <f t="shared" si="125"/>
        <v>0</v>
      </c>
      <c r="S1556">
        <v>0</v>
      </c>
      <c r="T1556" t="s">
        <v>8297</v>
      </c>
      <c r="U1556" t="s">
        <v>8302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0</v>
      </c>
      <c r="E1557">
        <v>750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9">
        <f t="shared" si="126"/>
        <v>42241.613796296297</v>
      </c>
      <c r="L1557" s="9">
        <f t="shared" si="127"/>
        <v>42264.708333333328</v>
      </c>
      <c r="M1557" s="10" t="s">
        <v>8326</v>
      </c>
      <c r="N1557" t="b">
        <v>0</v>
      </c>
      <c r="O1557">
        <v>0</v>
      </c>
      <c r="P1557" t="b">
        <v>0</v>
      </c>
      <c r="Q1557" t="s">
        <v>8297</v>
      </c>
      <c r="R1557" s="5">
        <f t="shared" si="125"/>
        <v>0</v>
      </c>
      <c r="S1557">
        <v>0</v>
      </c>
      <c r="T1557" t="s">
        <v>8297</v>
      </c>
      <c r="U1557" t="s">
        <v>8302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677</v>
      </c>
      <c r="E1558">
        <v>1500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9">
        <f t="shared" si="126"/>
        <v>42525.153055555551</v>
      </c>
      <c r="L1558" s="9">
        <f t="shared" si="127"/>
        <v>42555.153055555551</v>
      </c>
      <c r="M1558" s="10" t="s">
        <v>8328</v>
      </c>
      <c r="N1558" t="b">
        <v>0</v>
      </c>
      <c r="O1558">
        <v>12</v>
      </c>
      <c r="P1558" t="b">
        <v>0</v>
      </c>
      <c r="Q1558" t="s">
        <v>8297</v>
      </c>
      <c r="R1558" s="5">
        <f t="shared" si="125"/>
        <v>0.45133333333333331</v>
      </c>
      <c r="S1558">
        <f t="shared" ref="S1558:S1563" si="128">D1558/O1558</f>
        <v>56.416666666666664</v>
      </c>
      <c r="T1558" t="s">
        <v>8297</v>
      </c>
      <c r="U1558" t="s">
        <v>8302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100</v>
      </c>
      <c r="E1559">
        <v>2500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9">
        <f t="shared" si="126"/>
        <v>41871.65315972222</v>
      </c>
      <c r="L1559" s="9">
        <f t="shared" si="127"/>
        <v>41902.65315972222</v>
      </c>
      <c r="M1559" s="10" t="s">
        <v>8329</v>
      </c>
      <c r="N1559" t="b">
        <v>0</v>
      </c>
      <c r="O1559">
        <v>1</v>
      </c>
      <c r="P1559" t="b">
        <v>0</v>
      </c>
      <c r="Q1559" t="s">
        <v>8297</v>
      </c>
      <c r="R1559" s="5">
        <f t="shared" si="125"/>
        <v>0.04</v>
      </c>
      <c r="S1559">
        <f t="shared" si="128"/>
        <v>100</v>
      </c>
      <c r="T1559" t="s">
        <v>8297</v>
      </c>
      <c r="U1559" t="s">
        <v>8302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35</v>
      </c>
      <c r="E1560">
        <v>750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9">
        <f t="shared" si="126"/>
        <v>42185.397673611107</v>
      </c>
      <c r="L1560" s="9">
        <f t="shared" si="127"/>
        <v>42244.508333333331</v>
      </c>
      <c r="M1560" s="10" t="s">
        <v>8326</v>
      </c>
      <c r="N1560" t="b">
        <v>0</v>
      </c>
      <c r="O1560">
        <v>3</v>
      </c>
      <c r="P1560" t="b">
        <v>0</v>
      </c>
      <c r="Q1560" t="s">
        <v>8297</v>
      </c>
      <c r="R1560" s="5">
        <f t="shared" si="125"/>
        <v>4.6666666666666669E-2</v>
      </c>
      <c r="S1560">
        <f t="shared" si="128"/>
        <v>11.666666666666666</v>
      </c>
      <c r="T1560" t="s">
        <v>8297</v>
      </c>
      <c r="U1560" t="s">
        <v>8302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50</v>
      </c>
      <c r="E1561">
        <v>15000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9">
        <f t="shared" si="126"/>
        <v>42108.053229166668</v>
      </c>
      <c r="L1561" s="9">
        <f t="shared" si="127"/>
        <v>42123.053229166668</v>
      </c>
      <c r="M1561" s="10" t="s">
        <v>8326</v>
      </c>
      <c r="N1561" t="b">
        <v>0</v>
      </c>
      <c r="O1561">
        <v>1</v>
      </c>
      <c r="P1561" t="b">
        <v>0</v>
      </c>
      <c r="Q1561" t="s">
        <v>8297</v>
      </c>
      <c r="R1561" s="5">
        <f t="shared" si="125"/>
        <v>3.3333333333333335E-3</v>
      </c>
      <c r="S1561">
        <f t="shared" si="128"/>
        <v>50</v>
      </c>
      <c r="T1561" t="s">
        <v>8297</v>
      </c>
      <c r="U1561" t="s">
        <v>8302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94</v>
      </c>
      <c r="E1562">
        <v>2500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9">
        <f t="shared" si="126"/>
        <v>41936.020752314813</v>
      </c>
      <c r="L1562" s="9">
        <f t="shared" si="127"/>
        <v>41956.062418981484</v>
      </c>
      <c r="M1562" s="10" t="s">
        <v>8329</v>
      </c>
      <c r="N1562" t="b">
        <v>0</v>
      </c>
      <c r="O1562">
        <v>4</v>
      </c>
      <c r="P1562" t="b">
        <v>0</v>
      </c>
      <c r="Q1562" t="s">
        <v>8297</v>
      </c>
      <c r="R1562" s="5">
        <f t="shared" si="125"/>
        <v>3.7600000000000001E-2</v>
      </c>
      <c r="S1562">
        <f t="shared" si="128"/>
        <v>23.5</v>
      </c>
      <c r="T1562" t="s">
        <v>8297</v>
      </c>
      <c r="U1562" t="s">
        <v>8302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67</v>
      </c>
      <c r="E1563">
        <v>10000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9">
        <f t="shared" si="126"/>
        <v>41555.041701388887</v>
      </c>
      <c r="L1563" s="9">
        <f t="shared" si="127"/>
        <v>41585.083368055552</v>
      </c>
      <c r="M1563" s="10" t="s">
        <v>8331</v>
      </c>
      <c r="N1563" t="b">
        <v>0</v>
      </c>
      <c r="O1563">
        <v>1</v>
      </c>
      <c r="P1563" t="b">
        <v>0</v>
      </c>
      <c r="Q1563" t="s">
        <v>8281</v>
      </c>
      <c r="R1563" s="5">
        <f t="shared" si="125"/>
        <v>6.7000000000000002E-3</v>
      </c>
      <c r="S1563">
        <f t="shared" si="128"/>
        <v>67</v>
      </c>
      <c r="T1563" t="s">
        <v>8281</v>
      </c>
      <c r="U1563" t="s">
        <v>8303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0</v>
      </c>
      <c r="E1564">
        <v>4000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9">
        <f t="shared" si="126"/>
        <v>40079.566157407404</v>
      </c>
      <c r="L1564" s="9">
        <f t="shared" si="127"/>
        <v>40149.034722222219</v>
      </c>
      <c r="M1564" s="10" t="s">
        <v>8338</v>
      </c>
      <c r="N1564" t="b">
        <v>0</v>
      </c>
      <c r="O1564">
        <v>0</v>
      </c>
      <c r="P1564" t="b">
        <v>0</v>
      </c>
      <c r="Q1564" t="s">
        <v>8281</v>
      </c>
      <c r="R1564" s="5">
        <f t="shared" si="125"/>
        <v>0</v>
      </c>
      <c r="S1564">
        <v>0</v>
      </c>
      <c r="T1564" t="s">
        <v>8281</v>
      </c>
      <c r="U1564" t="s">
        <v>8303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85</v>
      </c>
      <c r="E1565">
        <v>6000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9">
        <f t="shared" si="126"/>
        <v>41652.742488425924</v>
      </c>
      <c r="L1565" s="9">
        <f t="shared" si="127"/>
        <v>41712.700821759259</v>
      </c>
      <c r="M1565" s="10" t="s">
        <v>8329</v>
      </c>
      <c r="N1565" t="b">
        <v>0</v>
      </c>
      <c r="O1565">
        <v>2</v>
      </c>
      <c r="P1565" t="b">
        <v>0</v>
      </c>
      <c r="Q1565" t="s">
        <v>8281</v>
      </c>
      <c r="R1565" s="5">
        <f t="shared" si="125"/>
        <v>1.4166666666666666E-2</v>
      </c>
      <c r="S1565">
        <f t="shared" ref="S1565:S1570" si="129">D1565/O1565</f>
        <v>42.5</v>
      </c>
      <c r="T1565" t="s">
        <v>8281</v>
      </c>
      <c r="U1565" t="s">
        <v>8303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</v>
      </c>
      <c r="E1566">
        <v>10000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9">
        <f t="shared" si="126"/>
        <v>42121.367002314815</v>
      </c>
      <c r="L1566" s="9">
        <f t="shared" si="127"/>
        <v>42152.836805555555</v>
      </c>
      <c r="M1566" s="10" t="s">
        <v>8326</v>
      </c>
      <c r="N1566" t="b">
        <v>0</v>
      </c>
      <c r="O1566">
        <v>1</v>
      </c>
      <c r="P1566" t="b">
        <v>0</v>
      </c>
      <c r="Q1566" t="s">
        <v>8281</v>
      </c>
      <c r="R1566" s="5">
        <f t="shared" si="125"/>
        <v>1E-3</v>
      </c>
      <c r="S1566">
        <f t="shared" si="129"/>
        <v>10</v>
      </c>
      <c r="T1566" t="s">
        <v>8281</v>
      </c>
      <c r="U1566" t="s">
        <v>8303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100</v>
      </c>
      <c r="E1567">
        <v>4000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9">
        <f t="shared" si="126"/>
        <v>40672.729872685188</v>
      </c>
      <c r="L1567" s="9">
        <f t="shared" si="127"/>
        <v>40702.729872685188</v>
      </c>
      <c r="M1567" s="10" t="s">
        <v>8334</v>
      </c>
      <c r="N1567" t="b">
        <v>0</v>
      </c>
      <c r="O1567">
        <v>1</v>
      </c>
      <c r="P1567" t="b">
        <v>0</v>
      </c>
      <c r="Q1567" t="s">
        <v>8281</v>
      </c>
      <c r="R1567" s="5">
        <f t="shared" si="125"/>
        <v>2.5000000000000001E-2</v>
      </c>
      <c r="S1567">
        <f t="shared" si="129"/>
        <v>100</v>
      </c>
      <c r="T1567" t="s">
        <v>8281</v>
      </c>
      <c r="U1567" t="s">
        <v>8303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6375</v>
      </c>
      <c r="E1568">
        <v>30000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9">
        <f t="shared" si="126"/>
        <v>42549.916712962964</v>
      </c>
      <c r="L1568" s="9">
        <f t="shared" si="127"/>
        <v>42578.916666666672</v>
      </c>
      <c r="M1568" s="10" t="s">
        <v>8328</v>
      </c>
      <c r="N1568" t="b">
        <v>0</v>
      </c>
      <c r="O1568">
        <v>59</v>
      </c>
      <c r="P1568" t="b">
        <v>0</v>
      </c>
      <c r="Q1568" t="s">
        <v>8281</v>
      </c>
      <c r="R1568" s="5">
        <f t="shared" si="125"/>
        <v>0.21249999999999999</v>
      </c>
      <c r="S1568">
        <f t="shared" si="129"/>
        <v>108.05084745762711</v>
      </c>
      <c r="T1568" t="s">
        <v>8281</v>
      </c>
      <c r="U1568" t="s">
        <v>8303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350</v>
      </c>
      <c r="E1569">
        <v>8500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9">
        <f t="shared" si="126"/>
        <v>41671.93686342593</v>
      </c>
      <c r="L1569" s="9">
        <f t="shared" si="127"/>
        <v>41687</v>
      </c>
      <c r="M1569" s="10" t="s">
        <v>8332</v>
      </c>
      <c r="N1569" t="b">
        <v>0</v>
      </c>
      <c r="O1569">
        <v>13</v>
      </c>
      <c r="P1569" t="b">
        <v>0</v>
      </c>
      <c r="Q1569" t="s">
        <v>8281</v>
      </c>
      <c r="R1569" s="5">
        <f t="shared" si="125"/>
        <v>4.1176470588235294E-2</v>
      </c>
      <c r="S1569">
        <f t="shared" si="129"/>
        <v>26.923076923076923</v>
      </c>
      <c r="T1569" t="s">
        <v>8281</v>
      </c>
      <c r="U1569" t="s">
        <v>8303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3410</v>
      </c>
      <c r="E1570">
        <v>25000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9">
        <f t="shared" si="126"/>
        <v>41962.062326388885</v>
      </c>
      <c r="L1570" s="9">
        <f t="shared" si="127"/>
        <v>41997.062326388885</v>
      </c>
      <c r="M1570" s="10" t="s">
        <v>8329</v>
      </c>
      <c r="N1570" t="b">
        <v>0</v>
      </c>
      <c r="O1570">
        <v>22</v>
      </c>
      <c r="P1570" t="b">
        <v>0</v>
      </c>
      <c r="Q1570" t="s">
        <v>8281</v>
      </c>
      <c r="R1570" s="5">
        <f t="shared" si="125"/>
        <v>0.13639999999999999</v>
      </c>
      <c r="S1570">
        <f t="shared" si="129"/>
        <v>155</v>
      </c>
      <c r="T1570" t="s">
        <v>8281</v>
      </c>
      <c r="U1570" t="s">
        <v>8303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0</v>
      </c>
      <c r="E1571">
        <v>30000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9">
        <f t="shared" si="126"/>
        <v>41389.679560185185</v>
      </c>
      <c r="L1571" s="9">
        <f t="shared" si="127"/>
        <v>41419.679560185185</v>
      </c>
      <c r="M1571" s="10" t="s">
        <v>8331</v>
      </c>
      <c r="N1571" t="b">
        <v>0</v>
      </c>
      <c r="O1571">
        <v>0</v>
      </c>
      <c r="P1571" t="b">
        <v>0</v>
      </c>
      <c r="Q1571" t="s">
        <v>8281</v>
      </c>
      <c r="R1571" s="5">
        <f t="shared" si="125"/>
        <v>0</v>
      </c>
      <c r="S1571">
        <v>0</v>
      </c>
      <c r="T1571" t="s">
        <v>8281</v>
      </c>
      <c r="U1571" t="s">
        <v>8303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2484</v>
      </c>
      <c r="E1572">
        <v>6000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9">
        <f t="shared" si="126"/>
        <v>42438.813449074078</v>
      </c>
      <c r="L1572" s="9">
        <f t="shared" si="127"/>
        <v>42468.771782407406</v>
      </c>
      <c r="M1572" s="10" t="s">
        <v>8328</v>
      </c>
      <c r="N1572" t="b">
        <v>0</v>
      </c>
      <c r="O1572">
        <v>52</v>
      </c>
      <c r="P1572" t="b">
        <v>0</v>
      </c>
      <c r="Q1572" t="s">
        <v>8281</v>
      </c>
      <c r="R1572" s="5">
        <f t="shared" si="125"/>
        <v>0.41399999999999998</v>
      </c>
      <c r="S1572">
        <f t="shared" ref="S1572:S1581" si="130">D1572/O1572</f>
        <v>47.769230769230766</v>
      </c>
      <c r="T1572" t="s">
        <v>8281</v>
      </c>
      <c r="U1572" t="s">
        <v>8303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80</v>
      </c>
      <c r="E1573">
        <v>12100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9">
        <f t="shared" si="126"/>
        <v>42144.769479166665</v>
      </c>
      <c r="L1573" s="9">
        <f t="shared" si="127"/>
        <v>42174.769479166665</v>
      </c>
      <c r="M1573" s="10" t="s">
        <v>8326</v>
      </c>
      <c r="N1573" t="b">
        <v>0</v>
      </c>
      <c r="O1573">
        <v>4</v>
      </c>
      <c r="P1573" t="b">
        <v>0</v>
      </c>
      <c r="Q1573" t="s">
        <v>8281</v>
      </c>
      <c r="R1573" s="5">
        <f t="shared" si="125"/>
        <v>6.6115702479338841E-3</v>
      </c>
      <c r="S1573">
        <f t="shared" si="130"/>
        <v>20</v>
      </c>
      <c r="T1573" t="s">
        <v>8281</v>
      </c>
      <c r="U1573" t="s">
        <v>8303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125</v>
      </c>
      <c r="E1574">
        <v>2500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9">
        <f t="shared" si="126"/>
        <v>42404.033090277779</v>
      </c>
      <c r="L1574" s="9">
        <f t="shared" si="127"/>
        <v>42428.999305555553</v>
      </c>
      <c r="M1574" s="10" t="s">
        <v>8328</v>
      </c>
      <c r="N1574" t="b">
        <v>0</v>
      </c>
      <c r="O1574">
        <v>3</v>
      </c>
      <c r="P1574" t="b">
        <v>0</v>
      </c>
      <c r="Q1574" t="s">
        <v>8281</v>
      </c>
      <c r="R1574" s="5">
        <f t="shared" si="125"/>
        <v>0.05</v>
      </c>
      <c r="S1574">
        <f t="shared" si="130"/>
        <v>41.666666666666664</v>
      </c>
      <c r="T1574" t="s">
        <v>8281</v>
      </c>
      <c r="U1574" t="s">
        <v>8303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223</v>
      </c>
      <c r="E1575">
        <v>9000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9">
        <f t="shared" si="126"/>
        <v>42786.000023148154</v>
      </c>
      <c r="L1575" s="9">
        <f t="shared" si="127"/>
        <v>42826.165972222225</v>
      </c>
      <c r="M1575" s="10" t="s">
        <v>8327</v>
      </c>
      <c r="N1575" t="b">
        <v>0</v>
      </c>
      <c r="O1575">
        <v>3</v>
      </c>
      <c r="P1575" t="b">
        <v>0</v>
      </c>
      <c r="Q1575" t="s">
        <v>8281</v>
      </c>
      <c r="R1575" s="5">
        <f t="shared" si="125"/>
        <v>2.4777777777777777E-2</v>
      </c>
      <c r="S1575">
        <f t="shared" si="130"/>
        <v>74.333333333333329</v>
      </c>
      <c r="T1575" t="s">
        <v>8281</v>
      </c>
      <c r="U1575" t="s">
        <v>8303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506</v>
      </c>
      <c r="E1576">
        <v>10000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9">
        <f t="shared" si="126"/>
        <v>42017.927418981482</v>
      </c>
      <c r="L1576" s="9">
        <f t="shared" si="127"/>
        <v>42052.927418981482</v>
      </c>
      <c r="M1576" s="10" t="s">
        <v>8326</v>
      </c>
      <c r="N1576" t="b">
        <v>0</v>
      </c>
      <c r="O1576">
        <v>6</v>
      </c>
      <c r="P1576" t="b">
        <v>0</v>
      </c>
      <c r="Q1576" t="s">
        <v>8281</v>
      </c>
      <c r="R1576" s="5">
        <f t="shared" si="125"/>
        <v>5.0599999999999999E-2</v>
      </c>
      <c r="S1576">
        <f t="shared" si="130"/>
        <v>84.333333333333329</v>
      </c>
      <c r="T1576" t="s">
        <v>8281</v>
      </c>
      <c r="U1576" t="s">
        <v>8303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2291</v>
      </c>
      <c r="E1577">
        <v>10000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9">
        <f t="shared" si="126"/>
        <v>41799.524259259255</v>
      </c>
      <c r="L1577" s="9">
        <f t="shared" si="127"/>
        <v>41829.524259259255</v>
      </c>
      <c r="M1577" s="10" t="s">
        <v>8329</v>
      </c>
      <c r="N1577" t="b">
        <v>0</v>
      </c>
      <c r="O1577">
        <v>35</v>
      </c>
      <c r="P1577" t="b">
        <v>0</v>
      </c>
      <c r="Q1577" t="s">
        <v>8281</v>
      </c>
      <c r="R1577" s="5">
        <f t="shared" si="125"/>
        <v>0.2291</v>
      </c>
      <c r="S1577">
        <f t="shared" si="130"/>
        <v>65.457142857142856</v>
      </c>
      <c r="T1577" t="s">
        <v>8281</v>
      </c>
      <c r="U1577" t="s">
        <v>8303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650</v>
      </c>
      <c r="E1578">
        <v>5000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9">
        <f t="shared" si="126"/>
        <v>42140.879259259258</v>
      </c>
      <c r="L1578" s="9">
        <f t="shared" si="127"/>
        <v>42185.879259259258</v>
      </c>
      <c r="M1578" s="10" t="s">
        <v>8326</v>
      </c>
      <c r="N1578" t="b">
        <v>0</v>
      </c>
      <c r="O1578">
        <v>10</v>
      </c>
      <c r="P1578" t="b">
        <v>0</v>
      </c>
      <c r="Q1578" t="s">
        <v>8281</v>
      </c>
      <c r="R1578" s="5">
        <f t="shared" si="125"/>
        <v>0.13</v>
      </c>
      <c r="S1578">
        <f t="shared" si="130"/>
        <v>65</v>
      </c>
      <c r="T1578" t="s">
        <v>8281</v>
      </c>
      <c r="U1578" t="s">
        <v>8303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55</v>
      </c>
      <c r="E1579">
        <v>10000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9">
        <f t="shared" si="126"/>
        <v>41054.847777777773</v>
      </c>
      <c r="L1579" s="9">
        <f t="shared" si="127"/>
        <v>41114.847777777773</v>
      </c>
      <c r="M1579" s="10" t="s">
        <v>8333</v>
      </c>
      <c r="N1579" t="b">
        <v>0</v>
      </c>
      <c r="O1579">
        <v>2</v>
      </c>
      <c r="P1579" t="b">
        <v>0</v>
      </c>
      <c r="Q1579" t="s">
        <v>8281</v>
      </c>
      <c r="R1579" s="5">
        <f t="shared" si="125"/>
        <v>5.4999999999999997E-3</v>
      </c>
      <c r="S1579">
        <f t="shared" si="130"/>
        <v>27.5</v>
      </c>
      <c r="T1579" t="s">
        <v>8281</v>
      </c>
      <c r="U1579" t="s">
        <v>8303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205</v>
      </c>
      <c r="E1580">
        <v>1897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9">
        <f t="shared" si="126"/>
        <v>40399.065868055557</v>
      </c>
      <c r="L1580" s="9">
        <f t="shared" si="127"/>
        <v>40423.083333333336</v>
      </c>
      <c r="M1580" s="10" t="s">
        <v>8336</v>
      </c>
      <c r="N1580" t="b">
        <v>0</v>
      </c>
      <c r="O1580">
        <v>4</v>
      </c>
      <c r="P1580" t="b">
        <v>0</v>
      </c>
      <c r="Q1580" t="s">
        <v>8281</v>
      </c>
      <c r="R1580" s="5">
        <f t="shared" si="125"/>
        <v>0.10806536636794939</v>
      </c>
      <c r="S1580">
        <f t="shared" si="130"/>
        <v>51.25</v>
      </c>
      <c r="T1580" t="s">
        <v>8281</v>
      </c>
      <c r="U1580" t="s">
        <v>8303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28</v>
      </c>
      <c r="E1581">
        <v>3333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9">
        <f t="shared" si="126"/>
        <v>41481.996423611112</v>
      </c>
      <c r="L1581" s="9">
        <f t="shared" si="127"/>
        <v>41514.996423611112</v>
      </c>
      <c r="M1581" s="10" t="s">
        <v>8331</v>
      </c>
      <c r="N1581" t="b">
        <v>0</v>
      </c>
      <c r="O1581">
        <v>2</v>
      </c>
      <c r="P1581" t="b">
        <v>0</v>
      </c>
      <c r="Q1581" t="s">
        <v>8281</v>
      </c>
      <c r="R1581" s="5">
        <f t="shared" si="125"/>
        <v>8.4008400840084006E-3</v>
      </c>
      <c r="S1581">
        <f t="shared" si="130"/>
        <v>14</v>
      </c>
      <c r="T1581" t="s">
        <v>8281</v>
      </c>
      <c r="U1581" t="s">
        <v>8303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0</v>
      </c>
      <c r="E1582">
        <v>1750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9">
        <f t="shared" si="126"/>
        <v>40990.050069444442</v>
      </c>
      <c r="L1582" s="9">
        <f t="shared" si="127"/>
        <v>41050.050069444442</v>
      </c>
      <c r="M1582" s="10" t="s">
        <v>8333</v>
      </c>
      <c r="N1582" t="b">
        <v>0</v>
      </c>
      <c r="O1582">
        <v>0</v>
      </c>
      <c r="P1582" t="b">
        <v>0</v>
      </c>
      <c r="Q1582" t="s">
        <v>8281</v>
      </c>
      <c r="R1582" s="5">
        <f t="shared" si="125"/>
        <v>0</v>
      </c>
      <c r="S1582">
        <v>0</v>
      </c>
      <c r="T1582" t="s">
        <v>8281</v>
      </c>
      <c r="U1582" t="s">
        <v>8303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5</v>
      </c>
      <c r="E1583">
        <v>1000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9">
        <f t="shared" si="126"/>
        <v>42325.448958333334</v>
      </c>
      <c r="L1583" s="9">
        <f t="shared" si="127"/>
        <v>42357.448958333334</v>
      </c>
      <c r="M1583" s="10" t="s">
        <v>8326</v>
      </c>
      <c r="N1583" t="b">
        <v>0</v>
      </c>
      <c r="O1583">
        <v>1</v>
      </c>
      <c r="P1583" t="b">
        <v>0</v>
      </c>
      <c r="Q1583" t="s">
        <v>8297</v>
      </c>
      <c r="R1583" s="5">
        <f t="shared" si="125"/>
        <v>5.0000000000000001E-3</v>
      </c>
      <c r="S1583">
        <f>D1583/O1583</f>
        <v>5</v>
      </c>
      <c r="T1583" t="s">
        <v>8297</v>
      </c>
      <c r="U1583" t="s">
        <v>8304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93</v>
      </c>
      <c r="E1584">
        <v>1000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9">
        <f t="shared" si="126"/>
        <v>42246.789965277778</v>
      </c>
      <c r="L1584" s="9">
        <f t="shared" si="127"/>
        <v>42303.888888888891</v>
      </c>
      <c r="M1584" s="10" t="s">
        <v>8326</v>
      </c>
      <c r="N1584" t="b">
        <v>0</v>
      </c>
      <c r="O1584">
        <v>3</v>
      </c>
      <c r="P1584" t="b">
        <v>0</v>
      </c>
      <c r="Q1584" t="s">
        <v>8297</v>
      </c>
      <c r="R1584" s="5">
        <f t="shared" si="125"/>
        <v>9.2999999999999999E-2</v>
      </c>
      <c r="S1584">
        <f>D1584/O1584</f>
        <v>31</v>
      </c>
      <c r="T1584" t="s">
        <v>8297</v>
      </c>
      <c r="U1584" t="s">
        <v>8304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15</v>
      </c>
      <c r="E1585">
        <v>20000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9">
        <f t="shared" si="126"/>
        <v>41877.904988425929</v>
      </c>
      <c r="L1585" s="9">
        <f t="shared" si="127"/>
        <v>41907.904988425929</v>
      </c>
      <c r="M1585" s="10" t="s">
        <v>8329</v>
      </c>
      <c r="N1585" t="b">
        <v>0</v>
      </c>
      <c r="O1585">
        <v>1</v>
      </c>
      <c r="P1585" t="b">
        <v>0</v>
      </c>
      <c r="Q1585" t="s">
        <v>8297</v>
      </c>
      <c r="R1585" s="5">
        <f t="shared" si="125"/>
        <v>7.5000000000000002E-4</v>
      </c>
      <c r="S1585">
        <f>D1585/O1585</f>
        <v>15</v>
      </c>
      <c r="T1585" t="s">
        <v>8297</v>
      </c>
      <c r="U1585" t="s">
        <v>8304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0</v>
      </c>
      <c r="E1586">
        <v>1200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9">
        <f t="shared" si="126"/>
        <v>41779.649317129632</v>
      </c>
      <c r="L1586" s="9">
        <f t="shared" si="127"/>
        <v>41789.649317129632</v>
      </c>
      <c r="M1586" s="10" t="s">
        <v>8329</v>
      </c>
      <c r="N1586" t="b">
        <v>0</v>
      </c>
      <c r="O1586">
        <v>0</v>
      </c>
      <c r="P1586" t="b">
        <v>0</v>
      </c>
      <c r="Q1586" t="s">
        <v>8297</v>
      </c>
      <c r="R1586" s="5">
        <f t="shared" si="125"/>
        <v>0</v>
      </c>
      <c r="S1586">
        <v>0</v>
      </c>
      <c r="T1586" t="s">
        <v>8297</v>
      </c>
      <c r="U1586" t="s">
        <v>8304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1580</v>
      </c>
      <c r="E1587">
        <v>2000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9">
        <f t="shared" si="126"/>
        <v>42707.895462962959</v>
      </c>
      <c r="L1587" s="9">
        <f t="shared" si="127"/>
        <v>42729.458333333328</v>
      </c>
      <c r="M1587" s="10" t="s">
        <v>8328</v>
      </c>
      <c r="N1587" t="b">
        <v>0</v>
      </c>
      <c r="O1587">
        <v>12</v>
      </c>
      <c r="P1587" t="b">
        <v>0</v>
      </c>
      <c r="Q1587" t="s">
        <v>8297</v>
      </c>
      <c r="R1587" s="5">
        <f t="shared" si="125"/>
        <v>0.79</v>
      </c>
      <c r="S1587">
        <f>D1587/O1587</f>
        <v>131.66666666666666</v>
      </c>
      <c r="T1587" t="s">
        <v>8297</v>
      </c>
      <c r="U1587" t="s">
        <v>8304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0</v>
      </c>
      <c r="E1588">
        <v>1500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9">
        <f t="shared" si="126"/>
        <v>42069.104421296295</v>
      </c>
      <c r="L1588" s="9">
        <f t="shared" si="127"/>
        <v>42099.062754629631</v>
      </c>
      <c r="M1588" s="10" t="s">
        <v>8326</v>
      </c>
      <c r="N1588" t="b">
        <v>0</v>
      </c>
      <c r="O1588">
        <v>0</v>
      </c>
      <c r="P1588" t="b">
        <v>0</v>
      </c>
      <c r="Q1588" t="s">
        <v>8297</v>
      </c>
      <c r="R1588" s="5">
        <f t="shared" si="125"/>
        <v>0</v>
      </c>
      <c r="S1588">
        <v>0</v>
      </c>
      <c r="T1588" t="s">
        <v>8297</v>
      </c>
      <c r="U1588" t="s">
        <v>8304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1</v>
      </c>
      <c r="E1589">
        <v>7500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9">
        <f t="shared" si="126"/>
        <v>41956.950983796298</v>
      </c>
      <c r="L1589" s="9">
        <f t="shared" si="127"/>
        <v>41986.950983796298</v>
      </c>
      <c r="M1589" s="10" t="s">
        <v>8329</v>
      </c>
      <c r="N1589" t="b">
        <v>0</v>
      </c>
      <c r="O1589">
        <v>1</v>
      </c>
      <c r="P1589" t="b">
        <v>0</v>
      </c>
      <c r="Q1589" t="s">
        <v>8297</v>
      </c>
      <c r="R1589" s="5">
        <f t="shared" si="125"/>
        <v>1.3333333333333334E-4</v>
      </c>
      <c r="S1589">
        <f>D1589/O1589</f>
        <v>1</v>
      </c>
      <c r="T1589" t="s">
        <v>8297</v>
      </c>
      <c r="U1589" t="s">
        <v>8304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0</v>
      </c>
      <c r="E1590">
        <v>516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9">
        <f t="shared" si="126"/>
        <v>42005.24998842593</v>
      </c>
      <c r="L1590" s="9">
        <f t="shared" si="127"/>
        <v>42035.841666666667</v>
      </c>
      <c r="M1590" s="10" t="s">
        <v>8326</v>
      </c>
      <c r="N1590" t="b">
        <v>0</v>
      </c>
      <c r="O1590">
        <v>0</v>
      </c>
      <c r="P1590" t="b">
        <v>0</v>
      </c>
      <c r="Q1590" t="s">
        <v>8297</v>
      </c>
      <c r="R1590" s="5">
        <f t="shared" si="125"/>
        <v>0</v>
      </c>
      <c r="S1590">
        <v>0</v>
      </c>
      <c r="T1590" t="s">
        <v>8297</v>
      </c>
      <c r="U1590" t="s">
        <v>8304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0</v>
      </c>
      <c r="E1591">
        <v>1200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9">
        <f t="shared" si="126"/>
        <v>42256.984791666662</v>
      </c>
      <c r="L1591" s="9">
        <f t="shared" si="127"/>
        <v>42286.984791666662</v>
      </c>
      <c r="M1591" s="10" t="s">
        <v>8326</v>
      </c>
      <c r="N1591" t="b">
        <v>0</v>
      </c>
      <c r="O1591">
        <v>0</v>
      </c>
      <c r="P1591" t="b">
        <v>0</v>
      </c>
      <c r="Q1591" t="s">
        <v>8297</v>
      </c>
      <c r="R1591" s="5">
        <f t="shared" si="125"/>
        <v>0</v>
      </c>
      <c r="S1591">
        <v>0</v>
      </c>
      <c r="T1591" t="s">
        <v>8297</v>
      </c>
      <c r="U1591" t="s">
        <v>8304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1020</v>
      </c>
      <c r="E1592">
        <v>60000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9">
        <f t="shared" si="126"/>
        <v>42240.857222222221</v>
      </c>
      <c r="L1592" s="9">
        <f t="shared" si="127"/>
        <v>42270.857222222221</v>
      </c>
      <c r="M1592" s="10" t="s">
        <v>8326</v>
      </c>
      <c r="N1592" t="b">
        <v>0</v>
      </c>
      <c r="O1592">
        <v>2</v>
      </c>
      <c r="P1592" t="b">
        <v>0</v>
      </c>
      <c r="Q1592" t="s">
        <v>8297</v>
      </c>
      <c r="R1592" s="5">
        <f t="shared" si="125"/>
        <v>1.7000000000000001E-2</v>
      </c>
      <c r="S1592">
        <f>D1592/O1592</f>
        <v>510</v>
      </c>
      <c r="T1592" t="s">
        <v>8297</v>
      </c>
      <c r="U1592" t="s">
        <v>8304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4092</v>
      </c>
      <c r="E1593">
        <v>14000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9">
        <f t="shared" si="126"/>
        <v>42433.726168981477</v>
      </c>
      <c r="L1593" s="9">
        <f t="shared" si="127"/>
        <v>42463.68450231482</v>
      </c>
      <c r="M1593" s="10" t="s">
        <v>8328</v>
      </c>
      <c r="N1593" t="b">
        <v>0</v>
      </c>
      <c r="O1593">
        <v>92</v>
      </c>
      <c r="P1593" t="b">
        <v>0</v>
      </c>
      <c r="Q1593" t="s">
        <v>8297</v>
      </c>
      <c r="R1593" s="5">
        <f t="shared" si="125"/>
        <v>0.29228571428571426</v>
      </c>
      <c r="S1593">
        <f>D1593/O1593</f>
        <v>44.478260869565219</v>
      </c>
      <c r="T1593" t="s">
        <v>8297</v>
      </c>
      <c r="U1593" t="s">
        <v>8304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0</v>
      </c>
      <c r="E1594">
        <v>25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9">
        <f t="shared" si="126"/>
        <v>42046.072743055556</v>
      </c>
      <c r="L1594" s="9">
        <f t="shared" si="127"/>
        <v>42091.031076388885</v>
      </c>
      <c r="M1594" s="10" t="s">
        <v>8326</v>
      </c>
      <c r="N1594" t="b">
        <v>0</v>
      </c>
      <c r="O1594">
        <v>0</v>
      </c>
      <c r="P1594" t="b">
        <v>0</v>
      </c>
      <c r="Q1594" t="s">
        <v>8297</v>
      </c>
      <c r="R1594" s="5">
        <f t="shared" si="125"/>
        <v>0</v>
      </c>
      <c r="S1594">
        <v>0</v>
      </c>
      <c r="T1594" t="s">
        <v>8297</v>
      </c>
      <c r="U1594" t="s">
        <v>8304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3</v>
      </c>
      <c r="E1595">
        <v>22000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9">
        <f t="shared" si="126"/>
        <v>42033.845543981486</v>
      </c>
      <c r="L1595" s="9">
        <f t="shared" si="127"/>
        <v>42063.845543981486</v>
      </c>
      <c r="M1595" s="10" t="s">
        <v>8326</v>
      </c>
      <c r="N1595" t="b">
        <v>0</v>
      </c>
      <c r="O1595">
        <v>3</v>
      </c>
      <c r="P1595" t="b">
        <v>0</v>
      </c>
      <c r="Q1595" t="s">
        <v>8297</v>
      </c>
      <c r="R1595" s="5">
        <f t="shared" si="125"/>
        <v>1.3636363636363637E-4</v>
      </c>
      <c r="S1595">
        <f>D1595/O1595</f>
        <v>1</v>
      </c>
      <c r="T1595" t="s">
        <v>8297</v>
      </c>
      <c r="U1595" t="s">
        <v>8304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205</v>
      </c>
      <c r="E1596">
        <v>1000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9">
        <f t="shared" si="126"/>
        <v>42445.712754629625</v>
      </c>
      <c r="L1596" s="9">
        <f t="shared" si="127"/>
        <v>42505.681250000001</v>
      </c>
      <c r="M1596" s="10" t="s">
        <v>8328</v>
      </c>
      <c r="N1596" t="b">
        <v>0</v>
      </c>
      <c r="O1596">
        <v>10</v>
      </c>
      <c r="P1596" t="b">
        <v>0</v>
      </c>
      <c r="Q1596" t="s">
        <v>8297</v>
      </c>
      <c r="R1596" s="5">
        <f t="shared" si="125"/>
        <v>0.20499999999999999</v>
      </c>
      <c r="S1596">
        <f>D1596/O1596</f>
        <v>20.5</v>
      </c>
      <c r="T1596" t="s">
        <v>8297</v>
      </c>
      <c r="U1596" t="s">
        <v>8304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280</v>
      </c>
      <c r="E1597">
        <v>100000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9">
        <f t="shared" si="126"/>
        <v>41780.050092592595</v>
      </c>
      <c r="L1597" s="9">
        <f t="shared" si="127"/>
        <v>41808.842361111107</v>
      </c>
      <c r="M1597" s="10" t="s">
        <v>8329</v>
      </c>
      <c r="N1597" t="b">
        <v>0</v>
      </c>
      <c r="O1597">
        <v>7</v>
      </c>
      <c r="P1597" t="b">
        <v>0</v>
      </c>
      <c r="Q1597" t="s">
        <v>8297</v>
      </c>
      <c r="R1597" s="5">
        <f t="shared" si="125"/>
        <v>2.8E-3</v>
      </c>
      <c r="S1597">
        <f>D1597/O1597</f>
        <v>40</v>
      </c>
      <c r="T1597" t="s">
        <v>8297</v>
      </c>
      <c r="U1597" t="s">
        <v>8304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75</v>
      </c>
      <c r="E1598">
        <v>3250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9">
        <f t="shared" si="126"/>
        <v>41941.430196759262</v>
      </c>
      <c r="L1598" s="9">
        <f t="shared" si="127"/>
        <v>41986.471863425926</v>
      </c>
      <c r="M1598" s="10" t="s">
        <v>8329</v>
      </c>
      <c r="N1598" t="b">
        <v>0</v>
      </c>
      <c r="O1598">
        <v>3</v>
      </c>
      <c r="P1598" t="b">
        <v>0</v>
      </c>
      <c r="Q1598" t="s">
        <v>8297</v>
      </c>
      <c r="R1598" s="5">
        <f t="shared" si="125"/>
        <v>2.3076923076923078E-2</v>
      </c>
      <c r="S1598">
        <f>D1598/O1598</f>
        <v>25</v>
      </c>
      <c r="T1598" t="s">
        <v>8297</v>
      </c>
      <c r="U1598" t="s">
        <v>8304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0</v>
      </c>
      <c r="E1599">
        <v>15000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9">
        <f t="shared" si="126"/>
        <v>42603.354131944448</v>
      </c>
      <c r="L1599" s="9">
        <f t="shared" si="127"/>
        <v>42633.354131944448</v>
      </c>
      <c r="M1599" s="10" t="s">
        <v>8328</v>
      </c>
      <c r="N1599" t="b">
        <v>0</v>
      </c>
      <c r="O1599">
        <v>0</v>
      </c>
      <c r="P1599" t="b">
        <v>0</v>
      </c>
      <c r="Q1599" t="s">
        <v>8297</v>
      </c>
      <c r="R1599" s="5">
        <f t="shared" si="125"/>
        <v>0</v>
      </c>
      <c r="S1599">
        <v>0</v>
      </c>
      <c r="T1599" t="s">
        <v>8297</v>
      </c>
      <c r="U1599" t="s">
        <v>8304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1</v>
      </c>
      <c r="E1600">
        <v>800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9">
        <f t="shared" si="126"/>
        <v>42151.667337962965</v>
      </c>
      <c r="L1600" s="9">
        <f t="shared" si="127"/>
        <v>42211.667337962965</v>
      </c>
      <c r="M1600" s="10" t="s">
        <v>8326</v>
      </c>
      <c r="N1600" t="b">
        <v>0</v>
      </c>
      <c r="O1600">
        <v>1</v>
      </c>
      <c r="P1600" t="b">
        <v>0</v>
      </c>
      <c r="Q1600" t="s">
        <v>8297</v>
      </c>
      <c r="R1600" s="5">
        <f t="shared" si="125"/>
        <v>1.25E-3</v>
      </c>
      <c r="S1600">
        <f>D1600/O1600</f>
        <v>1</v>
      </c>
      <c r="T1600" t="s">
        <v>8297</v>
      </c>
      <c r="U1600" t="s">
        <v>8304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0</v>
      </c>
      <c r="E1601">
        <v>500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9">
        <f t="shared" si="126"/>
        <v>42438.53907407407</v>
      </c>
      <c r="L1601" s="9">
        <f t="shared" si="127"/>
        <v>42468.497407407413</v>
      </c>
      <c r="M1601" s="10" t="s">
        <v>8328</v>
      </c>
      <c r="N1601" t="b">
        <v>0</v>
      </c>
      <c r="O1601">
        <v>0</v>
      </c>
      <c r="P1601" t="b">
        <v>0</v>
      </c>
      <c r="Q1601" t="s">
        <v>8297</v>
      </c>
      <c r="R1601" s="5">
        <f t="shared" si="125"/>
        <v>0</v>
      </c>
      <c r="S1601">
        <v>0</v>
      </c>
      <c r="T1601" t="s">
        <v>8297</v>
      </c>
      <c r="U1601" t="s">
        <v>8304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367</v>
      </c>
      <c r="E1602">
        <v>5000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9">
        <f t="shared" si="126"/>
        <v>41791.057314814811</v>
      </c>
      <c r="L1602" s="9">
        <f t="shared" si="127"/>
        <v>41835.21597222222</v>
      </c>
      <c r="M1602" s="10" t="s">
        <v>8329</v>
      </c>
      <c r="N1602" t="b">
        <v>0</v>
      </c>
      <c r="O1602">
        <v>9</v>
      </c>
      <c r="P1602" t="b">
        <v>0</v>
      </c>
      <c r="Q1602" t="s">
        <v>8297</v>
      </c>
      <c r="R1602" s="5">
        <f t="shared" ref="R1602:R1665" si="131">D1602/E1602</f>
        <v>7.3400000000000007E-2</v>
      </c>
      <c r="S1602">
        <f t="shared" ref="S1602:S1633" si="132">D1602/O1602</f>
        <v>40.777777777777779</v>
      </c>
      <c r="T1602" t="s">
        <v>8297</v>
      </c>
      <c r="U1602" t="s">
        <v>8304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2706.23</v>
      </c>
      <c r="E1603">
        <v>2500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9">
        <f t="shared" ref="K1603:K1666" si="133">(J1603/86400)+DATE(1970,1,1)</f>
        <v>40638.092974537038</v>
      </c>
      <c r="L1603" s="9">
        <f t="shared" ref="L1603:L1666" si="134">(I1603/86400)+DATE(1970,1,1)</f>
        <v>40668.092974537038</v>
      </c>
      <c r="M1603" s="10" t="s">
        <v>8334</v>
      </c>
      <c r="N1603" t="b">
        <v>0</v>
      </c>
      <c r="O1603">
        <v>56</v>
      </c>
      <c r="P1603" t="b">
        <v>1</v>
      </c>
      <c r="Q1603" t="s">
        <v>8284</v>
      </c>
      <c r="R1603" s="5">
        <f t="shared" si="131"/>
        <v>1.082492</v>
      </c>
      <c r="S1603">
        <f t="shared" si="132"/>
        <v>48.325535714285714</v>
      </c>
      <c r="T1603" t="s">
        <v>8284</v>
      </c>
      <c r="U1603" t="s">
        <v>8285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1502.5</v>
      </c>
      <c r="E1604">
        <v>1500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9">
        <f t="shared" si="133"/>
        <v>40788.297650462962</v>
      </c>
      <c r="L1604" s="9">
        <f t="shared" si="134"/>
        <v>40830.958333333336</v>
      </c>
      <c r="M1604" s="10" t="s">
        <v>8334</v>
      </c>
      <c r="N1604" t="b">
        <v>0</v>
      </c>
      <c r="O1604">
        <v>32</v>
      </c>
      <c r="P1604" t="b">
        <v>1</v>
      </c>
      <c r="Q1604" t="s">
        <v>8284</v>
      </c>
      <c r="R1604" s="5">
        <f t="shared" si="131"/>
        <v>1.0016666666666667</v>
      </c>
      <c r="S1604">
        <f t="shared" si="132"/>
        <v>46.953125</v>
      </c>
      <c r="T1604" t="s">
        <v>8284</v>
      </c>
      <c r="U1604" t="s">
        <v>8285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2000.66</v>
      </c>
      <c r="E1605">
        <v>2000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9">
        <f t="shared" si="133"/>
        <v>40876.169664351852</v>
      </c>
      <c r="L1605" s="9">
        <f t="shared" si="134"/>
        <v>40936.169664351852</v>
      </c>
      <c r="M1605" s="10" t="s">
        <v>8333</v>
      </c>
      <c r="N1605" t="b">
        <v>0</v>
      </c>
      <c r="O1605">
        <v>30</v>
      </c>
      <c r="P1605" t="b">
        <v>1</v>
      </c>
      <c r="Q1605" t="s">
        <v>8284</v>
      </c>
      <c r="R1605" s="5">
        <f t="shared" si="131"/>
        <v>1.0003299999999999</v>
      </c>
      <c r="S1605">
        <f t="shared" si="132"/>
        <v>66.688666666666663</v>
      </c>
      <c r="T1605" t="s">
        <v>8284</v>
      </c>
      <c r="U1605" t="s">
        <v>8285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3419</v>
      </c>
      <c r="E1606">
        <v>2800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9">
        <f t="shared" si="133"/>
        <v>40945.845312500001</v>
      </c>
      <c r="L1606" s="9">
        <f t="shared" si="134"/>
        <v>40985.803645833337</v>
      </c>
      <c r="M1606" s="10" t="s">
        <v>8333</v>
      </c>
      <c r="N1606" t="b">
        <v>0</v>
      </c>
      <c r="O1606">
        <v>70</v>
      </c>
      <c r="P1606" t="b">
        <v>1</v>
      </c>
      <c r="Q1606" t="s">
        <v>8284</v>
      </c>
      <c r="R1606" s="5">
        <f t="shared" si="131"/>
        <v>1.2210714285714286</v>
      </c>
      <c r="S1606">
        <f t="shared" si="132"/>
        <v>48.842857142857142</v>
      </c>
      <c r="T1606" t="s">
        <v>8284</v>
      </c>
      <c r="U1606" t="s">
        <v>8285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6041.6</v>
      </c>
      <c r="E1607">
        <v>6000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9">
        <f t="shared" si="133"/>
        <v>40747.012881944444</v>
      </c>
      <c r="L1607" s="9">
        <f t="shared" si="134"/>
        <v>40756.291666666664</v>
      </c>
      <c r="M1607" s="10" t="s">
        <v>8334</v>
      </c>
      <c r="N1607" t="b">
        <v>0</v>
      </c>
      <c r="O1607">
        <v>44</v>
      </c>
      <c r="P1607" t="b">
        <v>1</v>
      </c>
      <c r="Q1607" t="s">
        <v>8284</v>
      </c>
      <c r="R1607" s="5">
        <f t="shared" si="131"/>
        <v>1.0069333333333335</v>
      </c>
      <c r="S1607">
        <f t="shared" si="132"/>
        <v>137.30909090909091</v>
      </c>
      <c r="T1607" t="s">
        <v>8284</v>
      </c>
      <c r="U1607" t="s">
        <v>8285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8080.33</v>
      </c>
      <c r="E1608">
        <v>8000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9">
        <f t="shared" si="133"/>
        <v>40536.111550925925</v>
      </c>
      <c r="L1608" s="9">
        <f t="shared" si="134"/>
        <v>40626.069884259261</v>
      </c>
      <c r="M1608" s="10" t="s">
        <v>8334</v>
      </c>
      <c r="N1608" t="b">
        <v>0</v>
      </c>
      <c r="O1608">
        <v>92</v>
      </c>
      <c r="P1608" t="b">
        <v>1</v>
      </c>
      <c r="Q1608" t="s">
        <v>8284</v>
      </c>
      <c r="R1608" s="5">
        <f t="shared" si="131"/>
        <v>1.01004125</v>
      </c>
      <c r="S1608">
        <f t="shared" si="132"/>
        <v>87.829673913043479</v>
      </c>
      <c r="T1608" t="s">
        <v>8284</v>
      </c>
      <c r="U1608" t="s">
        <v>8285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14511</v>
      </c>
      <c r="E1609">
        <v>10000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9">
        <f t="shared" si="133"/>
        <v>41053.80846064815</v>
      </c>
      <c r="L1609" s="9">
        <f t="shared" si="134"/>
        <v>41074.80846064815</v>
      </c>
      <c r="M1609" s="10" t="s">
        <v>8333</v>
      </c>
      <c r="N1609" t="b">
        <v>0</v>
      </c>
      <c r="O1609">
        <v>205</v>
      </c>
      <c r="P1609" t="b">
        <v>1</v>
      </c>
      <c r="Q1609" t="s">
        <v>8284</v>
      </c>
      <c r="R1609" s="5">
        <f t="shared" si="131"/>
        <v>1.4511000000000001</v>
      </c>
      <c r="S1609">
        <f t="shared" si="132"/>
        <v>70.785365853658533</v>
      </c>
      <c r="T1609" t="s">
        <v>8284</v>
      </c>
      <c r="U1609" t="s">
        <v>8285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1215</v>
      </c>
      <c r="E1610">
        <v>1200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9">
        <f t="shared" si="133"/>
        <v>41607.83085648148</v>
      </c>
      <c r="L1610" s="9">
        <f t="shared" si="134"/>
        <v>41640.226388888885</v>
      </c>
      <c r="M1610" s="10" t="s">
        <v>8329</v>
      </c>
      <c r="N1610" t="b">
        <v>0</v>
      </c>
      <c r="O1610">
        <v>23</v>
      </c>
      <c r="P1610" t="b">
        <v>1</v>
      </c>
      <c r="Q1610" t="s">
        <v>8284</v>
      </c>
      <c r="R1610" s="5">
        <f t="shared" si="131"/>
        <v>1.0125</v>
      </c>
      <c r="S1610">
        <f t="shared" si="132"/>
        <v>52.826086956521742</v>
      </c>
      <c r="T1610" t="s">
        <v>8284</v>
      </c>
      <c r="U1610" t="s">
        <v>8285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1775</v>
      </c>
      <c r="E1611">
        <v>1500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9">
        <f t="shared" si="133"/>
        <v>40796.001261574071</v>
      </c>
      <c r="L1611" s="9">
        <f t="shared" si="134"/>
        <v>40849.333333333336</v>
      </c>
      <c r="M1611" s="10" t="s">
        <v>8334</v>
      </c>
      <c r="N1611" t="b">
        <v>0</v>
      </c>
      <c r="O1611">
        <v>4</v>
      </c>
      <c r="P1611" t="b">
        <v>1</v>
      </c>
      <c r="Q1611" t="s">
        <v>8284</v>
      </c>
      <c r="R1611" s="5">
        <f t="shared" si="131"/>
        <v>1.1833333333333333</v>
      </c>
      <c r="S1611">
        <f t="shared" si="132"/>
        <v>443.75</v>
      </c>
      <c r="T1611" t="s">
        <v>8284</v>
      </c>
      <c r="U1611" t="s">
        <v>8285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5437</v>
      </c>
      <c r="E1612">
        <v>2000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9">
        <f t="shared" si="133"/>
        <v>41228.924884259257</v>
      </c>
      <c r="L1612" s="9">
        <f t="shared" si="134"/>
        <v>41258.924884259257</v>
      </c>
      <c r="M1612" s="10" t="s">
        <v>8333</v>
      </c>
      <c r="N1612" t="b">
        <v>0</v>
      </c>
      <c r="O1612">
        <v>112</v>
      </c>
      <c r="P1612" t="b">
        <v>1</v>
      </c>
      <c r="Q1612" t="s">
        <v>8284</v>
      </c>
      <c r="R1612" s="5">
        <f t="shared" si="131"/>
        <v>2.7185000000000001</v>
      </c>
      <c r="S1612">
        <f t="shared" si="132"/>
        <v>48.544642857142854</v>
      </c>
      <c r="T1612" t="s">
        <v>8284</v>
      </c>
      <c r="U1612" t="s">
        <v>8285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1001</v>
      </c>
      <c r="E1613">
        <v>800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9">
        <f t="shared" si="133"/>
        <v>41409.00037037037</v>
      </c>
      <c r="L1613" s="9">
        <f t="shared" si="134"/>
        <v>41430.00037037037</v>
      </c>
      <c r="M1613" s="10" t="s">
        <v>8331</v>
      </c>
      <c r="N1613" t="b">
        <v>0</v>
      </c>
      <c r="O1613">
        <v>27</v>
      </c>
      <c r="P1613" t="b">
        <v>1</v>
      </c>
      <c r="Q1613" t="s">
        <v>8284</v>
      </c>
      <c r="R1613" s="5">
        <f t="shared" si="131"/>
        <v>1.25125</v>
      </c>
      <c r="S1613">
        <f t="shared" si="132"/>
        <v>37.074074074074076</v>
      </c>
      <c r="T1613" t="s">
        <v>8284</v>
      </c>
      <c r="U1613" t="s">
        <v>8285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550</v>
      </c>
      <c r="E1614">
        <v>500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9">
        <f t="shared" si="133"/>
        <v>41246.874814814815</v>
      </c>
      <c r="L1614" s="9">
        <f t="shared" si="134"/>
        <v>41276.874814814815</v>
      </c>
      <c r="M1614" s="10" t="s">
        <v>8331</v>
      </c>
      <c r="N1614" t="b">
        <v>0</v>
      </c>
      <c r="O1614">
        <v>11</v>
      </c>
      <c r="P1614" t="b">
        <v>1</v>
      </c>
      <c r="Q1614" t="s">
        <v>8284</v>
      </c>
      <c r="R1614" s="5">
        <f t="shared" si="131"/>
        <v>1.1000000000000001</v>
      </c>
      <c r="S1614">
        <f t="shared" si="132"/>
        <v>50</v>
      </c>
      <c r="T1614" t="s">
        <v>8284</v>
      </c>
      <c r="U1614" t="s">
        <v>8285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1015</v>
      </c>
      <c r="E1615">
        <v>1000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9">
        <f t="shared" si="133"/>
        <v>41082.069467592592</v>
      </c>
      <c r="L1615" s="9">
        <f t="shared" si="134"/>
        <v>41112.069467592592</v>
      </c>
      <c r="M1615" s="10" t="s">
        <v>8333</v>
      </c>
      <c r="N1615" t="b">
        <v>0</v>
      </c>
      <c r="O1615">
        <v>26</v>
      </c>
      <c r="P1615" t="b">
        <v>1</v>
      </c>
      <c r="Q1615" t="s">
        <v>8284</v>
      </c>
      <c r="R1615" s="5">
        <f t="shared" si="131"/>
        <v>1.0149999999999999</v>
      </c>
      <c r="S1615">
        <f t="shared" si="132"/>
        <v>39.03846153846154</v>
      </c>
      <c r="T1615" t="s">
        <v>8284</v>
      </c>
      <c r="U1615" t="s">
        <v>8285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5135</v>
      </c>
      <c r="E1616">
        <v>5000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9">
        <f t="shared" si="133"/>
        <v>41794.981122685189</v>
      </c>
      <c r="L1616" s="9">
        <f t="shared" si="134"/>
        <v>41854.708333333336</v>
      </c>
      <c r="M1616" s="10" t="s">
        <v>8329</v>
      </c>
      <c r="N1616" t="b">
        <v>0</v>
      </c>
      <c r="O1616">
        <v>77</v>
      </c>
      <c r="P1616" t="b">
        <v>1</v>
      </c>
      <c r="Q1616" t="s">
        <v>8284</v>
      </c>
      <c r="R1616" s="5">
        <f t="shared" si="131"/>
        <v>1.0269999999999999</v>
      </c>
      <c r="S1616">
        <f t="shared" si="132"/>
        <v>66.688311688311686</v>
      </c>
      <c r="T1616" t="s">
        <v>8284</v>
      </c>
      <c r="U1616" t="s">
        <v>8285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9130</v>
      </c>
      <c r="E1617">
        <v>8000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9">
        <f t="shared" si="133"/>
        <v>40845.050879629627</v>
      </c>
      <c r="L1617" s="9">
        <f t="shared" si="134"/>
        <v>40890.092546296299</v>
      </c>
      <c r="M1617" s="10" t="s">
        <v>8334</v>
      </c>
      <c r="N1617" t="b">
        <v>0</v>
      </c>
      <c r="O1617">
        <v>136</v>
      </c>
      <c r="P1617" t="b">
        <v>1</v>
      </c>
      <c r="Q1617" t="s">
        <v>8284</v>
      </c>
      <c r="R1617" s="5">
        <f t="shared" si="131"/>
        <v>1.1412500000000001</v>
      </c>
      <c r="S1617">
        <f t="shared" si="132"/>
        <v>67.132352941176464</v>
      </c>
      <c r="T1617" t="s">
        <v>8284</v>
      </c>
      <c r="U1617" t="s">
        <v>8285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10420</v>
      </c>
      <c r="E1618">
        <v>10000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9">
        <f t="shared" si="133"/>
        <v>41194.715520833335</v>
      </c>
      <c r="L1618" s="9">
        <f t="shared" si="134"/>
        <v>41235.916666666664</v>
      </c>
      <c r="M1618" s="10" t="s">
        <v>8333</v>
      </c>
      <c r="N1618" t="b">
        <v>0</v>
      </c>
      <c r="O1618">
        <v>157</v>
      </c>
      <c r="P1618" t="b">
        <v>1</v>
      </c>
      <c r="Q1618" t="s">
        <v>8284</v>
      </c>
      <c r="R1618" s="5">
        <f t="shared" si="131"/>
        <v>1.042</v>
      </c>
      <c r="S1618">
        <f t="shared" si="132"/>
        <v>66.369426751592357</v>
      </c>
      <c r="T1618" t="s">
        <v>8284</v>
      </c>
      <c r="U1618" t="s">
        <v>8285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10210</v>
      </c>
      <c r="E1619">
        <v>7000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9">
        <f t="shared" si="133"/>
        <v>41546.664212962962</v>
      </c>
      <c r="L1619" s="9">
        <f t="shared" si="134"/>
        <v>41579.791666666664</v>
      </c>
      <c r="M1619" s="10" t="s">
        <v>8331</v>
      </c>
      <c r="N1619" t="b">
        <v>0</v>
      </c>
      <c r="O1619">
        <v>158</v>
      </c>
      <c r="P1619" t="b">
        <v>1</v>
      </c>
      <c r="Q1619" t="s">
        <v>8284</v>
      </c>
      <c r="R1619" s="5">
        <f t="shared" si="131"/>
        <v>1.4585714285714286</v>
      </c>
      <c r="S1619">
        <f t="shared" si="132"/>
        <v>64.620253164556956</v>
      </c>
      <c r="T1619" t="s">
        <v>8284</v>
      </c>
      <c r="U1619" t="s">
        <v>8285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1576</v>
      </c>
      <c r="E1620">
        <v>1500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9">
        <f t="shared" si="133"/>
        <v>41301.654340277775</v>
      </c>
      <c r="L1620" s="9">
        <f t="shared" si="134"/>
        <v>41341.654340277775</v>
      </c>
      <c r="M1620" s="10" t="s">
        <v>8331</v>
      </c>
      <c r="N1620" t="b">
        <v>0</v>
      </c>
      <c r="O1620">
        <v>27</v>
      </c>
      <c r="P1620" t="b">
        <v>1</v>
      </c>
      <c r="Q1620" t="s">
        <v>8284</v>
      </c>
      <c r="R1620" s="5">
        <f t="shared" si="131"/>
        <v>1.0506666666666666</v>
      </c>
      <c r="S1620">
        <f t="shared" si="132"/>
        <v>58.370370370370374</v>
      </c>
      <c r="T1620" t="s">
        <v>8284</v>
      </c>
      <c r="U1620" t="s">
        <v>8285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2000</v>
      </c>
      <c r="E1621">
        <v>1500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9">
        <f t="shared" si="133"/>
        <v>41876.186180555553</v>
      </c>
      <c r="L1621" s="9">
        <f t="shared" si="134"/>
        <v>41897.186180555553</v>
      </c>
      <c r="M1621" s="10" t="s">
        <v>8329</v>
      </c>
      <c r="N1621" t="b">
        <v>0</v>
      </c>
      <c r="O1621">
        <v>23</v>
      </c>
      <c r="P1621" t="b">
        <v>1</v>
      </c>
      <c r="Q1621" t="s">
        <v>8284</v>
      </c>
      <c r="R1621" s="5">
        <f t="shared" si="131"/>
        <v>1.3333333333333333</v>
      </c>
      <c r="S1621">
        <f t="shared" si="132"/>
        <v>86.956521739130437</v>
      </c>
      <c r="T1621" t="s">
        <v>8284</v>
      </c>
      <c r="U1621" t="s">
        <v>8285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1130</v>
      </c>
      <c r="E1622">
        <v>1000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9">
        <f t="shared" si="133"/>
        <v>41321.339583333334</v>
      </c>
      <c r="L1622" s="9">
        <f t="shared" si="134"/>
        <v>41328.339583333334</v>
      </c>
      <c r="M1622" s="10" t="s">
        <v>8331</v>
      </c>
      <c r="N1622" t="b">
        <v>0</v>
      </c>
      <c r="O1622">
        <v>17</v>
      </c>
      <c r="P1622" t="b">
        <v>1</v>
      </c>
      <c r="Q1622" t="s">
        <v>8284</v>
      </c>
      <c r="R1622" s="5">
        <f t="shared" si="131"/>
        <v>1.1299999999999999</v>
      </c>
      <c r="S1622">
        <f t="shared" si="132"/>
        <v>66.470588235294116</v>
      </c>
      <c r="T1622" t="s">
        <v>8284</v>
      </c>
      <c r="U1622" t="s">
        <v>8285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6060</v>
      </c>
      <c r="E1623">
        <v>5000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9">
        <f t="shared" si="133"/>
        <v>41003.60665509259</v>
      </c>
      <c r="L1623" s="9">
        <f t="shared" si="134"/>
        <v>41057.165972222225</v>
      </c>
      <c r="M1623" s="10" t="s">
        <v>8333</v>
      </c>
      <c r="N1623" t="b">
        <v>0</v>
      </c>
      <c r="O1623">
        <v>37</v>
      </c>
      <c r="P1623" t="b">
        <v>1</v>
      </c>
      <c r="Q1623" t="s">
        <v>8284</v>
      </c>
      <c r="R1623" s="5">
        <f t="shared" si="131"/>
        <v>1.212</v>
      </c>
      <c r="S1623">
        <f t="shared" si="132"/>
        <v>163.78378378378378</v>
      </c>
      <c r="T1623" t="s">
        <v>8284</v>
      </c>
      <c r="U1623" t="s">
        <v>8285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7019</v>
      </c>
      <c r="E1624">
        <v>6900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9">
        <f t="shared" si="133"/>
        <v>41950.294837962967</v>
      </c>
      <c r="L1624" s="9">
        <f t="shared" si="134"/>
        <v>41990.332638888889</v>
      </c>
      <c r="M1624" s="10" t="s">
        <v>8329</v>
      </c>
      <c r="N1624" t="b">
        <v>0</v>
      </c>
      <c r="O1624">
        <v>65</v>
      </c>
      <c r="P1624" t="b">
        <v>1</v>
      </c>
      <c r="Q1624" t="s">
        <v>8284</v>
      </c>
      <c r="R1624" s="5">
        <f t="shared" si="131"/>
        <v>1.0172463768115942</v>
      </c>
      <c r="S1624">
        <f t="shared" si="132"/>
        <v>107.98461538461538</v>
      </c>
      <c r="T1624" t="s">
        <v>8284</v>
      </c>
      <c r="U1624" t="s">
        <v>8285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758</v>
      </c>
      <c r="E1625">
        <v>750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9">
        <f t="shared" si="133"/>
        <v>41453.688530092593</v>
      </c>
      <c r="L1625" s="9">
        <f t="shared" si="134"/>
        <v>41513.688530092593</v>
      </c>
      <c r="M1625" s="10" t="s">
        <v>8331</v>
      </c>
      <c r="N1625" t="b">
        <v>0</v>
      </c>
      <c r="O1625">
        <v>18</v>
      </c>
      <c r="P1625" t="b">
        <v>1</v>
      </c>
      <c r="Q1625" t="s">
        <v>8284</v>
      </c>
      <c r="R1625" s="5">
        <f t="shared" si="131"/>
        <v>1.0106666666666666</v>
      </c>
      <c r="S1625">
        <f t="shared" si="132"/>
        <v>42.111111111111114</v>
      </c>
      <c r="T1625" t="s">
        <v>8284</v>
      </c>
      <c r="U1625" t="s">
        <v>8285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1180</v>
      </c>
      <c r="E1626">
        <v>1000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9">
        <f t="shared" si="133"/>
        <v>41243.367303240739</v>
      </c>
      <c r="L1626" s="9">
        <f t="shared" si="134"/>
        <v>41283.367303240739</v>
      </c>
      <c r="M1626" s="10" t="s">
        <v>8331</v>
      </c>
      <c r="N1626" t="b">
        <v>0</v>
      </c>
      <c r="O1626">
        <v>25</v>
      </c>
      <c r="P1626" t="b">
        <v>1</v>
      </c>
      <c r="Q1626" t="s">
        <v>8284</v>
      </c>
      <c r="R1626" s="5">
        <f t="shared" si="131"/>
        <v>1.18</v>
      </c>
      <c r="S1626">
        <f t="shared" si="132"/>
        <v>47.2</v>
      </c>
      <c r="T1626" t="s">
        <v>8284</v>
      </c>
      <c r="U1626" t="s">
        <v>8285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11650</v>
      </c>
      <c r="E1627">
        <v>7500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9">
        <f t="shared" si="133"/>
        <v>41135.699687500004</v>
      </c>
      <c r="L1627" s="9">
        <f t="shared" si="134"/>
        <v>41163.699687500004</v>
      </c>
      <c r="M1627" s="10" t="s">
        <v>8333</v>
      </c>
      <c r="N1627" t="b">
        <v>0</v>
      </c>
      <c r="O1627">
        <v>104</v>
      </c>
      <c r="P1627" t="b">
        <v>1</v>
      </c>
      <c r="Q1627" t="s">
        <v>8284</v>
      </c>
      <c r="R1627" s="5">
        <f t="shared" si="131"/>
        <v>1.5533333333333332</v>
      </c>
      <c r="S1627">
        <f t="shared" si="132"/>
        <v>112.01923076923077</v>
      </c>
      <c r="T1627" t="s">
        <v>8284</v>
      </c>
      <c r="U1627" t="s">
        <v>8285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8095</v>
      </c>
      <c r="E1628">
        <v>8000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9">
        <f t="shared" si="133"/>
        <v>41579.847997685181</v>
      </c>
      <c r="L1628" s="9">
        <f t="shared" si="134"/>
        <v>41609.889664351853</v>
      </c>
      <c r="M1628" s="10" t="s">
        <v>8331</v>
      </c>
      <c r="N1628" t="b">
        <v>0</v>
      </c>
      <c r="O1628">
        <v>108</v>
      </c>
      <c r="P1628" t="b">
        <v>1</v>
      </c>
      <c r="Q1628" t="s">
        <v>8284</v>
      </c>
      <c r="R1628" s="5">
        <f t="shared" si="131"/>
        <v>1.0118750000000001</v>
      </c>
      <c r="S1628">
        <f t="shared" si="132"/>
        <v>74.953703703703709</v>
      </c>
      <c r="T1628" t="s">
        <v>8284</v>
      </c>
      <c r="U1628" t="s">
        <v>8285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2340</v>
      </c>
      <c r="E1629">
        <v>2000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9">
        <f t="shared" si="133"/>
        <v>41205.707048611112</v>
      </c>
      <c r="L1629" s="9">
        <f t="shared" si="134"/>
        <v>41239.207638888889</v>
      </c>
      <c r="M1629" s="10" t="s">
        <v>8333</v>
      </c>
      <c r="N1629" t="b">
        <v>0</v>
      </c>
      <c r="O1629">
        <v>38</v>
      </c>
      <c r="P1629" t="b">
        <v>1</v>
      </c>
      <c r="Q1629" t="s">
        <v>8284</v>
      </c>
      <c r="R1629" s="5">
        <f t="shared" si="131"/>
        <v>1.17</v>
      </c>
      <c r="S1629">
        <f t="shared" si="132"/>
        <v>61.578947368421055</v>
      </c>
      <c r="T1629" t="s">
        <v>8284</v>
      </c>
      <c r="U1629" t="s">
        <v>8285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4037</v>
      </c>
      <c r="E1630">
        <v>4000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9">
        <f t="shared" si="133"/>
        <v>41774.737060185187</v>
      </c>
      <c r="L1630" s="9">
        <f t="shared" si="134"/>
        <v>41807.737060185187</v>
      </c>
      <c r="M1630" s="10" t="s">
        <v>8329</v>
      </c>
      <c r="N1630" t="b">
        <v>0</v>
      </c>
      <c r="O1630">
        <v>88</v>
      </c>
      <c r="P1630" t="b">
        <v>1</v>
      </c>
      <c r="Q1630" t="s">
        <v>8284</v>
      </c>
      <c r="R1630" s="5">
        <f t="shared" si="131"/>
        <v>1.00925</v>
      </c>
      <c r="S1630">
        <f t="shared" si="132"/>
        <v>45.875</v>
      </c>
      <c r="T1630" t="s">
        <v>8284</v>
      </c>
      <c r="U1630" t="s">
        <v>8285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6220</v>
      </c>
      <c r="E1631">
        <v>6000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9">
        <f t="shared" si="133"/>
        <v>41645.867280092592</v>
      </c>
      <c r="L1631" s="9">
        <f t="shared" si="134"/>
        <v>41690.867280092592</v>
      </c>
      <c r="M1631" s="10" t="s">
        <v>8329</v>
      </c>
      <c r="N1631" t="b">
        <v>0</v>
      </c>
      <c r="O1631">
        <v>82</v>
      </c>
      <c r="P1631" t="b">
        <v>1</v>
      </c>
      <c r="Q1631" t="s">
        <v>8284</v>
      </c>
      <c r="R1631" s="5">
        <f t="shared" si="131"/>
        <v>1.0366666666666666</v>
      </c>
      <c r="S1631">
        <f t="shared" si="132"/>
        <v>75.853658536585371</v>
      </c>
      <c r="T1631" t="s">
        <v>8284</v>
      </c>
      <c r="U1631" t="s">
        <v>8285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10610</v>
      </c>
      <c r="E1632">
        <v>4000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9">
        <f t="shared" si="133"/>
        <v>40939.837673611109</v>
      </c>
      <c r="L1632" s="9">
        <f t="shared" si="134"/>
        <v>40970.290972222225</v>
      </c>
      <c r="M1632" s="10" t="s">
        <v>8333</v>
      </c>
      <c r="N1632" t="b">
        <v>0</v>
      </c>
      <c r="O1632">
        <v>126</v>
      </c>
      <c r="P1632" t="b">
        <v>1</v>
      </c>
      <c r="Q1632" t="s">
        <v>8284</v>
      </c>
      <c r="R1632" s="5">
        <f t="shared" si="131"/>
        <v>2.6524999999999999</v>
      </c>
      <c r="S1632">
        <f t="shared" si="132"/>
        <v>84.206349206349202</v>
      </c>
      <c r="T1632" t="s">
        <v>8284</v>
      </c>
      <c r="U1632" t="s">
        <v>8285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15591</v>
      </c>
      <c r="E1633">
        <v>10000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9">
        <f t="shared" si="133"/>
        <v>41164.859502314815</v>
      </c>
      <c r="L1633" s="9">
        <f t="shared" si="134"/>
        <v>41194.859502314815</v>
      </c>
      <c r="M1633" s="10" t="s">
        <v>8333</v>
      </c>
      <c r="N1633" t="b">
        <v>0</v>
      </c>
      <c r="O1633">
        <v>133</v>
      </c>
      <c r="P1633" t="b">
        <v>1</v>
      </c>
      <c r="Q1633" t="s">
        <v>8284</v>
      </c>
      <c r="R1633" s="5">
        <f t="shared" si="131"/>
        <v>1.5590999999999999</v>
      </c>
      <c r="S1633">
        <f t="shared" si="132"/>
        <v>117.22556390977444</v>
      </c>
      <c r="T1633" t="s">
        <v>8284</v>
      </c>
      <c r="U1633" t="s">
        <v>8285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4065</v>
      </c>
      <c r="E1634">
        <v>4000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9">
        <f t="shared" si="133"/>
        <v>40750.340902777782</v>
      </c>
      <c r="L1634" s="9">
        <f t="shared" si="134"/>
        <v>40810.340902777782</v>
      </c>
      <c r="M1634" s="10" t="s">
        <v>8334</v>
      </c>
      <c r="N1634" t="b">
        <v>0</v>
      </c>
      <c r="O1634">
        <v>47</v>
      </c>
      <c r="P1634" t="b">
        <v>1</v>
      </c>
      <c r="Q1634" t="s">
        <v>8284</v>
      </c>
      <c r="R1634" s="5">
        <f t="shared" si="131"/>
        <v>1.0162500000000001</v>
      </c>
      <c r="S1634">
        <f t="shared" ref="S1634:S1665" si="135">D1634/O1634</f>
        <v>86.489361702127653</v>
      </c>
      <c r="T1634" t="s">
        <v>8284</v>
      </c>
      <c r="U1634" t="s">
        <v>8285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9">
        <f t="shared" si="133"/>
        <v>40896.883750000001</v>
      </c>
      <c r="L1635" s="9">
        <f t="shared" si="134"/>
        <v>40924.208333333336</v>
      </c>
      <c r="M1635" s="10" t="s">
        <v>8333</v>
      </c>
      <c r="N1635" t="b">
        <v>0</v>
      </c>
      <c r="O1635">
        <v>58</v>
      </c>
      <c r="P1635" t="b">
        <v>1</v>
      </c>
      <c r="Q1635" t="s">
        <v>8284</v>
      </c>
      <c r="R1635" s="5">
        <f t="shared" si="131"/>
        <v>1</v>
      </c>
      <c r="S1635">
        <f t="shared" si="135"/>
        <v>172.41379310344828</v>
      </c>
      <c r="T1635" t="s">
        <v>8284</v>
      </c>
      <c r="U1635" t="s">
        <v>8285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2010</v>
      </c>
      <c r="E1636">
        <v>2000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9">
        <f t="shared" si="133"/>
        <v>40658.189826388887</v>
      </c>
      <c r="L1636" s="9">
        <f t="shared" si="134"/>
        <v>40696.249305555553</v>
      </c>
      <c r="M1636" s="10" t="s">
        <v>8334</v>
      </c>
      <c r="N1636" t="b">
        <v>0</v>
      </c>
      <c r="O1636">
        <v>32</v>
      </c>
      <c r="P1636" t="b">
        <v>1</v>
      </c>
      <c r="Q1636" t="s">
        <v>8284</v>
      </c>
      <c r="R1636" s="5">
        <f t="shared" si="131"/>
        <v>1.0049999999999999</v>
      </c>
      <c r="S1636">
        <f t="shared" si="135"/>
        <v>62.8125</v>
      </c>
      <c r="T1636" t="s">
        <v>8284</v>
      </c>
      <c r="U1636" t="s">
        <v>8285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2506</v>
      </c>
      <c r="E1637">
        <v>2000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9">
        <f t="shared" si="133"/>
        <v>42502.868761574078</v>
      </c>
      <c r="L1637" s="9">
        <f t="shared" si="134"/>
        <v>42562.868761574078</v>
      </c>
      <c r="M1637" s="10" t="s">
        <v>8328</v>
      </c>
      <c r="N1637" t="b">
        <v>0</v>
      </c>
      <c r="O1637">
        <v>37</v>
      </c>
      <c r="P1637" t="b">
        <v>1</v>
      </c>
      <c r="Q1637" t="s">
        <v>8284</v>
      </c>
      <c r="R1637" s="5">
        <f t="shared" si="131"/>
        <v>1.2529999999999999</v>
      </c>
      <c r="S1637">
        <f t="shared" si="135"/>
        <v>67.729729729729726</v>
      </c>
      <c r="T1637" t="s">
        <v>8284</v>
      </c>
      <c r="U1637" t="s">
        <v>8285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4660</v>
      </c>
      <c r="E1638">
        <v>4500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9">
        <f t="shared" si="133"/>
        <v>40663.08666666667</v>
      </c>
      <c r="L1638" s="9">
        <f t="shared" si="134"/>
        <v>40706.166666666664</v>
      </c>
      <c r="M1638" s="10" t="s">
        <v>8334</v>
      </c>
      <c r="N1638" t="b">
        <v>0</v>
      </c>
      <c r="O1638">
        <v>87</v>
      </c>
      <c r="P1638" t="b">
        <v>1</v>
      </c>
      <c r="Q1638" t="s">
        <v>8284</v>
      </c>
      <c r="R1638" s="5">
        <f t="shared" si="131"/>
        <v>1.0355555555555556</v>
      </c>
      <c r="S1638">
        <f t="shared" si="135"/>
        <v>53.5632183908046</v>
      </c>
      <c r="T1638" t="s">
        <v>8284</v>
      </c>
      <c r="U1638" t="s">
        <v>8285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519</v>
      </c>
      <c r="E1639">
        <v>500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9">
        <f t="shared" si="133"/>
        <v>40122.751620370371</v>
      </c>
      <c r="L1639" s="9">
        <f t="shared" si="134"/>
        <v>40178.985416666663</v>
      </c>
      <c r="M1639" s="10" t="s">
        <v>8338</v>
      </c>
      <c r="N1639" t="b">
        <v>0</v>
      </c>
      <c r="O1639">
        <v>15</v>
      </c>
      <c r="P1639" t="b">
        <v>1</v>
      </c>
      <c r="Q1639" t="s">
        <v>8284</v>
      </c>
      <c r="R1639" s="5">
        <f t="shared" si="131"/>
        <v>1.038</v>
      </c>
      <c r="S1639">
        <f t="shared" si="135"/>
        <v>34.6</v>
      </c>
      <c r="T1639" t="s">
        <v>8284</v>
      </c>
      <c r="U1639" t="s">
        <v>8285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1050</v>
      </c>
      <c r="E1640">
        <v>1000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9">
        <f t="shared" si="133"/>
        <v>41288.68712962963</v>
      </c>
      <c r="L1640" s="9">
        <f t="shared" si="134"/>
        <v>41333.892361111109</v>
      </c>
      <c r="M1640" s="10" t="s">
        <v>8331</v>
      </c>
      <c r="N1640" t="b">
        <v>0</v>
      </c>
      <c r="O1640">
        <v>27</v>
      </c>
      <c r="P1640" t="b">
        <v>1</v>
      </c>
      <c r="Q1640" t="s">
        <v>8284</v>
      </c>
      <c r="R1640" s="5">
        <f t="shared" si="131"/>
        <v>1.05</v>
      </c>
      <c r="S1640">
        <f t="shared" si="135"/>
        <v>38.888888888888886</v>
      </c>
      <c r="T1640" t="s">
        <v>8284</v>
      </c>
      <c r="U1640" t="s">
        <v>8285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9">
        <f t="shared" si="133"/>
        <v>40941.652372685188</v>
      </c>
      <c r="L1641" s="9">
        <f t="shared" si="134"/>
        <v>40971.652372685188</v>
      </c>
      <c r="M1641" s="10" t="s">
        <v>8333</v>
      </c>
      <c r="N1641" t="b">
        <v>0</v>
      </c>
      <c r="O1641">
        <v>19</v>
      </c>
      <c r="P1641" t="b">
        <v>1</v>
      </c>
      <c r="Q1641" t="s">
        <v>8284</v>
      </c>
      <c r="R1641" s="5">
        <f t="shared" si="131"/>
        <v>1</v>
      </c>
      <c r="S1641">
        <f t="shared" si="135"/>
        <v>94.736842105263165</v>
      </c>
      <c r="T1641" t="s">
        <v>8284</v>
      </c>
      <c r="U1641" t="s">
        <v>8285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679.44</v>
      </c>
      <c r="E1642">
        <v>400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9">
        <f t="shared" si="133"/>
        <v>40379.23096064815</v>
      </c>
      <c r="L1642" s="9">
        <f t="shared" si="134"/>
        <v>40393.082638888889</v>
      </c>
      <c r="M1642" s="10" t="s">
        <v>8336</v>
      </c>
      <c r="N1642" t="b">
        <v>0</v>
      </c>
      <c r="O1642">
        <v>17</v>
      </c>
      <c r="P1642" t="b">
        <v>1</v>
      </c>
      <c r="Q1642" t="s">
        <v>8284</v>
      </c>
      <c r="R1642" s="5">
        <f t="shared" si="131"/>
        <v>1.6986000000000001</v>
      </c>
      <c r="S1642">
        <f t="shared" si="135"/>
        <v>39.967058823529413</v>
      </c>
      <c r="T1642" t="s">
        <v>8284</v>
      </c>
      <c r="U1642" t="s">
        <v>8285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2535</v>
      </c>
      <c r="E1643">
        <v>2500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9">
        <f t="shared" si="133"/>
        <v>41962.596574074079</v>
      </c>
      <c r="L1643" s="9">
        <f t="shared" si="134"/>
        <v>41992.596574074079</v>
      </c>
      <c r="M1643" s="10" t="s">
        <v>8329</v>
      </c>
      <c r="N1643" t="b">
        <v>0</v>
      </c>
      <c r="O1643">
        <v>26</v>
      </c>
      <c r="P1643" t="b">
        <v>1</v>
      </c>
      <c r="Q1643" t="s">
        <v>8284</v>
      </c>
      <c r="R1643" s="5">
        <f t="shared" si="131"/>
        <v>1.014</v>
      </c>
      <c r="S1643">
        <f t="shared" si="135"/>
        <v>97.5</v>
      </c>
      <c r="T1643" t="s">
        <v>8284</v>
      </c>
      <c r="U1643" t="s">
        <v>8305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9">
        <f t="shared" si="133"/>
        <v>40688.024618055555</v>
      </c>
      <c r="L1644" s="9">
        <f t="shared" si="134"/>
        <v>40708.024618055555</v>
      </c>
      <c r="M1644" s="10" t="s">
        <v>8334</v>
      </c>
      <c r="N1644" t="b">
        <v>0</v>
      </c>
      <c r="O1644">
        <v>28</v>
      </c>
      <c r="P1644" t="b">
        <v>1</v>
      </c>
      <c r="Q1644" t="s">
        <v>8284</v>
      </c>
      <c r="R1644" s="5">
        <f t="shared" si="131"/>
        <v>1</v>
      </c>
      <c r="S1644">
        <f t="shared" si="135"/>
        <v>42.857142857142854</v>
      </c>
      <c r="T1644" t="s">
        <v>8284</v>
      </c>
      <c r="U1644" t="s">
        <v>8305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6235</v>
      </c>
      <c r="E1645">
        <v>5000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9">
        <f t="shared" si="133"/>
        <v>41146.824212962965</v>
      </c>
      <c r="L1645" s="9">
        <f t="shared" si="134"/>
        <v>41176.824212962965</v>
      </c>
      <c r="M1645" s="10" t="s">
        <v>8333</v>
      </c>
      <c r="N1645" t="b">
        <v>0</v>
      </c>
      <c r="O1645">
        <v>37</v>
      </c>
      <c r="P1645" t="b">
        <v>1</v>
      </c>
      <c r="Q1645" t="s">
        <v>8284</v>
      </c>
      <c r="R1645" s="5">
        <f t="shared" si="131"/>
        <v>1.2470000000000001</v>
      </c>
      <c r="S1645">
        <f t="shared" si="135"/>
        <v>168.51351351351352</v>
      </c>
      <c r="T1645" t="s">
        <v>8284</v>
      </c>
      <c r="U1645" t="s">
        <v>8305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10950</v>
      </c>
      <c r="E1646">
        <v>10000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9">
        <f t="shared" si="133"/>
        <v>41175.05972222222</v>
      </c>
      <c r="L1646" s="9">
        <f t="shared" si="134"/>
        <v>41235.101388888885</v>
      </c>
      <c r="M1646" s="10" t="s">
        <v>8333</v>
      </c>
      <c r="N1646" t="b">
        <v>0</v>
      </c>
      <c r="O1646">
        <v>128</v>
      </c>
      <c r="P1646" t="b">
        <v>1</v>
      </c>
      <c r="Q1646" t="s">
        <v>8284</v>
      </c>
      <c r="R1646" s="5">
        <f t="shared" si="131"/>
        <v>1.095</v>
      </c>
      <c r="S1646">
        <f t="shared" si="135"/>
        <v>85.546875</v>
      </c>
      <c r="T1646" t="s">
        <v>8284</v>
      </c>
      <c r="U1646" t="s">
        <v>8305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5540</v>
      </c>
      <c r="E1647">
        <v>5000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9">
        <f t="shared" si="133"/>
        <v>41521.617361111115</v>
      </c>
      <c r="L1647" s="9">
        <f t="shared" si="134"/>
        <v>41535.617361111115</v>
      </c>
      <c r="M1647" s="10" t="s">
        <v>8331</v>
      </c>
      <c r="N1647" t="b">
        <v>0</v>
      </c>
      <c r="O1647">
        <v>10</v>
      </c>
      <c r="P1647" t="b">
        <v>1</v>
      </c>
      <c r="Q1647" t="s">
        <v>8284</v>
      </c>
      <c r="R1647" s="5">
        <f t="shared" si="131"/>
        <v>1.1080000000000001</v>
      </c>
      <c r="S1647">
        <f t="shared" si="135"/>
        <v>554</v>
      </c>
      <c r="T1647" t="s">
        <v>8284</v>
      </c>
      <c r="U1647" t="s">
        <v>8305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2204</v>
      </c>
      <c r="E1648">
        <v>2000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9">
        <f t="shared" si="133"/>
        <v>41833.450266203705</v>
      </c>
      <c r="L1648" s="9">
        <f t="shared" si="134"/>
        <v>41865.757638888885</v>
      </c>
      <c r="M1648" s="10" t="s">
        <v>8329</v>
      </c>
      <c r="N1648" t="b">
        <v>0</v>
      </c>
      <c r="O1648">
        <v>83</v>
      </c>
      <c r="P1648" t="b">
        <v>1</v>
      </c>
      <c r="Q1648" t="s">
        <v>8284</v>
      </c>
      <c r="R1648" s="5">
        <f t="shared" si="131"/>
        <v>1.1020000000000001</v>
      </c>
      <c r="S1648">
        <f t="shared" si="135"/>
        <v>26.554216867469879</v>
      </c>
      <c r="T1648" t="s">
        <v>8284</v>
      </c>
      <c r="U1648" t="s">
        <v>8305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5236</v>
      </c>
      <c r="E1649">
        <v>5000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9">
        <f t="shared" si="133"/>
        <v>41039.409456018519</v>
      </c>
      <c r="L1649" s="9">
        <f t="shared" si="134"/>
        <v>41069.409456018519</v>
      </c>
      <c r="M1649" s="10" t="s">
        <v>8333</v>
      </c>
      <c r="N1649" t="b">
        <v>0</v>
      </c>
      <c r="O1649">
        <v>46</v>
      </c>
      <c r="P1649" t="b">
        <v>1</v>
      </c>
      <c r="Q1649" t="s">
        <v>8284</v>
      </c>
      <c r="R1649" s="5">
        <f t="shared" si="131"/>
        <v>1.0471999999999999</v>
      </c>
      <c r="S1649">
        <f t="shared" si="135"/>
        <v>113.82608695652173</v>
      </c>
      <c r="T1649" t="s">
        <v>8284</v>
      </c>
      <c r="U1649" t="s">
        <v>8305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2881</v>
      </c>
      <c r="E1650">
        <v>2300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9">
        <f t="shared" si="133"/>
        <v>40592.704652777778</v>
      </c>
      <c r="L1650" s="9">
        <f t="shared" si="134"/>
        <v>40622.662986111114</v>
      </c>
      <c r="M1650" s="10" t="s">
        <v>8334</v>
      </c>
      <c r="N1650" t="b">
        <v>0</v>
      </c>
      <c r="O1650">
        <v>90</v>
      </c>
      <c r="P1650" t="b">
        <v>1</v>
      </c>
      <c r="Q1650" t="s">
        <v>8284</v>
      </c>
      <c r="R1650" s="5">
        <f t="shared" si="131"/>
        <v>1.2526086956521738</v>
      </c>
      <c r="S1650">
        <f t="shared" si="135"/>
        <v>32.011111111111113</v>
      </c>
      <c r="T1650" t="s">
        <v>8284</v>
      </c>
      <c r="U1650" t="s">
        <v>8305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3822.33</v>
      </c>
      <c r="E1651">
        <v>3800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9">
        <f t="shared" si="133"/>
        <v>41737.684664351851</v>
      </c>
      <c r="L1651" s="9">
        <f t="shared" si="134"/>
        <v>41782.684664351851</v>
      </c>
      <c r="M1651" s="10" t="s">
        <v>8329</v>
      </c>
      <c r="N1651" t="b">
        <v>0</v>
      </c>
      <c r="O1651">
        <v>81</v>
      </c>
      <c r="P1651" t="b">
        <v>1</v>
      </c>
      <c r="Q1651" t="s">
        <v>8284</v>
      </c>
      <c r="R1651" s="5">
        <f t="shared" si="131"/>
        <v>1.0058763157894737</v>
      </c>
      <c r="S1651">
        <f t="shared" si="135"/>
        <v>47.189259259259259</v>
      </c>
      <c r="T1651" t="s">
        <v>8284</v>
      </c>
      <c r="U1651" t="s">
        <v>8305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2831</v>
      </c>
      <c r="E1652">
        <v>2000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9">
        <f t="shared" si="133"/>
        <v>41526.435613425929</v>
      </c>
      <c r="L1652" s="9">
        <f t="shared" si="134"/>
        <v>41556.435613425929</v>
      </c>
      <c r="M1652" s="10" t="s">
        <v>8331</v>
      </c>
      <c r="N1652" t="b">
        <v>0</v>
      </c>
      <c r="O1652">
        <v>32</v>
      </c>
      <c r="P1652" t="b">
        <v>1</v>
      </c>
      <c r="Q1652" t="s">
        <v>8284</v>
      </c>
      <c r="R1652" s="5">
        <f t="shared" si="131"/>
        <v>1.4155</v>
      </c>
      <c r="S1652">
        <f t="shared" si="135"/>
        <v>88.46875</v>
      </c>
      <c r="T1652" t="s">
        <v>8284</v>
      </c>
      <c r="U1652" t="s">
        <v>8305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2015</v>
      </c>
      <c r="E1653">
        <v>2000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9">
        <f t="shared" si="133"/>
        <v>40625.900694444441</v>
      </c>
      <c r="L1653" s="9">
        <f t="shared" si="134"/>
        <v>40659.290972222225</v>
      </c>
      <c r="M1653" s="10" t="s">
        <v>8334</v>
      </c>
      <c r="N1653" t="b">
        <v>0</v>
      </c>
      <c r="O1653">
        <v>20</v>
      </c>
      <c r="P1653" t="b">
        <v>1</v>
      </c>
      <c r="Q1653" t="s">
        <v>8284</v>
      </c>
      <c r="R1653" s="5">
        <f t="shared" si="131"/>
        <v>1.0075000000000001</v>
      </c>
      <c r="S1653">
        <f t="shared" si="135"/>
        <v>100.75</v>
      </c>
      <c r="T1653" t="s">
        <v>8284</v>
      </c>
      <c r="U1653" t="s">
        <v>8305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4530</v>
      </c>
      <c r="E1654">
        <v>4500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9">
        <f t="shared" si="133"/>
        <v>41572.492974537039</v>
      </c>
      <c r="L1654" s="9">
        <f t="shared" si="134"/>
        <v>41602.534641203703</v>
      </c>
      <c r="M1654" s="10" t="s">
        <v>8331</v>
      </c>
      <c r="N1654" t="b">
        <v>0</v>
      </c>
      <c r="O1654">
        <v>70</v>
      </c>
      <c r="P1654" t="b">
        <v>1</v>
      </c>
      <c r="Q1654" t="s">
        <v>8284</v>
      </c>
      <c r="R1654" s="5">
        <f t="shared" si="131"/>
        <v>1.0066666666666666</v>
      </c>
      <c r="S1654">
        <f t="shared" si="135"/>
        <v>64.714285714285708</v>
      </c>
      <c r="T1654" t="s">
        <v>8284</v>
      </c>
      <c r="U1654" t="s">
        <v>8305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8711.52</v>
      </c>
      <c r="E1655">
        <v>5000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9">
        <f t="shared" si="133"/>
        <v>40626.834444444445</v>
      </c>
      <c r="L1655" s="9">
        <f t="shared" si="134"/>
        <v>40657.834444444445</v>
      </c>
      <c r="M1655" s="10" t="s">
        <v>8334</v>
      </c>
      <c r="N1655" t="b">
        <v>0</v>
      </c>
      <c r="O1655">
        <v>168</v>
      </c>
      <c r="P1655" t="b">
        <v>1</v>
      </c>
      <c r="Q1655" t="s">
        <v>8284</v>
      </c>
      <c r="R1655" s="5">
        <f t="shared" si="131"/>
        <v>1.7423040000000001</v>
      </c>
      <c r="S1655">
        <f t="shared" si="135"/>
        <v>51.854285714285716</v>
      </c>
      <c r="T1655" t="s">
        <v>8284</v>
      </c>
      <c r="U1655" t="s">
        <v>8305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1319</v>
      </c>
      <c r="E1656">
        <v>1100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9">
        <f t="shared" si="133"/>
        <v>40987.890740740739</v>
      </c>
      <c r="L1656" s="9">
        <f t="shared" si="134"/>
        <v>41017.890740740739</v>
      </c>
      <c r="M1656" s="10" t="s">
        <v>8333</v>
      </c>
      <c r="N1656" t="b">
        <v>0</v>
      </c>
      <c r="O1656">
        <v>34</v>
      </c>
      <c r="P1656" t="b">
        <v>1</v>
      </c>
      <c r="Q1656" t="s">
        <v>8284</v>
      </c>
      <c r="R1656" s="5">
        <f t="shared" si="131"/>
        <v>1.199090909090909</v>
      </c>
      <c r="S1656">
        <f t="shared" si="135"/>
        <v>38.794117647058826</v>
      </c>
      <c r="T1656" t="s">
        <v>8284</v>
      </c>
      <c r="U1656" t="s">
        <v>8305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2143</v>
      </c>
      <c r="E1657">
        <v>1500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9">
        <f t="shared" si="133"/>
        <v>40974.791898148149</v>
      </c>
      <c r="L1657" s="9">
        <f t="shared" si="134"/>
        <v>41004.750231481477</v>
      </c>
      <c r="M1657" s="10" t="s">
        <v>8333</v>
      </c>
      <c r="N1657" t="b">
        <v>0</v>
      </c>
      <c r="O1657">
        <v>48</v>
      </c>
      <c r="P1657" t="b">
        <v>1</v>
      </c>
      <c r="Q1657" t="s">
        <v>8284</v>
      </c>
      <c r="R1657" s="5">
        <f t="shared" si="131"/>
        <v>1.4286666666666668</v>
      </c>
      <c r="S1657">
        <f t="shared" si="135"/>
        <v>44.645833333333336</v>
      </c>
      <c r="T1657" t="s">
        <v>8284</v>
      </c>
      <c r="U1657" t="s">
        <v>8305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7525.12</v>
      </c>
      <c r="E1658">
        <v>7500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9">
        <f t="shared" si="133"/>
        <v>41226.928842592592</v>
      </c>
      <c r="L1658" s="9">
        <f t="shared" si="134"/>
        <v>41256.928842592592</v>
      </c>
      <c r="M1658" s="10" t="s">
        <v>8333</v>
      </c>
      <c r="N1658" t="b">
        <v>0</v>
      </c>
      <c r="O1658">
        <v>48</v>
      </c>
      <c r="P1658" t="b">
        <v>1</v>
      </c>
      <c r="Q1658" t="s">
        <v>8284</v>
      </c>
      <c r="R1658" s="5">
        <f t="shared" si="131"/>
        <v>1.0033493333333334</v>
      </c>
      <c r="S1658">
        <f t="shared" si="135"/>
        <v>156.77333333333334</v>
      </c>
      <c r="T1658" t="s">
        <v>8284</v>
      </c>
      <c r="U1658" t="s">
        <v>8305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26233.45</v>
      </c>
      <c r="E1659">
        <v>25000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9">
        <f t="shared" si="133"/>
        <v>41023.782037037039</v>
      </c>
      <c r="L1659" s="9">
        <f t="shared" si="134"/>
        <v>41053.782037037039</v>
      </c>
      <c r="M1659" s="10" t="s">
        <v>8333</v>
      </c>
      <c r="N1659" t="b">
        <v>0</v>
      </c>
      <c r="O1659">
        <v>221</v>
      </c>
      <c r="P1659" t="b">
        <v>1</v>
      </c>
      <c r="Q1659" t="s">
        <v>8284</v>
      </c>
      <c r="R1659" s="5">
        <f t="shared" si="131"/>
        <v>1.0493380000000001</v>
      </c>
      <c r="S1659">
        <f t="shared" si="135"/>
        <v>118.70339366515837</v>
      </c>
      <c r="T1659" t="s">
        <v>8284</v>
      </c>
      <c r="U1659" t="s">
        <v>8305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7934</v>
      </c>
      <c r="E1660">
        <v>6000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9">
        <f t="shared" si="133"/>
        <v>41223.22184027778</v>
      </c>
      <c r="L1660" s="9">
        <f t="shared" si="134"/>
        <v>41261.597222222219</v>
      </c>
      <c r="M1660" s="10" t="s">
        <v>8333</v>
      </c>
      <c r="N1660" t="b">
        <v>0</v>
      </c>
      <c r="O1660">
        <v>107</v>
      </c>
      <c r="P1660" t="b">
        <v>1</v>
      </c>
      <c r="Q1660" t="s">
        <v>8284</v>
      </c>
      <c r="R1660" s="5">
        <f t="shared" si="131"/>
        <v>1.3223333333333334</v>
      </c>
      <c r="S1660">
        <f t="shared" si="135"/>
        <v>74.149532710280369</v>
      </c>
      <c r="T1660" t="s">
        <v>8284</v>
      </c>
      <c r="U1660" t="s">
        <v>8305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564</v>
      </c>
      <c r="E1661">
        <v>500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9">
        <f t="shared" si="133"/>
        <v>41596.913437499999</v>
      </c>
      <c r="L1661" s="9">
        <f t="shared" si="134"/>
        <v>41625.5</v>
      </c>
      <c r="M1661" s="10" t="s">
        <v>8331</v>
      </c>
      <c r="N1661" t="b">
        <v>0</v>
      </c>
      <c r="O1661">
        <v>45</v>
      </c>
      <c r="P1661" t="b">
        <v>1</v>
      </c>
      <c r="Q1661" t="s">
        <v>8284</v>
      </c>
      <c r="R1661" s="5">
        <f t="shared" si="131"/>
        <v>1.1279999999999999</v>
      </c>
      <c r="S1661">
        <f t="shared" si="135"/>
        <v>12.533333333333333</v>
      </c>
      <c r="T1661" t="s">
        <v>8284</v>
      </c>
      <c r="U1661" t="s">
        <v>8305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1003</v>
      </c>
      <c r="E1662">
        <v>80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9">
        <f t="shared" si="133"/>
        <v>42459.693865740745</v>
      </c>
      <c r="L1662" s="9">
        <f t="shared" si="134"/>
        <v>42490.915972222225</v>
      </c>
      <c r="M1662" s="10" t="s">
        <v>8328</v>
      </c>
      <c r="N1662" t="b">
        <v>0</v>
      </c>
      <c r="O1662">
        <v>36</v>
      </c>
      <c r="P1662" t="b">
        <v>1</v>
      </c>
      <c r="Q1662" t="s">
        <v>8284</v>
      </c>
      <c r="R1662" s="5">
        <f t="shared" si="131"/>
        <v>12.5375</v>
      </c>
      <c r="S1662">
        <f t="shared" si="135"/>
        <v>27.861111111111111</v>
      </c>
      <c r="T1662" t="s">
        <v>8284</v>
      </c>
      <c r="U1662" t="s">
        <v>8305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8098</v>
      </c>
      <c r="E1663">
        <v>7900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9">
        <f t="shared" si="133"/>
        <v>42343.998043981483</v>
      </c>
      <c r="L1663" s="9">
        <f t="shared" si="134"/>
        <v>42386.875</v>
      </c>
      <c r="M1663" s="10" t="s">
        <v>8328</v>
      </c>
      <c r="N1663" t="b">
        <v>0</v>
      </c>
      <c r="O1663">
        <v>101</v>
      </c>
      <c r="P1663" t="b">
        <v>1</v>
      </c>
      <c r="Q1663" t="s">
        <v>8284</v>
      </c>
      <c r="R1663" s="5">
        <f t="shared" si="131"/>
        <v>1.0250632911392406</v>
      </c>
      <c r="S1663">
        <f t="shared" si="135"/>
        <v>80.178217821782184</v>
      </c>
      <c r="T1663" t="s">
        <v>8284</v>
      </c>
      <c r="U1663" t="s">
        <v>8305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8211</v>
      </c>
      <c r="E1664">
        <v>8000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9">
        <f t="shared" si="133"/>
        <v>40848.198333333334</v>
      </c>
      <c r="L1664" s="9">
        <f t="shared" si="134"/>
        <v>40908.239999999998</v>
      </c>
      <c r="M1664" s="10" t="s">
        <v>8334</v>
      </c>
      <c r="N1664" t="b">
        <v>0</v>
      </c>
      <c r="O1664">
        <v>62</v>
      </c>
      <c r="P1664" t="b">
        <v>1</v>
      </c>
      <c r="Q1664" t="s">
        <v>8284</v>
      </c>
      <c r="R1664" s="5">
        <f t="shared" si="131"/>
        <v>1.026375</v>
      </c>
      <c r="S1664">
        <f t="shared" si="135"/>
        <v>132.43548387096774</v>
      </c>
      <c r="T1664" t="s">
        <v>8284</v>
      </c>
      <c r="U1664" t="s">
        <v>8305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1080</v>
      </c>
      <c r="E1665">
        <v>1000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9">
        <f t="shared" si="133"/>
        <v>42006.02207175926</v>
      </c>
      <c r="L1665" s="9">
        <f t="shared" si="134"/>
        <v>42036.02207175926</v>
      </c>
      <c r="M1665" s="10" t="s">
        <v>8326</v>
      </c>
      <c r="N1665" t="b">
        <v>0</v>
      </c>
      <c r="O1665">
        <v>32</v>
      </c>
      <c r="P1665" t="b">
        <v>1</v>
      </c>
      <c r="Q1665" t="s">
        <v>8284</v>
      </c>
      <c r="R1665" s="5">
        <f t="shared" si="131"/>
        <v>1.08</v>
      </c>
      <c r="S1665">
        <f t="shared" si="135"/>
        <v>33.75</v>
      </c>
      <c r="T1665" t="s">
        <v>8284</v>
      </c>
      <c r="U1665" t="s">
        <v>8305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3060.22</v>
      </c>
      <c r="E1666">
        <v>2500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9">
        <f t="shared" si="133"/>
        <v>40939.761782407411</v>
      </c>
      <c r="L1666" s="9">
        <f t="shared" si="134"/>
        <v>40984.165972222225</v>
      </c>
      <c r="M1666" s="10" t="s">
        <v>8333</v>
      </c>
      <c r="N1666" t="b">
        <v>0</v>
      </c>
      <c r="O1666">
        <v>89</v>
      </c>
      <c r="P1666" t="b">
        <v>1</v>
      </c>
      <c r="Q1666" t="s">
        <v>8284</v>
      </c>
      <c r="R1666" s="5">
        <f t="shared" ref="R1666:R1729" si="136">D1666/E1666</f>
        <v>1.2240879999999998</v>
      </c>
      <c r="S1666">
        <f t="shared" ref="S1666:S1683" si="137">D1666/O1666</f>
        <v>34.384494382022467</v>
      </c>
      <c r="T1666" t="s">
        <v>8284</v>
      </c>
      <c r="U1666" t="s">
        <v>8305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4181</v>
      </c>
      <c r="E1667">
        <v>3500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9">
        <f t="shared" ref="K1667:K1730" si="138">(J1667/86400)+DATE(1970,1,1)</f>
        <v>40564.649456018517</v>
      </c>
      <c r="L1667" s="9">
        <f t="shared" ref="L1667:L1730" si="139">(I1667/86400)+DATE(1970,1,1)</f>
        <v>40596.125</v>
      </c>
      <c r="M1667" s="10" t="s">
        <v>8334</v>
      </c>
      <c r="N1667" t="b">
        <v>0</v>
      </c>
      <c r="O1667">
        <v>93</v>
      </c>
      <c r="P1667" t="b">
        <v>1</v>
      </c>
      <c r="Q1667" t="s">
        <v>8284</v>
      </c>
      <c r="R1667" s="5">
        <f t="shared" si="136"/>
        <v>1.1945714285714286</v>
      </c>
      <c r="S1667">
        <f t="shared" si="137"/>
        <v>44.956989247311824</v>
      </c>
      <c r="T1667" t="s">
        <v>8284</v>
      </c>
      <c r="U1667" t="s">
        <v>8305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4022</v>
      </c>
      <c r="E1668">
        <v>2500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9">
        <f t="shared" si="138"/>
        <v>41331.253159722226</v>
      </c>
      <c r="L1668" s="9">
        <f t="shared" si="139"/>
        <v>41361.211493055554</v>
      </c>
      <c r="M1668" s="10" t="s">
        <v>8331</v>
      </c>
      <c r="N1668" t="b">
        <v>0</v>
      </c>
      <c r="O1668">
        <v>98</v>
      </c>
      <c r="P1668" t="b">
        <v>1</v>
      </c>
      <c r="Q1668" t="s">
        <v>8284</v>
      </c>
      <c r="R1668" s="5">
        <f t="shared" si="136"/>
        <v>1.6088</v>
      </c>
      <c r="S1668">
        <f t="shared" si="137"/>
        <v>41.04081632653061</v>
      </c>
      <c r="T1668" t="s">
        <v>8284</v>
      </c>
      <c r="U1668" t="s">
        <v>8305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4313</v>
      </c>
      <c r="E1669">
        <v>3400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9">
        <f t="shared" si="138"/>
        <v>41682.0705787037</v>
      </c>
      <c r="L1669" s="9">
        <f t="shared" si="139"/>
        <v>41709.290972222225</v>
      </c>
      <c r="M1669" s="10" t="s">
        <v>8329</v>
      </c>
      <c r="N1669" t="b">
        <v>0</v>
      </c>
      <c r="O1669">
        <v>82</v>
      </c>
      <c r="P1669" t="b">
        <v>1</v>
      </c>
      <c r="Q1669" t="s">
        <v>8284</v>
      </c>
      <c r="R1669" s="5">
        <f t="shared" si="136"/>
        <v>1.2685294117647059</v>
      </c>
      <c r="S1669">
        <f t="shared" si="137"/>
        <v>52.597560975609753</v>
      </c>
      <c r="T1669" t="s">
        <v>8284</v>
      </c>
      <c r="U1669" t="s">
        <v>8305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8211</v>
      </c>
      <c r="E1670">
        <v>8000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9">
        <f t="shared" si="138"/>
        <v>40845.149756944447</v>
      </c>
      <c r="L1670" s="9">
        <f t="shared" si="139"/>
        <v>40875.191423611112</v>
      </c>
      <c r="M1670" s="10" t="s">
        <v>8334</v>
      </c>
      <c r="N1670" t="b">
        <v>0</v>
      </c>
      <c r="O1670">
        <v>116</v>
      </c>
      <c r="P1670" t="b">
        <v>1</v>
      </c>
      <c r="Q1670" t="s">
        <v>8284</v>
      </c>
      <c r="R1670" s="5">
        <f t="shared" si="136"/>
        <v>1.026375</v>
      </c>
      <c r="S1670">
        <f t="shared" si="137"/>
        <v>70.784482758620683</v>
      </c>
      <c r="T1670" t="s">
        <v>8284</v>
      </c>
      <c r="U1670" t="s">
        <v>8305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2795</v>
      </c>
      <c r="E1671">
        <v>2000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9">
        <f t="shared" si="138"/>
        <v>42461.885138888887</v>
      </c>
      <c r="L1671" s="9">
        <f t="shared" si="139"/>
        <v>42521.885138888887</v>
      </c>
      <c r="M1671" s="10" t="s">
        <v>8328</v>
      </c>
      <c r="N1671" t="b">
        <v>0</v>
      </c>
      <c r="O1671">
        <v>52</v>
      </c>
      <c r="P1671" t="b">
        <v>1</v>
      </c>
      <c r="Q1671" t="s">
        <v>8284</v>
      </c>
      <c r="R1671" s="5">
        <f t="shared" si="136"/>
        <v>1.3975</v>
      </c>
      <c r="S1671">
        <f t="shared" si="137"/>
        <v>53.75</v>
      </c>
      <c r="T1671" t="s">
        <v>8284</v>
      </c>
      <c r="U1671" t="s">
        <v>8305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1026</v>
      </c>
      <c r="E1672">
        <v>1000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9">
        <f t="shared" si="138"/>
        <v>40313.930543981478</v>
      </c>
      <c r="L1672" s="9">
        <f t="shared" si="139"/>
        <v>40364.166666666664</v>
      </c>
      <c r="M1672" s="10" t="s">
        <v>8336</v>
      </c>
      <c r="N1672" t="b">
        <v>0</v>
      </c>
      <c r="O1672">
        <v>23</v>
      </c>
      <c r="P1672" t="b">
        <v>1</v>
      </c>
      <c r="Q1672" t="s">
        <v>8284</v>
      </c>
      <c r="R1672" s="5">
        <f t="shared" si="136"/>
        <v>1.026</v>
      </c>
      <c r="S1672">
        <f t="shared" si="137"/>
        <v>44.608695652173914</v>
      </c>
      <c r="T1672" t="s">
        <v>8284</v>
      </c>
      <c r="U1672" t="s">
        <v>8305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2013.47</v>
      </c>
      <c r="E1673">
        <v>2000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9">
        <f t="shared" si="138"/>
        <v>42553.54414351852</v>
      </c>
      <c r="L1673" s="9">
        <f t="shared" si="139"/>
        <v>42583.54414351852</v>
      </c>
      <c r="M1673" s="10" t="s">
        <v>8328</v>
      </c>
      <c r="N1673" t="b">
        <v>0</v>
      </c>
      <c r="O1673">
        <v>77</v>
      </c>
      <c r="P1673" t="b">
        <v>1</v>
      </c>
      <c r="Q1673" t="s">
        <v>8284</v>
      </c>
      <c r="R1673" s="5">
        <f t="shared" si="136"/>
        <v>1.0067349999999999</v>
      </c>
      <c r="S1673">
        <f t="shared" si="137"/>
        <v>26.148961038961041</v>
      </c>
      <c r="T1673" t="s">
        <v>8284</v>
      </c>
      <c r="U1673" t="s">
        <v>8305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1920</v>
      </c>
      <c r="E1674">
        <v>1700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9">
        <f t="shared" si="138"/>
        <v>41034.656597222223</v>
      </c>
      <c r="L1674" s="9">
        <f t="shared" si="139"/>
        <v>41064.656597222223</v>
      </c>
      <c r="M1674" s="10" t="s">
        <v>8333</v>
      </c>
      <c r="N1674" t="b">
        <v>0</v>
      </c>
      <c r="O1674">
        <v>49</v>
      </c>
      <c r="P1674" t="b">
        <v>1</v>
      </c>
      <c r="Q1674" t="s">
        <v>8284</v>
      </c>
      <c r="R1674" s="5">
        <f t="shared" si="136"/>
        <v>1.1294117647058823</v>
      </c>
      <c r="S1674">
        <f t="shared" si="137"/>
        <v>39.183673469387756</v>
      </c>
      <c r="T1674" t="s">
        <v>8284</v>
      </c>
      <c r="U1674" t="s">
        <v>8305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2690</v>
      </c>
      <c r="E1675">
        <v>2100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9">
        <f t="shared" si="138"/>
        <v>42039.878379629634</v>
      </c>
      <c r="L1675" s="9">
        <f t="shared" si="139"/>
        <v>42069.878379629634</v>
      </c>
      <c r="M1675" s="10" t="s">
        <v>8326</v>
      </c>
      <c r="N1675" t="b">
        <v>0</v>
      </c>
      <c r="O1675">
        <v>59</v>
      </c>
      <c r="P1675" t="b">
        <v>1</v>
      </c>
      <c r="Q1675" t="s">
        <v>8284</v>
      </c>
      <c r="R1675" s="5">
        <f t="shared" si="136"/>
        <v>1.2809523809523808</v>
      </c>
      <c r="S1675">
        <f t="shared" si="137"/>
        <v>45.593220338983052</v>
      </c>
      <c r="T1675" t="s">
        <v>8284</v>
      </c>
      <c r="U1675" t="s">
        <v>8305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10085</v>
      </c>
      <c r="E1676">
        <v>5000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9">
        <f t="shared" si="138"/>
        <v>42569.605393518519</v>
      </c>
      <c r="L1676" s="9">
        <f t="shared" si="139"/>
        <v>42600.290972222225</v>
      </c>
      <c r="M1676" s="10" t="s">
        <v>8328</v>
      </c>
      <c r="N1676" t="b">
        <v>0</v>
      </c>
      <c r="O1676">
        <v>113</v>
      </c>
      <c r="P1676" t="b">
        <v>1</v>
      </c>
      <c r="Q1676" t="s">
        <v>8284</v>
      </c>
      <c r="R1676" s="5">
        <f t="shared" si="136"/>
        <v>2.0169999999999999</v>
      </c>
      <c r="S1676">
        <f t="shared" si="137"/>
        <v>89.247787610619469</v>
      </c>
      <c r="T1676" t="s">
        <v>8284</v>
      </c>
      <c r="U1676" t="s">
        <v>8305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1374.16</v>
      </c>
      <c r="E1677">
        <v>1000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9">
        <f t="shared" si="138"/>
        <v>40802.733101851853</v>
      </c>
      <c r="L1677" s="9">
        <f t="shared" si="139"/>
        <v>40832.918749999997</v>
      </c>
      <c r="M1677" s="10" t="s">
        <v>8334</v>
      </c>
      <c r="N1677" t="b">
        <v>0</v>
      </c>
      <c r="O1677">
        <v>34</v>
      </c>
      <c r="P1677" t="b">
        <v>1</v>
      </c>
      <c r="Q1677" t="s">
        <v>8284</v>
      </c>
      <c r="R1677" s="5">
        <f t="shared" si="136"/>
        <v>1.37416</v>
      </c>
      <c r="S1677">
        <f t="shared" si="137"/>
        <v>40.416470588235299</v>
      </c>
      <c r="T1677" t="s">
        <v>8284</v>
      </c>
      <c r="U1677" t="s">
        <v>8305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3460</v>
      </c>
      <c r="E1678">
        <v>3000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9">
        <f t="shared" si="138"/>
        <v>40973.726238425923</v>
      </c>
      <c r="L1678" s="9">
        <f t="shared" si="139"/>
        <v>41020.165972222225</v>
      </c>
      <c r="M1678" s="10" t="s">
        <v>8333</v>
      </c>
      <c r="N1678" t="b">
        <v>0</v>
      </c>
      <c r="O1678">
        <v>42</v>
      </c>
      <c r="P1678" t="b">
        <v>1</v>
      </c>
      <c r="Q1678" t="s">
        <v>8284</v>
      </c>
      <c r="R1678" s="5">
        <f t="shared" si="136"/>
        <v>1.1533333333333333</v>
      </c>
      <c r="S1678">
        <f t="shared" si="137"/>
        <v>82.38095238095238</v>
      </c>
      <c r="T1678" t="s">
        <v>8284</v>
      </c>
      <c r="U1678" t="s">
        <v>8305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6700</v>
      </c>
      <c r="E1679">
        <v>6000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9">
        <f t="shared" si="138"/>
        <v>42416.407129629632</v>
      </c>
      <c r="L1679" s="9">
        <f t="shared" si="139"/>
        <v>42476.249305555553</v>
      </c>
      <c r="M1679" s="10" t="s">
        <v>8328</v>
      </c>
      <c r="N1679" t="b">
        <v>0</v>
      </c>
      <c r="O1679">
        <v>42</v>
      </c>
      <c r="P1679" t="b">
        <v>1</v>
      </c>
      <c r="Q1679" t="s">
        <v>8284</v>
      </c>
      <c r="R1679" s="5">
        <f t="shared" si="136"/>
        <v>1.1166666666666667</v>
      </c>
      <c r="S1679">
        <f t="shared" si="137"/>
        <v>159.52380952380952</v>
      </c>
      <c r="T1679" t="s">
        <v>8284</v>
      </c>
      <c r="U1679" t="s">
        <v>8305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1776</v>
      </c>
      <c r="E1680">
        <v>1500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9">
        <f t="shared" si="138"/>
        <v>41662.854988425926</v>
      </c>
      <c r="L1680" s="9">
        <f t="shared" si="139"/>
        <v>41676.854988425926</v>
      </c>
      <c r="M1680" s="10" t="s">
        <v>8329</v>
      </c>
      <c r="N1680" t="b">
        <v>0</v>
      </c>
      <c r="O1680">
        <v>49</v>
      </c>
      <c r="P1680" t="b">
        <v>1</v>
      </c>
      <c r="Q1680" t="s">
        <v>8284</v>
      </c>
      <c r="R1680" s="5">
        <f t="shared" si="136"/>
        <v>1.1839999999999999</v>
      </c>
      <c r="S1680">
        <f t="shared" si="137"/>
        <v>36.244897959183675</v>
      </c>
      <c r="T1680" t="s">
        <v>8284</v>
      </c>
      <c r="U1680" t="s">
        <v>8305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3500</v>
      </c>
      <c r="E1681">
        <v>2000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9">
        <f t="shared" si="138"/>
        <v>40723.068807870368</v>
      </c>
      <c r="L1681" s="9">
        <f t="shared" si="139"/>
        <v>40746.068807870368</v>
      </c>
      <c r="M1681" s="10" t="s">
        <v>8334</v>
      </c>
      <c r="N1681" t="b">
        <v>0</v>
      </c>
      <c r="O1681">
        <v>56</v>
      </c>
      <c r="P1681" t="b">
        <v>1</v>
      </c>
      <c r="Q1681" t="s">
        <v>8284</v>
      </c>
      <c r="R1681" s="5">
        <f t="shared" si="136"/>
        <v>1.75</v>
      </c>
      <c r="S1681">
        <f t="shared" si="137"/>
        <v>62.5</v>
      </c>
      <c r="T1681" t="s">
        <v>8284</v>
      </c>
      <c r="U1681" t="s">
        <v>8305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1175</v>
      </c>
      <c r="E1682">
        <v>1000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9">
        <f t="shared" si="138"/>
        <v>41802.757719907408</v>
      </c>
      <c r="L1682" s="9">
        <f t="shared" si="139"/>
        <v>41832.757719907408</v>
      </c>
      <c r="M1682" s="10" t="s">
        <v>8329</v>
      </c>
      <c r="N1682" t="b">
        <v>0</v>
      </c>
      <c r="O1682">
        <v>25</v>
      </c>
      <c r="P1682" t="b">
        <v>1</v>
      </c>
      <c r="Q1682" t="s">
        <v>8284</v>
      </c>
      <c r="R1682" s="5">
        <f t="shared" si="136"/>
        <v>1.175</v>
      </c>
      <c r="S1682">
        <f t="shared" si="137"/>
        <v>47</v>
      </c>
      <c r="T1682" t="s">
        <v>8284</v>
      </c>
      <c r="U1682" t="s">
        <v>8305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65924.38</v>
      </c>
      <c r="E1683">
        <v>65000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9">
        <f t="shared" si="138"/>
        <v>42774.121342592596</v>
      </c>
      <c r="L1683" s="9">
        <f t="shared" si="139"/>
        <v>42823.083333333328</v>
      </c>
      <c r="M1683" s="10" t="s">
        <v>8327</v>
      </c>
      <c r="N1683" t="b">
        <v>0</v>
      </c>
      <c r="O1683">
        <v>884</v>
      </c>
      <c r="P1683" t="b">
        <v>0</v>
      </c>
      <c r="Q1683" t="s">
        <v>8284</v>
      </c>
      <c r="R1683" s="5">
        <f t="shared" si="136"/>
        <v>1.0142212307692309</v>
      </c>
      <c r="S1683">
        <f t="shared" si="137"/>
        <v>74.575090497737563</v>
      </c>
      <c r="T1683" t="s">
        <v>8284</v>
      </c>
      <c r="U1683" t="s">
        <v>8306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0</v>
      </c>
      <c r="E1684">
        <v>6000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9">
        <f t="shared" si="138"/>
        <v>42779.21365740741</v>
      </c>
      <c r="L1684" s="9">
        <f t="shared" si="139"/>
        <v>42839.171990740739</v>
      </c>
      <c r="M1684" s="10" t="s">
        <v>8327</v>
      </c>
      <c r="N1684" t="b">
        <v>0</v>
      </c>
      <c r="O1684">
        <v>0</v>
      </c>
      <c r="P1684" t="b">
        <v>0</v>
      </c>
      <c r="Q1684" t="s">
        <v>8284</v>
      </c>
      <c r="R1684" s="5">
        <f t="shared" si="136"/>
        <v>0</v>
      </c>
      <c r="S1684">
        <v>0</v>
      </c>
      <c r="T1684" t="s">
        <v>8284</v>
      </c>
      <c r="U1684" t="s">
        <v>8306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760</v>
      </c>
      <c r="E1685">
        <v>3500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9">
        <f t="shared" si="138"/>
        <v>42808.781689814816</v>
      </c>
      <c r="L1685" s="9">
        <f t="shared" si="139"/>
        <v>42832.781689814816</v>
      </c>
      <c r="M1685" s="10" t="s">
        <v>8327</v>
      </c>
      <c r="N1685" t="b">
        <v>0</v>
      </c>
      <c r="O1685">
        <v>10</v>
      </c>
      <c r="P1685" t="b">
        <v>0</v>
      </c>
      <c r="Q1685" t="s">
        <v>8284</v>
      </c>
      <c r="R1685" s="5">
        <f t="shared" si="136"/>
        <v>0.21714285714285714</v>
      </c>
      <c r="S1685">
        <f t="shared" ref="S1685:S1697" si="140">D1685/O1685</f>
        <v>76</v>
      </c>
      <c r="T1685" t="s">
        <v>8284</v>
      </c>
      <c r="U1685" t="s">
        <v>8306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8730</v>
      </c>
      <c r="E1686">
        <v>8000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9">
        <f t="shared" si="138"/>
        <v>42783.815289351856</v>
      </c>
      <c r="L1686" s="9">
        <f t="shared" si="139"/>
        <v>42811.773622685185</v>
      </c>
      <c r="M1686" s="10" t="s">
        <v>8327</v>
      </c>
      <c r="N1686" t="b">
        <v>0</v>
      </c>
      <c r="O1686">
        <v>101</v>
      </c>
      <c r="P1686" t="b">
        <v>0</v>
      </c>
      <c r="Q1686" t="s">
        <v>8284</v>
      </c>
      <c r="R1686" s="5">
        <f t="shared" si="136"/>
        <v>1.0912500000000001</v>
      </c>
      <c r="S1686">
        <f t="shared" si="140"/>
        <v>86.43564356435644</v>
      </c>
      <c r="T1686" t="s">
        <v>8284</v>
      </c>
      <c r="U1686" t="s">
        <v>8306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360</v>
      </c>
      <c r="E1687">
        <v>350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9">
        <f t="shared" si="138"/>
        <v>42788.2502662037</v>
      </c>
      <c r="L1687" s="9">
        <f t="shared" si="139"/>
        <v>42818.208599537036</v>
      </c>
      <c r="M1687" s="10" t="s">
        <v>8327</v>
      </c>
      <c r="N1687" t="b">
        <v>0</v>
      </c>
      <c r="O1687">
        <v>15</v>
      </c>
      <c r="P1687" t="b">
        <v>0</v>
      </c>
      <c r="Q1687" t="s">
        <v>8284</v>
      </c>
      <c r="R1687" s="5">
        <f t="shared" si="136"/>
        <v>1.0285714285714285</v>
      </c>
      <c r="S1687">
        <f t="shared" si="140"/>
        <v>24</v>
      </c>
      <c r="T1687" t="s">
        <v>8284</v>
      </c>
      <c r="U1687" t="s">
        <v>8306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18</v>
      </c>
      <c r="E1688">
        <v>5000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9">
        <f t="shared" si="138"/>
        <v>42792.843969907408</v>
      </c>
      <c r="L1688" s="9">
        <f t="shared" si="139"/>
        <v>42852.802303240736</v>
      </c>
      <c r="M1688" s="10" t="s">
        <v>8327</v>
      </c>
      <c r="N1688" t="b">
        <v>0</v>
      </c>
      <c r="O1688">
        <v>1</v>
      </c>
      <c r="P1688" t="b">
        <v>0</v>
      </c>
      <c r="Q1688" t="s">
        <v>8284</v>
      </c>
      <c r="R1688" s="5">
        <f t="shared" si="136"/>
        <v>3.5999999999999999E-3</v>
      </c>
      <c r="S1688">
        <f t="shared" si="140"/>
        <v>18</v>
      </c>
      <c r="T1688" t="s">
        <v>8284</v>
      </c>
      <c r="U1688" t="s">
        <v>8306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3125</v>
      </c>
      <c r="E1689">
        <v>10000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9">
        <f t="shared" si="138"/>
        <v>42802.046817129631</v>
      </c>
      <c r="L1689" s="9">
        <f t="shared" si="139"/>
        <v>42835.84375</v>
      </c>
      <c r="M1689" s="10" t="s">
        <v>8327</v>
      </c>
      <c r="N1689" t="b">
        <v>0</v>
      </c>
      <c r="O1689">
        <v>39</v>
      </c>
      <c r="P1689" t="b">
        <v>0</v>
      </c>
      <c r="Q1689" t="s">
        <v>8284</v>
      </c>
      <c r="R1689" s="5">
        <f t="shared" si="136"/>
        <v>0.3125</v>
      </c>
      <c r="S1689">
        <f t="shared" si="140"/>
        <v>80.128205128205124</v>
      </c>
      <c r="T1689" t="s">
        <v>8284</v>
      </c>
      <c r="U1689" t="s">
        <v>8306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1772</v>
      </c>
      <c r="E1690">
        <v>4000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9">
        <f t="shared" si="138"/>
        <v>42804.534652777773</v>
      </c>
      <c r="L1690" s="9">
        <f t="shared" si="139"/>
        <v>42834.492986111116</v>
      </c>
      <c r="M1690" s="10" t="s">
        <v>8327</v>
      </c>
      <c r="N1690" t="b">
        <v>0</v>
      </c>
      <c r="O1690">
        <v>7</v>
      </c>
      <c r="P1690" t="b">
        <v>0</v>
      </c>
      <c r="Q1690" t="s">
        <v>8284</v>
      </c>
      <c r="R1690" s="5">
        <f t="shared" si="136"/>
        <v>0.443</v>
      </c>
      <c r="S1690">
        <f t="shared" si="140"/>
        <v>253.14285714285714</v>
      </c>
      <c r="T1690" t="s">
        <v>8284</v>
      </c>
      <c r="U1690" t="s">
        <v>8306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9">
        <f t="shared" si="138"/>
        <v>42780.942476851851</v>
      </c>
      <c r="L1691" s="9">
        <f t="shared" si="139"/>
        <v>42810.900810185187</v>
      </c>
      <c r="M1691" s="10" t="s">
        <v>8327</v>
      </c>
      <c r="N1691" t="b">
        <v>0</v>
      </c>
      <c r="O1691">
        <v>14</v>
      </c>
      <c r="P1691" t="b">
        <v>0</v>
      </c>
      <c r="Q1691" t="s">
        <v>8284</v>
      </c>
      <c r="R1691" s="5">
        <f t="shared" si="136"/>
        <v>1</v>
      </c>
      <c r="S1691">
        <f t="shared" si="140"/>
        <v>171.42857142857142</v>
      </c>
      <c r="T1691" t="s">
        <v>8284</v>
      </c>
      <c r="U1691" t="s">
        <v>8306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635</v>
      </c>
      <c r="E1692">
        <v>2500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9">
        <f t="shared" si="138"/>
        <v>42801.43104166667</v>
      </c>
      <c r="L1692" s="9">
        <f t="shared" si="139"/>
        <v>42831.389374999999</v>
      </c>
      <c r="M1692" s="10" t="s">
        <v>8327</v>
      </c>
      <c r="N1692" t="b">
        <v>0</v>
      </c>
      <c r="O1692">
        <v>11</v>
      </c>
      <c r="P1692" t="b">
        <v>0</v>
      </c>
      <c r="Q1692" t="s">
        <v>8284</v>
      </c>
      <c r="R1692" s="5">
        <f t="shared" si="136"/>
        <v>0.254</v>
      </c>
      <c r="S1692">
        <f t="shared" si="140"/>
        <v>57.727272727272727</v>
      </c>
      <c r="T1692" t="s">
        <v>8284</v>
      </c>
      <c r="U1692" t="s">
        <v>8306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10042</v>
      </c>
      <c r="E1693">
        <v>30000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9">
        <f t="shared" si="138"/>
        <v>42795.701481481483</v>
      </c>
      <c r="L1693" s="9">
        <f t="shared" si="139"/>
        <v>42828.041666666672</v>
      </c>
      <c r="M1693" s="10" t="s">
        <v>8327</v>
      </c>
      <c r="N1693" t="b">
        <v>0</v>
      </c>
      <c r="O1693">
        <v>38</v>
      </c>
      <c r="P1693" t="b">
        <v>0</v>
      </c>
      <c r="Q1693" t="s">
        <v>8284</v>
      </c>
      <c r="R1693" s="5">
        <f t="shared" si="136"/>
        <v>0.33473333333333333</v>
      </c>
      <c r="S1693">
        <f t="shared" si="140"/>
        <v>264.26315789473682</v>
      </c>
      <c r="T1693" t="s">
        <v>8284</v>
      </c>
      <c r="U1693" t="s">
        <v>8306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2390</v>
      </c>
      <c r="E1694">
        <v>5000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9">
        <f t="shared" si="138"/>
        <v>42788.151238425926</v>
      </c>
      <c r="L1694" s="9">
        <f t="shared" si="139"/>
        <v>42820.999305555553</v>
      </c>
      <c r="M1694" s="10" t="s">
        <v>8327</v>
      </c>
      <c r="N1694" t="b">
        <v>0</v>
      </c>
      <c r="O1694">
        <v>15</v>
      </c>
      <c r="P1694" t="b">
        <v>0</v>
      </c>
      <c r="Q1694" t="s">
        <v>8284</v>
      </c>
      <c r="R1694" s="5">
        <f t="shared" si="136"/>
        <v>0.47799999999999998</v>
      </c>
      <c r="S1694">
        <f t="shared" si="140"/>
        <v>159.33333333333334</v>
      </c>
      <c r="T1694" t="s">
        <v>8284</v>
      </c>
      <c r="U1694" t="s">
        <v>8306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280</v>
      </c>
      <c r="E1695">
        <v>3000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9">
        <f t="shared" si="138"/>
        <v>42803.920277777783</v>
      </c>
      <c r="L1695" s="9">
        <f t="shared" si="139"/>
        <v>42834.833333333328</v>
      </c>
      <c r="M1695" s="10" t="s">
        <v>8327</v>
      </c>
      <c r="N1695" t="b">
        <v>0</v>
      </c>
      <c r="O1695">
        <v>8</v>
      </c>
      <c r="P1695" t="b">
        <v>0</v>
      </c>
      <c r="Q1695" t="s">
        <v>8284</v>
      </c>
      <c r="R1695" s="5">
        <f t="shared" si="136"/>
        <v>9.3333333333333338E-2</v>
      </c>
      <c r="S1695">
        <f t="shared" si="140"/>
        <v>35</v>
      </c>
      <c r="T1695" t="s">
        <v>8284</v>
      </c>
      <c r="U1695" t="s">
        <v>8306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5</v>
      </c>
      <c r="E1696">
        <v>10000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9">
        <f t="shared" si="138"/>
        <v>42791.669837962967</v>
      </c>
      <c r="L1696" s="9">
        <f t="shared" si="139"/>
        <v>42821.191666666666</v>
      </c>
      <c r="M1696" s="10" t="s">
        <v>8327</v>
      </c>
      <c r="N1696" t="b">
        <v>0</v>
      </c>
      <c r="O1696">
        <v>1</v>
      </c>
      <c r="P1696" t="b">
        <v>0</v>
      </c>
      <c r="Q1696" t="s">
        <v>8284</v>
      </c>
      <c r="R1696" s="5">
        <f t="shared" si="136"/>
        <v>5.0000000000000001E-4</v>
      </c>
      <c r="S1696">
        <f t="shared" si="140"/>
        <v>5</v>
      </c>
      <c r="T1696" t="s">
        <v>8284</v>
      </c>
      <c r="U1696" t="s">
        <v>8306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1405</v>
      </c>
      <c r="E1697">
        <v>12000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9">
        <f t="shared" si="138"/>
        <v>42801.031412037039</v>
      </c>
      <c r="L1697" s="9">
        <f t="shared" si="139"/>
        <v>42835.041666666672</v>
      </c>
      <c r="M1697" s="10" t="s">
        <v>8327</v>
      </c>
      <c r="N1697" t="b">
        <v>0</v>
      </c>
      <c r="O1697">
        <v>23</v>
      </c>
      <c r="P1697" t="b">
        <v>0</v>
      </c>
      <c r="Q1697" t="s">
        <v>8284</v>
      </c>
      <c r="R1697" s="5">
        <f t="shared" si="136"/>
        <v>0.11708333333333333</v>
      </c>
      <c r="S1697">
        <f t="shared" si="140"/>
        <v>61.086956521739133</v>
      </c>
      <c r="T1697" t="s">
        <v>8284</v>
      </c>
      <c r="U1697" t="s">
        <v>8306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0</v>
      </c>
      <c r="E1698">
        <v>300000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9">
        <f t="shared" si="138"/>
        <v>42796.069571759261</v>
      </c>
      <c r="L1698" s="9">
        <f t="shared" si="139"/>
        <v>42826.027905092589</v>
      </c>
      <c r="M1698" s="10" t="s">
        <v>8327</v>
      </c>
      <c r="N1698" t="b">
        <v>0</v>
      </c>
      <c r="O1698">
        <v>0</v>
      </c>
      <c r="P1698" t="b">
        <v>0</v>
      </c>
      <c r="Q1698" t="s">
        <v>8284</v>
      </c>
      <c r="R1698" s="5">
        <f t="shared" si="136"/>
        <v>0</v>
      </c>
      <c r="S1698">
        <v>0</v>
      </c>
      <c r="T1698" t="s">
        <v>8284</v>
      </c>
      <c r="U1698" t="s">
        <v>8306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2526</v>
      </c>
      <c r="E1699">
        <v>12500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9">
        <f t="shared" si="138"/>
        <v>42805.032962962963</v>
      </c>
      <c r="L1699" s="9">
        <f t="shared" si="139"/>
        <v>42834.991296296299</v>
      </c>
      <c r="M1699" s="10" t="s">
        <v>8327</v>
      </c>
      <c r="N1699" t="b">
        <v>0</v>
      </c>
      <c r="O1699">
        <v>22</v>
      </c>
      <c r="P1699" t="b">
        <v>0</v>
      </c>
      <c r="Q1699" t="s">
        <v>8284</v>
      </c>
      <c r="R1699" s="5">
        <f t="shared" si="136"/>
        <v>0.20208000000000001</v>
      </c>
      <c r="S1699">
        <f>D1699/O1699</f>
        <v>114.81818181818181</v>
      </c>
      <c r="T1699" t="s">
        <v>8284</v>
      </c>
      <c r="U1699" t="s">
        <v>8306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0</v>
      </c>
      <c r="E1700">
        <v>125000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9">
        <f t="shared" si="138"/>
        <v>42796.207870370374</v>
      </c>
      <c r="L1700" s="9">
        <f t="shared" si="139"/>
        <v>42820.147916666669</v>
      </c>
      <c r="M1700" s="10" t="s">
        <v>8327</v>
      </c>
      <c r="N1700" t="b">
        <v>0</v>
      </c>
      <c r="O1700">
        <v>0</v>
      </c>
      <c r="P1700" t="b">
        <v>0</v>
      </c>
      <c r="Q1700" t="s">
        <v>8284</v>
      </c>
      <c r="R1700" s="5">
        <f t="shared" si="136"/>
        <v>0</v>
      </c>
      <c r="S1700">
        <v>0</v>
      </c>
      <c r="T1700" t="s">
        <v>8284</v>
      </c>
      <c r="U1700" t="s">
        <v>8306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216</v>
      </c>
      <c r="E1701">
        <v>5105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9">
        <f t="shared" si="138"/>
        <v>42806.863946759258</v>
      </c>
      <c r="L1701" s="9">
        <f t="shared" si="139"/>
        <v>42836.863946759258</v>
      </c>
      <c r="M1701" s="10" t="s">
        <v>8327</v>
      </c>
      <c r="N1701" t="b">
        <v>0</v>
      </c>
      <c r="O1701">
        <v>4</v>
      </c>
      <c r="P1701" t="b">
        <v>0</v>
      </c>
      <c r="Q1701" t="s">
        <v>8284</v>
      </c>
      <c r="R1701" s="5">
        <f t="shared" si="136"/>
        <v>4.2311459353574929E-2</v>
      </c>
      <c r="S1701">
        <f t="shared" ref="S1701:S1706" si="141">D1701/O1701</f>
        <v>54</v>
      </c>
      <c r="T1701" t="s">
        <v>8284</v>
      </c>
      <c r="U1701" t="s">
        <v>8306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5212</v>
      </c>
      <c r="E1702">
        <v>20000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9">
        <f t="shared" si="138"/>
        <v>42796.071643518517</v>
      </c>
      <c r="L1702" s="9">
        <f t="shared" si="139"/>
        <v>42826.166666666672</v>
      </c>
      <c r="M1702" s="10" t="s">
        <v>8327</v>
      </c>
      <c r="N1702" t="b">
        <v>0</v>
      </c>
      <c r="O1702">
        <v>79</v>
      </c>
      <c r="P1702" t="b">
        <v>0</v>
      </c>
      <c r="Q1702" t="s">
        <v>8284</v>
      </c>
      <c r="R1702" s="5">
        <f t="shared" si="136"/>
        <v>0.2606</v>
      </c>
      <c r="S1702">
        <f t="shared" si="141"/>
        <v>65.974683544303801</v>
      </c>
      <c r="T1702" t="s">
        <v>8284</v>
      </c>
      <c r="U1702" t="s">
        <v>8306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10</v>
      </c>
      <c r="E1703">
        <v>5050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9">
        <f t="shared" si="138"/>
        <v>41989.664409722223</v>
      </c>
      <c r="L1703" s="9">
        <f t="shared" si="139"/>
        <v>42019.664409722223</v>
      </c>
      <c r="M1703" s="10" t="s">
        <v>8326</v>
      </c>
      <c r="N1703" t="b">
        <v>0</v>
      </c>
      <c r="O1703">
        <v>2</v>
      </c>
      <c r="P1703" t="b">
        <v>0</v>
      </c>
      <c r="Q1703" t="s">
        <v>8284</v>
      </c>
      <c r="R1703" s="5">
        <f t="shared" si="136"/>
        <v>1.9801980198019802E-3</v>
      </c>
      <c r="S1703">
        <f t="shared" si="141"/>
        <v>5</v>
      </c>
      <c r="T1703" t="s">
        <v>8284</v>
      </c>
      <c r="U1703" t="s">
        <v>8306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</v>
      </c>
      <c r="E1704">
        <v>16500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9">
        <f t="shared" si="138"/>
        <v>42063.869791666672</v>
      </c>
      <c r="L1704" s="9">
        <f t="shared" si="139"/>
        <v>42093.828125</v>
      </c>
      <c r="M1704" s="10" t="s">
        <v>8326</v>
      </c>
      <c r="N1704" t="b">
        <v>0</v>
      </c>
      <c r="O1704">
        <v>1</v>
      </c>
      <c r="P1704" t="b">
        <v>0</v>
      </c>
      <c r="Q1704" t="s">
        <v>8284</v>
      </c>
      <c r="R1704" s="5">
        <f t="shared" si="136"/>
        <v>6.0606060606060605E-5</v>
      </c>
      <c r="S1704">
        <f t="shared" si="141"/>
        <v>1</v>
      </c>
      <c r="T1704" t="s">
        <v>8284</v>
      </c>
      <c r="U1704" t="s">
        <v>8306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51</v>
      </c>
      <c r="E1705">
        <v>5000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9">
        <f t="shared" si="138"/>
        <v>42187.281678240739</v>
      </c>
      <c r="L1705" s="9">
        <f t="shared" si="139"/>
        <v>42247.281678240739</v>
      </c>
      <c r="M1705" s="10" t="s">
        <v>8326</v>
      </c>
      <c r="N1705" t="b">
        <v>0</v>
      </c>
      <c r="O1705">
        <v>2</v>
      </c>
      <c r="P1705" t="b">
        <v>0</v>
      </c>
      <c r="Q1705" t="s">
        <v>8284</v>
      </c>
      <c r="R1705" s="5">
        <f t="shared" si="136"/>
        <v>1.0200000000000001E-2</v>
      </c>
      <c r="S1705">
        <f t="shared" si="141"/>
        <v>25.5</v>
      </c>
      <c r="T1705" t="s">
        <v>8284</v>
      </c>
      <c r="U1705" t="s">
        <v>8306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1302</v>
      </c>
      <c r="E1706">
        <v>2000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9">
        <f t="shared" si="138"/>
        <v>42021.139733796299</v>
      </c>
      <c r="L1706" s="9">
        <f t="shared" si="139"/>
        <v>42051.139733796299</v>
      </c>
      <c r="M1706" s="10" t="s">
        <v>8326</v>
      </c>
      <c r="N1706" t="b">
        <v>0</v>
      </c>
      <c r="O1706">
        <v>11</v>
      </c>
      <c r="P1706" t="b">
        <v>0</v>
      </c>
      <c r="Q1706" t="s">
        <v>8284</v>
      </c>
      <c r="R1706" s="5">
        <f t="shared" si="136"/>
        <v>0.65100000000000002</v>
      </c>
      <c r="S1706">
        <f t="shared" si="141"/>
        <v>118.36363636363636</v>
      </c>
      <c r="T1706" t="s">
        <v>8284</v>
      </c>
      <c r="U1706" t="s">
        <v>8306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0</v>
      </c>
      <c r="E1707">
        <v>2000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9">
        <f t="shared" si="138"/>
        <v>42245.016736111109</v>
      </c>
      <c r="L1707" s="9">
        <f t="shared" si="139"/>
        <v>42256.666666666672</v>
      </c>
      <c r="M1707" s="10" t="s">
        <v>8326</v>
      </c>
      <c r="N1707" t="b">
        <v>0</v>
      </c>
      <c r="O1707">
        <v>0</v>
      </c>
      <c r="P1707" t="b">
        <v>0</v>
      </c>
      <c r="Q1707" t="s">
        <v>8284</v>
      </c>
      <c r="R1707" s="5">
        <f t="shared" si="136"/>
        <v>0</v>
      </c>
      <c r="S1707">
        <v>0</v>
      </c>
      <c r="T1707" t="s">
        <v>8284</v>
      </c>
      <c r="U1707" t="s">
        <v>8306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0</v>
      </c>
      <c r="E1708">
        <v>5500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9">
        <f t="shared" si="138"/>
        <v>42179.306388888886</v>
      </c>
      <c r="L1708" s="9">
        <f t="shared" si="139"/>
        <v>42239.306388888886</v>
      </c>
      <c r="M1708" s="10" t="s">
        <v>8326</v>
      </c>
      <c r="N1708" t="b">
        <v>0</v>
      </c>
      <c r="O1708">
        <v>0</v>
      </c>
      <c r="P1708" t="b">
        <v>0</v>
      </c>
      <c r="Q1708" t="s">
        <v>8284</v>
      </c>
      <c r="R1708" s="5">
        <f t="shared" si="136"/>
        <v>0</v>
      </c>
      <c r="S1708">
        <v>0</v>
      </c>
      <c r="T1708" t="s">
        <v>8284</v>
      </c>
      <c r="U1708" t="s">
        <v>8306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487</v>
      </c>
      <c r="E1709">
        <v>5000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9">
        <f t="shared" si="138"/>
        <v>42427.721006944441</v>
      </c>
      <c r="L1709" s="9">
        <f t="shared" si="139"/>
        <v>42457.679340277777</v>
      </c>
      <c r="M1709" s="10" t="s">
        <v>8328</v>
      </c>
      <c r="N1709" t="b">
        <v>0</v>
      </c>
      <c r="O1709">
        <v>9</v>
      </c>
      <c r="P1709" t="b">
        <v>0</v>
      </c>
      <c r="Q1709" t="s">
        <v>8284</v>
      </c>
      <c r="R1709" s="5">
        <f t="shared" si="136"/>
        <v>9.74E-2</v>
      </c>
      <c r="S1709">
        <f>D1709/O1709</f>
        <v>54.111111111111114</v>
      </c>
      <c r="T1709" t="s">
        <v>8284</v>
      </c>
      <c r="U1709" t="s">
        <v>8306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0</v>
      </c>
      <c r="E1710">
        <v>7000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9">
        <f t="shared" si="138"/>
        <v>42451.866967592592</v>
      </c>
      <c r="L1710" s="9">
        <f t="shared" si="139"/>
        <v>42491.866967592592</v>
      </c>
      <c r="M1710" s="10" t="s">
        <v>8328</v>
      </c>
      <c r="N1710" t="b">
        <v>0</v>
      </c>
      <c r="O1710">
        <v>0</v>
      </c>
      <c r="P1710" t="b">
        <v>0</v>
      </c>
      <c r="Q1710" t="s">
        <v>8284</v>
      </c>
      <c r="R1710" s="5">
        <f t="shared" si="136"/>
        <v>0</v>
      </c>
      <c r="S1710">
        <v>0</v>
      </c>
      <c r="T1710" t="s">
        <v>8284</v>
      </c>
      <c r="U1710" t="s">
        <v>8306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85</v>
      </c>
      <c r="E1711">
        <v>1750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9">
        <f t="shared" si="138"/>
        <v>41841.563819444447</v>
      </c>
      <c r="L1711" s="9">
        <f t="shared" si="139"/>
        <v>41882.818749999999</v>
      </c>
      <c r="M1711" s="10" t="s">
        <v>8329</v>
      </c>
      <c r="N1711" t="b">
        <v>0</v>
      </c>
      <c r="O1711">
        <v>4</v>
      </c>
      <c r="P1711" t="b">
        <v>0</v>
      </c>
      <c r="Q1711" t="s">
        <v>8284</v>
      </c>
      <c r="R1711" s="5">
        <f t="shared" si="136"/>
        <v>4.8571428571428571E-2</v>
      </c>
      <c r="S1711">
        <f>D1711/O1711</f>
        <v>21.25</v>
      </c>
      <c r="T1711" t="s">
        <v>8284</v>
      </c>
      <c r="U1711" t="s">
        <v>8306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34</v>
      </c>
      <c r="E1712">
        <v>5000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9">
        <f t="shared" si="138"/>
        <v>42341.591296296298</v>
      </c>
      <c r="L1712" s="9">
        <f t="shared" si="139"/>
        <v>42387.541666666672</v>
      </c>
      <c r="M1712" s="10" t="s">
        <v>8328</v>
      </c>
      <c r="N1712" t="b">
        <v>0</v>
      </c>
      <c r="O1712">
        <v>1</v>
      </c>
      <c r="P1712" t="b">
        <v>0</v>
      </c>
      <c r="Q1712" t="s">
        <v>8284</v>
      </c>
      <c r="R1712" s="5">
        <f t="shared" si="136"/>
        <v>6.7999999999999996E-3</v>
      </c>
      <c r="S1712">
        <f>D1712/O1712</f>
        <v>34</v>
      </c>
      <c r="T1712" t="s">
        <v>8284</v>
      </c>
      <c r="U1712" t="s">
        <v>8306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1050</v>
      </c>
      <c r="E1713">
        <v>10000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9">
        <f t="shared" si="138"/>
        <v>41852.646226851852</v>
      </c>
      <c r="L1713" s="9">
        <f t="shared" si="139"/>
        <v>41883.646226851852</v>
      </c>
      <c r="M1713" s="10" t="s">
        <v>8329</v>
      </c>
      <c r="N1713" t="b">
        <v>0</v>
      </c>
      <c r="O1713">
        <v>2</v>
      </c>
      <c r="P1713" t="b">
        <v>0</v>
      </c>
      <c r="Q1713" t="s">
        <v>8284</v>
      </c>
      <c r="R1713" s="5">
        <f t="shared" si="136"/>
        <v>0.105</v>
      </c>
      <c r="S1713">
        <f>D1713/O1713</f>
        <v>525</v>
      </c>
      <c r="T1713" t="s">
        <v>8284</v>
      </c>
      <c r="U1713" t="s">
        <v>8306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0</v>
      </c>
      <c r="E1714">
        <v>5000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9">
        <f t="shared" si="138"/>
        <v>42125.913807870369</v>
      </c>
      <c r="L1714" s="9">
        <f t="shared" si="139"/>
        <v>42185.913807870369</v>
      </c>
      <c r="M1714" s="10" t="s">
        <v>8326</v>
      </c>
      <c r="N1714" t="b">
        <v>0</v>
      </c>
      <c r="O1714">
        <v>0</v>
      </c>
      <c r="P1714" t="b">
        <v>0</v>
      </c>
      <c r="Q1714" t="s">
        <v>8284</v>
      </c>
      <c r="R1714" s="5">
        <f t="shared" si="136"/>
        <v>0</v>
      </c>
      <c r="S1714">
        <v>0</v>
      </c>
      <c r="T1714" t="s">
        <v>8284</v>
      </c>
      <c r="U1714" t="s">
        <v>8306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50</v>
      </c>
      <c r="E1715">
        <v>3000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9">
        <f t="shared" si="138"/>
        <v>41887.801064814819</v>
      </c>
      <c r="L1715" s="9">
        <f t="shared" si="139"/>
        <v>41917.801064814819</v>
      </c>
      <c r="M1715" s="10" t="s">
        <v>8329</v>
      </c>
      <c r="N1715" t="b">
        <v>0</v>
      </c>
      <c r="O1715">
        <v>1</v>
      </c>
      <c r="P1715" t="b">
        <v>0</v>
      </c>
      <c r="Q1715" t="s">
        <v>8284</v>
      </c>
      <c r="R1715" s="5">
        <f t="shared" si="136"/>
        <v>1.6666666666666666E-2</v>
      </c>
      <c r="S1715">
        <f t="shared" ref="S1715:S1722" si="142">D1715/O1715</f>
        <v>50</v>
      </c>
      <c r="T1715" t="s">
        <v>8284</v>
      </c>
      <c r="U1715" t="s">
        <v>8306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1967</v>
      </c>
      <c r="E1716">
        <v>25000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9">
        <f t="shared" si="138"/>
        <v>42095.918530092589</v>
      </c>
      <c r="L1716" s="9">
        <f t="shared" si="139"/>
        <v>42125.918530092589</v>
      </c>
      <c r="M1716" s="10" t="s">
        <v>8326</v>
      </c>
      <c r="N1716" t="b">
        <v>0</v>
      </c>
      <c r="O1716">
        <v>17</v>
      </c>
      <c r="P1716" t="b">
        <v>0</v>
      </c>
      <c r="Q1716" t="s">
        <v>8284</v>
      </c>
      <c r="R1716" s="5">
        <f t="shared" si="136"/>
        <v>7.868E-2</v>
      </c>
      <c r="S1716">
        <f t="shared" si="142"/>
        <v>115.70588235294117</v>
      </c>
      <c r="T1716" t="s">
        <v>8284</v>
      </c>
      <c r="U1716" t="s">
        <v>8306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11</v>
      </c>
      <c r="E1717">
        <v>5000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9">
        <f t="shared" si="138"/>
        <v>42064.217418981483</v>
      </c>
      <c r="L1717" s="9">
        <f t="shared" si="139"/>
        <v>42094.140277777777</v>
      </c>
      <c r="M1717" s="10" t="s">
        <v>8326</v>
      </c>
      <c r="N1717" t="b">
        <v>0</v>
      </c>
      <c r="O1717">
        <v>2</v>
      </c>
      <c r="P1717" t="b">
        <v>0</v>
      </c>
      <c r="Q1717" t="s">
        <v>8284</v>
      </c>
      <c r="R1717" s="5">
        <f t="shared" si="136"/>
        <v>2.2000000000000001E-3</v>
      </c>
      <c r="S1717">
        <f t="shared" si="142"/>
        <v>5.5</v>
      </c>
      <c r="T1717" t="s">
        <v>8284</v>
      </c>
      <c r="U1717" t="s">
        <v>8306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150</v>
      </c>
      <c r="E1718">
        <v>2000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9">
        <f t="shared" si="138"/>
        <v>42673.577534722222</v>
      </c>
      <c r="L1718" s="9">
        <f t="shared" si="139"/>
        <v>42713.619201388894</v>
      </c>
      <c r="M1718" s="10" t="s">
        <v>8328</v>
      </c>
      <c r="N1718" t="b">
        <v>0</v>
      </c>
      <c r="O1718">
        <v>3</v>
      </c>
      <c r="P1718" t="b">
        <v>0</v>
      </c>
      <c r="Q1718" t="s">
        <v>8284</v>
      </c>
      <c r="R1718" s="5">
        <f t="shared" si="136"/>
        <v>7.4999999999999997E-2</v>
      </c>
      <c r="S1718">
        <f t="shared" si="142"/>
        <v>50</v>
      </c>
      <c r="T1718" t="s">
        <v>8284</v>
      </c>
      <c r="U1718" t="s">
        <v>8306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1395</v>
      </c>
      <c r="E1719">
        <v>3265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9">
        <f t="shared" si="138"/>
        <v>42460.981921296298</v>
      </c>
      <c r="L1719" s="9">
        <f t="shared" si="139"/>
        <v>42481.166666666672</v>
      </c>
      <c r="M1719" s="10" t="s">
        <v>8328</v>
      </c>
      <c r="N1719" t="b">
        <v>0</v>
      </c>
      <c r="O1719">
        <v>41</v>
      </c>
      <c r="P1719" t="b">
        <v>0</v>
      </c>
      <c r="Q1719" t="s">
        <v>8284</v>
      </c>
      <c r="R1719" s="5">
        <f t="shared" si="136"/>
        <v>0.42725880551301687</v>
      </c>
      <c r="S1719">
        <f t="shared" si="142"/>
        <v>34.024390243902438</v>
      </c>
      <c r="T1719" t="s">
        <v>8284</v>
      </c>
      <c r="U1719" t="s">
        <v>8306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75</v>
      </c>
      <c r="E1720">
        <v>35000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9">
        <f t="shared" si="138"/>
        <v>42460.610520833332</v>
      </c>
      <c r="L1720" s="9">
        <f t="shared" si="139"/>
        <v>42504.207638888889</v>
      </c>
      <c r="M1720" s="10" t="s">
        <v>8328</v>
      </c>
      <c r="N1720" t="b">
        <v>0</v>
      </c>
      <c r="O1720">
        <v>2</v>
      </c>
      <c r="P1720" t="b">
        <v>0</v>
      </c>
      <c r="Q1720" t="s">
        <v>8284</v>
      </c>
      <c r="R1720" s="5">
        <f t="shared" si="136"/>
        <v>2.142857142857143E-3</v>
      </c>
      <c r="S1720">
        <f t="shared" si="142"/>
        <v>37.5</v>
      </c>
      <c r="T1720" t="s">
        <v>8284</v>
      </c>
      <c r="U1720" t="s">
        <v>8306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35</v>
      </c>
      <c r="E1721">
        <v>4000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9">
        <f t="shared" si="138"/>
        <v>41869.534618055557</v>
      </c>
      <c r="L1721" s="9">
        <f t="shared" si="139"/>
        <v>41899.534618055557</v>
      </c>
      <c r="M1721" s="10" t="s">
        <v>8329</v>
      </c>
      <c r="N1721" t="b">
        <v>0</v>
      </c>
      <c r="O1721">
        <v>3</v>
      </c>
      <c r="P1721" t="b">
        <v>0</v>
      </c>
      <c r="Q1721" t="s">
        <v>8284</v>
      </c>
      <c r="R1721" s="5">
        <f t="shared" si="136"/>
        <v>8.7500000000000008E-3</v>
      </c>
      <c r="S1721">
        <f t="shared" si="142"/>
        <v>11.666666666666666</v>
      </c>
      <c r="T1721" t="s">
        <v>8284</v>
      </c>
      <c r="U1721" t="s">
        <v>8306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225</v>
      </c>
      <c r="E1722">
        <v>4000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9">
        <f t="shared" si="138"/>
        <v>41922.783229166671</v>
      </c>
      <c r="L1722" s="9">
        <f t="shared" si="139"/>
        <v>41952.824895833335</v>
      </c>
      <c r="M1722" s="10" t="s">
        <v>8329</v>
      </c>
      <c r="N1722" t="b">
        <v>0</v>
      </c>
      <c r="O1722">
        <v>8</v>
      </c>
      <c r="P1722" t="b">
        <v>0</v>
      </c>
      <c r="Q1722" t="s">
        <v>8284</v>
      </c>
      <c r="R1722" s="5">
        <f t="shared" si="136"/>
        <v>5.6250000000000001E-2</v>
      </c>
      <c r="S1722">
        <f t="shared" si="142"/>
        <v>28.125</v>
      </c>
      <c r="T1722" t="s">
        <v>8284</v>
      </c>
      <c r="U1722" t="s">
        <v>8306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0</v>
      </c>
      <c r="E1723">
        <v>5000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9">
        <f t="shared" si="138"/>
        <v>42319.461377314816</v>
      </c>
      <c r="L1723" s="9">
        <f t="shared" si="139"/>
        <v>42349.461377314816</v>
      </c>
      <c r="M1723" s="10" t="s">
        <v>8326</v>
      </c>
      <c r="N1723" t="b">
        <v>0</v>
      </c>
      <c r="O1723">
        <v>0</v>
      </c>
      <c r="P1723" t="b">
        <v>0</v>
      </c>
      <c r="Q1723" t="s">
        <v>8284</v>
      </c>
      <c r="R1723" s="5">
        <f t="shared" si="136"/>
        <v>0</v>
      </c>
      <c r="S1723">
        <v>0</v>
      </c>
      <c r="T1723" t="s">
        <v>8284</v>
      </c>
      <c r="U1723" t="s">
        <v>8306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1</v>
      </c>
      <c r="E1724">
        <v>2880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9">
        <f t="shared" si="138"/>
        <v>42425.960983796293</v>
      </c>
      <c r="L1724" s="9">
        <f t="shared" si="139"/>
        <v>42463.006944444445</v>
      </c>
      <c r="M1724" s="10" t="s">
        <v>8328</v>
      </c>
      <c r="N1724" t="b">
        <v>0</v>
      </c>
      <c r="O1724">
        <v>1</v>
      </c>
      <c r="P1724" t="b">
        <v>0</v>
      </c>
      <c r="Q1724" t="s">
        <v>8284</v>
      </c>
      <c r="R1724" s="5">
        <f t="shared" si="136"/>
        <v>3.4722222222222224E-4</v>
      </c>
      <c r="S1724">
        <f t="shared" ref="S1724:S1730" si="143">D1724/O1724</f>
        <v>1</v>
      </c>
      <c r="T1724" t="s">
        <v>8284</v>
      </c>
      <c r="U1724" t="s">
        <v>8306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650</v>
      </c>
      <c r="E1725">
        <v>10000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9">
        <f t="shared" si="138"/>
        <v>42129.82540509259</v>
      </c>
      <c r="L1725" s="9">
        <f t="shared" si="139"/>
        <v>42186.25</v>
      </c>
      <c r="M1725" s="10" t="s">
        <v>8326</v>
      </c>
      <c r="N1725" t="b">
        <v>0</v>
      </c>
      <c r="O1725">
        <v>3</v>
      </c>
      <c r="P1725" t="b">
        <v>0</v>
      </c>
      <c r="Q1725" t="s">
        <v>8284</v>
      </c>
      <c r="R1725" s="5">
        <f t="shared" si="136"/>
        <v>6.5000000000000002E-2</v>
      </c>
      <c r="S1725">
        <f t="shared" si="143"/>
        <v>216.66666666666666</v>
      </c>
      <c r="T1725" t="s">
        <v>8284</v>
      </c>
      <c r="U1725" t="s">
        <v>8306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35</v>
      </c>
      <c r="E1726">
        <v>6000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9">
        <f t="shared" si="138"/>
        <v>41912.932430555556</v>
      </c>
      <c r="L1726" s="9">
        <f t="shared" si="139"/>
        <v>41942.932430555556</v>
      </c>
      <c r="M1726" s="10" t="s">
        <v>8329</v>
      </c>
      <c r="N1726" t="b">
        <v>0</v>
      </c>
      <c r="O1726">
        <v>4</v>
      </c>
      <c r="P1726" t="b">
        <v>0</v>
      </c>
      <c r="Q1726" t="s">
        <v>8284</v>
      </c>
      <c r="R1726" s="5">
        <f t="shared" si="136"/>
        <v>5.8333333333333336E-3</v>
      </c>
      <c r="S1726">
        <f t="shared" si="143"/>
        <v>8.75</v>
      </c>
      <c r="T1726" t="s">
        <v>8284</v>
      </c>
      <c r="U1726" t="s">
        <v>8306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560</v>
      </c>
      <c r="E1727">
        <v>5500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9">
        <f t="shared" si="138"/>
        <v>41845.968159722222</v>
      </c>
      <c r="L1727" s="9">
        <f t="shared" si="139"/>
        <v>41875.968159722222</v>
      </c>
      <c r="M1727" s="10" t="s">
        <v>8329</v>
      </c>
      <c r="N1727" t="b">
        <v>0</v>
      </c>
      <c r="O1727">
        <v>9</v>
      </c>
      <c r="P1727" t="b">
        <v>0</v>
      </c>
      <c r="Q1727" t="s">
        <v>8284</v>
      </c>
      <c r="R1727" s="5">
        <f t="shared" si="136"/>
        <v>0.10181818181818182</v>
      </c>
      <c r="S1727">
        <f t="shared" si="143"/>
        <v>62.222222222222221</v>
      </c>
      <c r="T1727" t="s">
        <v>8284</v>
      </c>
      <c r="U1727" t="s">
        <v>8306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2196</v>
      </c>
      <c r="E1728">
        <v>6500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9">
        <f t="shared" si="138"/>
        <v>41788.919722222221</v>
      </c>
      <c r="L1728" s="9">
        <f t="shared" si="139"/>
        <v>41817.919722222221</v>
      </c>
      <c r="M1728" s="10" t="s">
        <v>8329</v>
      </c>
      <c r="N1728" t="b">
        <v>0</v>
      </c>
      <c r="O1728">
        <v>16</v>
      </c>
      <c r="P1728" t="b">
        <v>0</v>
      </c>
      <c r="Q1728" t="s">
        <v>8284</v>
      </c>
      <c r="R1728" s="5">
        <f t="shared" si="136"/>
        <v>0.33784615384615385</v>
      </c>
      <c r="S1728">
        <f t="shared" si="143"/>
        <v>137.25</v>
      </c>
      <c r="T1728" t="s">
        <v>8284</v>
      </c>
      <c r="U1728" t="s">
        <v>8306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1</v>
      </c>
      <c r="E1729">
        <v>3000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9">
        <f t="shared" si="138"/>
        <v>42044.927974537037</v>
      </c>
      <c r="L1729" s="9">
        <f t="shared" si="139"/>
        <v>42099.458333333328</v>
      </c>
      <c r="M1729" s="10" t="s">
        <v>8326</v>
      </c>
      <c r="N1729" t="b">
        <v>0</v>
      </c>
      <c r="O1729">
        <v>1</v>
      </c>
      <c r="P1729" t="b">
        <v>0</v>
      </c>
      <c r="Q1729" t="s">
        <v>8284</v>
      </c>
      <c r="R1729" s="5">
        <f t="shared" si="136"/>
        <v>3.3333333333333332E-4</v>
      </c>
      <c r="S1729">
        <f t="shared" si="143"/>
        <v>1</v>
      </c>
      <c r="T1729" t="s">
        <v>8284</v>
      </c>
      <c r="U1729" t="s">
        <v>8306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855</v>
      </c>
      <c r="E1730">
        <v>1250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9">
        <f t="shared" si="138"/>
        <v>42268.625856481478</v>
      </c>
      <c r="L1730" s="9">
        <f t="shared" si="139"/>
        <v>42298.625856481478</v>
      </c>
      <c r="M1730" s="10" t="s">
        <v>8326</v>
      </c>
      <c r="N1730" t="b">
        <v>0</v>
      </c>
      <c r="O1730">
        <v>7</v>
      </c>
      <c r="P1730" t="b">
        <v>0</v>
      </c>
      <c r="Q1730" t="s">
        <v>8284</v>
      </c>
      <c r="R1730" s="5">
        <f t="shared" ref="R1730:R1793" si="144">D1730/E1730</f>
        <v>0.68400000000000005</v>
      </c>
      <c r="S1730">
        <f t="shared" si="143"/>
        <v>122.14285714285714</v>
      </c>
      <c r="T1730" t="s">
        <v>8284</v>
      </c>
      <c r="U1730" t="s">
        <v>8306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0</v>
      </c>
      <c r="E1731">
        <v>10000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9">
        <f t="shared" ref="K1731:K1794" si="145">(J1731/86400)+DATE(1970,1,1)</f>
        <v>42471.052152777775</v>
      </c>
      <c r="L1731" s="9">
        <f t="shared" ref="L1731:L1794" si="146">(I1731/86400)+DATE(1970,1,1)</f>
        <v>42531.052152777775</v>
      </c>
      <c r="M1731" s="10" t="s">
        <v>8328</v>
      </c>
      <c r="N1731" t="b">
        <v>0</v>
      </c>
      <c r="O1731">
        <v>0</v>
      </c>
      <c r="P1731" t="b">
        <v>0</v>
      </c>
      <c r="Q1731" t="s">
        <v>8284</v>
      </c>
      <c r="R1731" s="5">
        <f t="shared" si="144"/>
        <v>0</v>
      </c>
      <c r="S1731">
        <v>0</v>
      </c>
      <c r="T1731" t="s">
        <v>8284</v>
      </c>
      <c r="U1731" t="s">
        <v>8306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0</v>
      </c>
      <c r="E1732">
        <v>3000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9">
        <f t="shared" si="145"/>
        <v>42272.087766203702</v>
      </c>
      <c r="L1732" s="9">
        <f t="shared" si="146"/>
        <v>42302.087766203702</v>
      </c>
      <c r="M1732" s="10" t="s">
        <v>8326</v>
      </c>
      <c r="N1732" t="b">
        <v>0</v>
      </c>
      <c r="O1732">
        <v>0</v>
      </c>
      <c r="P1732" t="b">
        <v>0</v>
      </c>
      <c r="Q1732" t="s">
        <v>8284</v>
      </c>
      <c r="R1732" s="5">
        <f t="shared" si="144"/>
        <v>0</v>
      </c>
      <c r="S1732">
        <v>0</v>
      </c>
      <c r="T1732" t="s">
        <v>8284</v>
      </c>
      <c r="U1732" t="s">
        <v>8306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0</v>
      </c>
      <c r="E1733">
        <v>1000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9">
        <f t="shared" si="145"/>
        <v>42152.906851851847</v>
      </c>
      <c r="L1733" s="9">
        <f t="shared" si="146"/>
        <v>42166.625</v>
      </c>
      <c r="M1733" s="10" t="s">
        <v>8326</v>
      </c>
      <c r="N1733" t="b">
        <v>0</v>
      </c>
      <c r="O1733">
        <v>0</v>
      </c>
      <c r="P1733" t="b">
        <v>0</v>
      </c>
      <c r="Q1733" t="s">
        <v>8284</v>
      </c>
      <c r="R1733" s="5">
        <f t="shared" si="144"/>
        <v>0</v>
      </c>
      <c r="S1733">
        <v>0</v>
      </c>
      <c r="T1733" t="s">
        <v>8284</v>
      </c>
      <c r="U1733" t="s">
        <v>8306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0</v>
      </c>
      <c r="E1734">
        <v>4000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9">
        <f t="shared" si="145"/>
        <v>42325.683807870373</v>
      </c>
      <c r="L1734" s="9">
        <f t="shared" si="146"/>
        <v>42385.208333333328</v>
      </c>
      <c r="M1734" s="10" t="s">
        <v>8328</v>
      </c>
      <c r="N1734" t="b">
        <v>0</v>
      </c>
      <c r="O1734">
        <v>0</v>
      </c>
      <c r="P1734" t="b">
        <v>0</v>
      </c>
      <c r="Q1734" t="s">
        <v>8284</v>
      </c>
      <c r="R1734" s="5">
        <f t="shared" si="144"/>
        <v>0</v>
      </c>
      <c r="S1734">
        <v>0</v>
      </c>
      <c r="T1734" t="s">
        <v>8284</v>
      </c>
      <c r="U1734" t="s">
        <v>8306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0</v>
      </c>
      <c r="E1735">
        <v>10000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9">
        <f t="shared" si="145"/>
        <v>42614.675625000003</v>
      </c>
      <c r="L1735" s="9">
        <f t="shared" si="146"/>
        <v>42626.895833333328</v>
      </c>
      <c r="M1735" s="10" t="s">
        <v>8328</v>
      </c>
      <c r="N1735" t="b">
        <v>0</v>
      </c>
      <c r="O1735">
        <v>0</v>
      </c>
      <c r="P1735" t="b">
        <v>0</v>
      </c>
      <c r="Q1735" t="s">
        <v>8284</v>
      </c>
      <c r="R1735" s="5">
        <f t="shared" si="144"/>
        <v>0</v>
      </c>
      <c r="S1735">
        <v>0</v>
      </c>
      <c r="T1735" t="s">
        <v>8284</v>
      </c>
      <c r="U1735" t="s">
        <v>8306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1</v>
      </c>
      <c r="E1736">
        <v>4500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9">
        <f t="shared" si="145"/>
        <v>42102.036527777775</v>
      </c>
      <c r="L1736" s="9">
        <f t="shared" si="146"/>
        <v>42132.036527777775</v>
      </c>
      <c r="M1736" s="10" t="s">
        <v>8326</v>
      </c>
      <c r="N1736" t="b">
        <v>0</v>
      </c>
      <c r="O1736">
        <v>1</v>
      </c>
      <c r="P1736" t="b">
        <v>0</v>
      </c>
      <c r="Q1736" t="s">
        <v>8284</v>
      </c>
      <c r="R1736" s="5">
        <f t="shared" si="144"/>
        <v>2.2222222222222223E-4</v>
      </c>
      <c r="S1736">
        <f t="shared" ref="S1736:S1741" si="147">D1736/O1736</f>
        <v>1</v>
      </c>
      <c r="T1736" t="s">
        <v>8284</v>
      </c>
      <c r="U1736" t="s">
        <v>8306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110</v>
      </c>
      <c r="E1737">
        <v>1000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9">
        <f t="shared" si="145"/>
        <v>42559.81417824074</v>
      </c>
      <c r="L1737" s="9">
        <f t="shared" si="146"/>
        <v>42589.81417824074</v>
      </c>
      <c r="M1737" s="10" t="s">
        <v>8328</v>
      </c>
      <c r="N1737" t="b">
        <v>0</v>
      </c>
      <c r="O1737">
        <v>2</v>
      </c>
      <c r="P1737" t="b">
        <v>0</v>
      </c>
      <c r="Q1737" t="s">
        <v>8284</v>
      </c>
      <c r="R1737" s="5">
        <f t="shared" si="144"/>
        <v>0.11</v>
      </c>
      <c r="S1737">
        <f t="shared" si="147"/>
        <v>55</v>
      </c>
      <c r="T1737" t="s">
        <v>8284</v>
      </c>
      <c r="U1737" t="s">
        <v>8306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22</v>
      </c>
      <c r="E1738">
        <v>3000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9">
        <f t="shared" si="145"/>
        <v>42286.861493055556</v>
      </c>
      <c r="L1738" s="9">
        <f t="shared" si="146"/>
        <v>42316.90315972222</v>
      </c>
      <c r="M1738" s="10" t="s">
        <v>8326</v>
      </c>
      <c r="N1738" t="b">
        <v>0</v>
      </c>
      <c r="O1738">
        <v>1</v>
      </c>
      <c r="P1738" t="b">
        <v>0</v>
      </c>
      <c r="Q1738" t="s">
        <v>8284</v>
      </c>
      <c r="R1738" s="5">
        <f t="shared" si="144"/>
        <v>7.3333333333333332E-3</v>
      </c>
      <c r="S1738">
        <f t="shared" si="147"/>
        <v>22</v>
      </c>
      <c r="T1738" t="s">
        <v>8284</v>
      </c>
      <c r="U1738" t="s">
        <v>8306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850</v>
      </c>
      <c r="E1739">
        <v>4000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9">
        <f t="shared" si="145"/>
        <v>42175.948981481481</v>
      </c>
      <c r="L1739" s="9">
        <f t="shared" si="146"/>
        <v>42205.948981481481</v>
      </c>
      <c r="M1739" s="10" t="s">
        <v>8326</v>
      </c>
      <c r="N1739" t="b">
        <v>0</v>
      </c>
      <c r="O1739">
        <v>15</v>
      </c>
      <c r="P1739" t="b">
        <v>0</v>
      </c>
      <c r="Q1739" t="s">
        <v>8284</v>
      </c>
      <c r="R1739" s="5">
        <f t="shared" si="144"/>
        <v>0.21249999999999999</v>
      </c>
      <c r="S1739">
        <f t="shared" si="147"/>
        <v>56.666666666666664</v>
      </c>
      <c r="T1739" t="s">
        <v>8284</v>
      </c>
      <c r="U1739" t="s">
        <v>8306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20</v>
      </c>
      <c r="E1740">
        <v>5000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9">
        <f t="shared" si="145"/>
        <v>41884.874328703707</v>
      </c>
      <c r="L1740" s="9">
        <f t="shared" si="146"/>
        <v>41914.874328703707</v>
      </c>
      <c r="M1740" s="10" t="s">
        <v>8329</v>
      </c>
      <c r="N1740" t="b">
        <v>0</v>
      </c>
      <c r="O1740">
        <v>1</v>
      </c>
      <c r="P1740" t="b">
        <v>0</v>
      </c>
      <c r="Q1740" t="s">
        <v>8284</v>
      </c>
      <c r="R1740" s="5">
        <f t="shared" si="144"/>
        <v>4.0000000000000001E-3</v>
      </c>
      <c r="S1740">
        <f t="shared" si="147"/>
        <v>20</v>
      </c>
      <c r="T1740" t="s">
        <v>8284</v>
      </c>
      <c r="U1740" t="s">
        <v>8306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</v>
      </c>
      <c r="E1741">
        <v>1000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9">
        <f t="shared" si="145"/>
        <v>42435.874212962968</v>
      </c>
      <c r="L1741" s="9">
        <f t="shared" si="146"/>
        <v>42494.832546296297</v>
      </c>
      <c r="M1741" s="10" t="s">
        <v>8328</v>
      </c>
      <c r="N1741" t="b">
        <v>0</v>
      </c>
      <c r="O1741">
        <v>1</v>
      </c>
      <c r="P1741" t="b">
        <v>0</v>
      </c>
      <c r="Q1741" t="s">
        <v>8284</v>
      </c>
      <c r="R1741" s="5">
        <f t="shared" si="144"/>
        <v>1E-3</v>
      </c>
      <c r="S1741">
        <f t="shared" si="147"/>
        <v>1</v>
      </c>
      <c r="T1741" t="s">
        <v>8284</v>
      </c>
      <c r="U1741" t="s">
        <v>8306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0</v>
      </c>
      <c r="E1742">
        <v>3000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9">
        <f t="shared" si="145"/>
        <v>42171.817384259259</v>
      </c>
      <c r="L1742" s="9">
        <f t="shared" si="146"/>
        <v>42201.817384259259</v>
      </c>
      <c r="M1742" s="10" t="s">
        <v>8326</v>
      </c>
      <c r="N1742" t="b">
        <v>0</v>
      </c>
      <c r="O1742">
        <v>0</v>
      </c>
      <c r="P1742" t="b">
        <v>0</v>
      </c>
      <c r="Q1742" t="s">
        <v>8284</v>
      </c>
      <c r="R1742" s="5">
        <f t="shared" si="144"/>
        <v>0</v>
      </c>
      <c r="S1742">
        <v>0</v>
      </c>
      <c r="T1742" t="s">
        <v>8284</v>
      </c>
      <c r="U1742" t="s">
        <v>8306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1330</v>
      </c>
      <c r="E1743">
        <v>1200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9">
        <f t="shared" si="145"/>
        <v>42120.628136574072</v>
      </c>
      <c r="L1743" s="9">
        <f t="shared" si="146"/>
        <v>42165.628136574072</v>
      </c>
      <c r="M1743" s="10" t="s">
        <v>8326</v>
      </c>
      <c r="N1743" t="b">
        <v>0</v>
      </c>
      <c r="O1743">
        <v>52</v>
      </c>
      <c r="P1743" t="b">
        <v>1</v>
      </c>
      <c r="Q1743" t="s">
        <v>8297</v>
      </c>
      <c r="R1743" s="5">
        <f t="shared" si="144"/>
        <v>1.1083333333333334</v>
      </c>
      <c r="S1743">
        <f t="shared" ref="S1743:S1767" si="148">D1743/O1743</f>
        <v>25.576923076923077</v>
      </c>
      <c r="T1743" t="s">
        <v>8297</v>
      </c>
      <c r="U1743" t="s">
        <v>8298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2175</v>
      </c>
      <c r="E1744">
        <v>2000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9">
        <f t="shared" si="145"/>
        <v>42710.876967592594</v>
      </c>
      <c r="L1744" s="9">
        <f t="shared" si="146"/>
        <v>42742.875</v>
      </c>
      <c r="M1744" s="10" t="s">
        <v>8327</v>
      </c>
      <c r="N1744" t="b">
        <v>0</v>
      </c>
      <c r="O1744">
        <v>34</v>
      </c>
      <c r="P1744" t="b">
        <v>1</v>
      </c>
      <c r="Q1744" t="s">
        <v>8297</v>
      </c>
      <c r="R1744" s="5">
        <f t="shared" si="144"/>
        <v>1.0874999999999999</v>
      </c>
      <c r="S1744">
        <f t="shared" si="148"/>
        <v>63.970588235294116</v>
      </c>
      <c r="T1744" t="s">
        <v>8297</v>
      </c>
      <c r="U1744" t="s">
        <v>8298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6025</v>
      </c>
      <c r="E1745">
        <v>6000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9">
        <f t="shared" si="145"/>
        <v>42586.925636574073</v>
      </c>
      <c r="L1745" s="9">
        <f t="shared" si="146"/>
        <v>42609.165972222225</v>
      </c>
      <c r="M1745" s="10" t="s">
        <v>8328</v>
      </c>
      <c r="N1745" t="b">
        <v>0</v>
      </c>
      <c r="O1745">
        <v>67</v>
      </c>
      <c r="P1745" t="b">
        <v>1</v>
      </c>
      <c r="Q1745" t="s">
        <v>8297</v>
      </c>
      <c r="R1745" s="5">
        <f t="shared" si="144"/>
        <v>1.0041666666666667</v>
      </c>
      <c r="S1745">
        <f t="shared" si="148"/>
        <v>89.925373134328353</v>
      </c>
      <c r="T1745" t="s">
        <v>8297</v>
      </c>
      <c r="U1745" t="s">
        <v>8298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6515</v>
      </c>
      <c r="E1746">
        <v>5500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9">
        <f t="shared" si="145"/>
        <v>42026.605057870373</v>
      </c>
      <c r="L1746" s="9">
        <f t="shared" si="146"/>
        <v>42071.563391203701</v>
      </c>
      <c r="M1746" s="10" t="s">
        <v>8326</v>
      </c>
      <c r="N1746" t="b">
        <v>0</v>
      </c>
      <c r="O1746">
        <v>70</v>
      </c>
      <c r="P1746" t="b">
        <v>1</v>
      </c>
      <c r="Q1746" t="s">
        <v>8297</v>
      </c>
      <c r="R1746" s="5">
        <f t="shared" si="144"/>
        <v>1.1845454545454546</v>
      </c>
      <c r="S1746">
        <f t="shared" si="148"/>
        <v>93.071428571428569</v>
      </c>
      <c r="T1746" t="s">
        <v>8297</v>
      </c>
      <c r="U1746" t="s">
        <v>8298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7981</v>
      </c>
      <c r="E1747">
        <v>7000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9">
        <f t="shared" si="145"/>
        <v>42690.259699074071</v>
      </c>
      <c r="L1747" s="9">
        <f t="shared" si="146"/>
        <v>42726.083333333328</v>
      </c>
      <c r="M1747" s="10" t="s">
        <v>8328</v>
      </c>
      <c r="N1747" t="b">
        <v>0</v>
      </c>
      <c r="O1747">
        <v>89</v>
      </c>
      <c r="P1747" t="b">
        <v>1</v>
      </c>
      <c r="Q1747" t="s">
        <v>8297</v>
      </c>
      <c r="R1747" s="5">
        <f t="shared" si="144"/>
        <v>1.1401428571428571</v>
      </c>
      <c r="S1747">
        <f t="shared" si="148"/>
        <v>89.674157303370791</v>
      </c>
      <c r="T1747" t="s">
        <v>8297</v>
      </c>
      <c r="U1747" t="s">
        <v>8298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22215</v>
      </c>
      <c r="E1748">
        <v>15000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9">
        <f t="shared" si="145"/>
        <v>42668.176701388889</v>
      </c>
      <c r="L1748" s="9">
        <f t="shared" si="146"/>
        <v>42698.083333333328</v>
      </c>
      <c r="M1748" s="10" t="s">
        <v>8328</v>
      </c>
      <c r="N1748" t="b">
        <v>0</v>
      </c>
      <c r="O1748">
        <v>107</v>
      </c>
      <c r="P1748" t="b">
        <v>1</v>
      </c>
      <c r="Q1748" t="s">
        <v>8297</v>
      </c>
      <c r="R1748" s="5">
        <f t="shared" si="144"/>
        <v>1.4810000000000001</v>
      </c>
      <c r="S1748">
        <f t="shared" si="148"/>
        <v>207.61682242990653</v>
      </c>
      <c r="T1748" t="s">
        <v>8297</v>
      </c>
      <c r="U1748" t="s">
        <v>8298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9446</v>
      </c>
      <c r="E1749">
        <v>9000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9">
        <f t="shared" si="145"/>
        <v>42292.435532407406</v>
      </c>
      <c r="L1749" s="9">
        <f t="shared" si="146"/>
        <v>42321.625</v>
      </c>
      <c r="M1749" s="10" t="s">
        <v>8326</v>
      </c>
      <c r="N1749" t="b">
        <v>0</v>
      </c>
      <c r="O1749">
        <v>159</v>
      </c>
      <c r="P1749" t="b">
        <v>1</v>
      </c>
      <c r="Q1749" t="s">
        <v>8297</v>
      </c>
      <c r="R1749" s="5">
        <f t="shared" si="144"/>
        <v>1.0495555555555556</v>
      </c>
      <c r="S1749">
        <f t="shared" si="148"/>
        <v>59.408805031446541</v>
      </c>
      <c r="T1749" t="s">
        <v>8297</v>
      </c>
      <c r="U1749" t="s">
        <v>8298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64974</v>
      </c>
      <c r="E1750">
        <v>50000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9">
        <f t="shared" si="145"/>
        <v>42219.950729166667</v>
      </c>
      <c r="L1750" s="9">
        <f t="shared" si="146"/>
        <v>42249.950729166667</v>
      </c>
      <c r="M1750" s="10" t="s">
        <v>8326</v>
      </c>
      <c r="N1750" t="b">
        <v>0</v>
      </c>
      <c r="O1750">
        <v>181</v>
      </c>
      <c r="P1750" t="b">
        <v>1</v>
      </c>
      <c r="Q1750" t="s">
        <v>8297</v>
      </c>
      <c r="R1750" s="5">
        <f t="shared" si="144"/>
        <v>1.29948</v>
      </c>
      <c r="S1750">
        <f t="shared" si="148"/>
        <v>358.97237569060775</v>
      </c>
      <c r="T1750" t="s">
        <v>8297</v>
      </c>
      <c r="U1750" t="s">
        <v>8298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12410.5</v>
      </c>
      <c r="E1751">
        <v>10050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9">
        <f t="shared" si="145"/>
        <v>42758.975937499999</v>
      </c>
      <c r="L1751" s="9">
        <f t="shared" si="146"/>
        <v>42795.791666666672</v>
      </c>
      <c r="M1751" s="10" t="s">
        <v>8327</v>
      </c>
      <c r="N1751" t="b">
        <v>0</v>
      </c>
      <c r="O1751">
        <v>131</v>
      </c>
      <c r="P1751" t="b">
        <v>1</v>
      </c>
      <c r="Q1751" t="s">
        <v>8297</v>
      </c>
      <c r="R1751" s="5">
        <f t="shared" si="144"/>
        <v>1.2348756218905472</v>
      </c>
      <c r="S1751">
        <f t="shared" si="148"/>
        <v>94.736641221374043</v>
      </c>
      <c r="T1751" t="s">
        <v>8297</v>
      </c>
      <c r="U1751" t="s">
        <v>8298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10081</v>
      </c>
      <c r="E1752">
        <v>5000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9">
        <f t="shared" si="145"/>
        <v>42454.836851851855</v>
      </c>
      <c r="L1752" s="9">
        <f t="shared" si="146"/>
        <v>42479.836851851855</v>
      </c>
      <c r="M1752" s="10" t="s">
        <v>8328</v>
      </c>
      <c r="N1752" t="b">
        <v>0</v>
      </c>
      <c r="O1752">
        <v>125</v>
      </c>
      <c r="P1752" t="b">
        <v>1</v>
      </c>
      <c r="Q1752" t="s">
        <v>8297</v>
      </c>
      <c r="R1752" s="5">
        <f t="shared" si="144"/>
        <v>2.0162</v>
      </c>
      <c r="S1752">
        <f t="shared" si="148"/>
        <v>80.647999999999996</v>
      </c>
      <c r="T1752" t="s">
        <v>8297</v>
      </c>
      <c r="U1752" t="s">
        <v>8298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10290</v>
      </c>
      <c r="E1753">
        <v>10000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9">
        <f t="shared" si="145"/>
        <v>42052.7815162037</v>
      </c>
      <c r="L1753" s="9">
        <f t="shared" si="146"/>
        <v>42082.739849537036</v>
      </c>
      <c r="M1753" s="10" t="s">
        <v>8326</v>
      </c>
      <c r="N1753" t="b">
        <v>0</v>
      </c>
      <c r="O1753">
        <v>61</v>
      </c>
      <c r="P1753" t="b">
        <v>1</v>
      </c>
      <c r="Q1753" t="s">
        <v>8297</v>
      </c>
      <c r="R1753" s="5">
        <f t="shared" si="144"/>
        <v>1.0289999999999999</v>
      </c>
      <c r="S1753">
        <f t="shared" si="148"/>
        <v>168.68852459016392</v>
      </c>
      <c r="T1753" t="s">
        <v>8297</v>
      </c>
      <c r="U1753" t="s">
        <v>8298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3122</v>
      </c>
      <c r="E1754">
        <v>1200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9">
        <f t="shared" si="145"/>
        <v>42627.253263888888</v>
      </c>
      <c r="L1754" s="9">
        <f t="shared" si="146"/>
        <v>42657.253263888888</v>
      </c>
      <c r="M1754" s="10" t="s">
        <v>8328</v>
      </c>
      <c r="N1754" t="b">
        <v>0</v>
      </c>
      <c r="O1754">
        <v>90</v>
      </c>
      <c r="P1754" t="b">
        <v>1</v>
      </c>
      <c r="Q1754" t="s">
        <v>8297</v>
      </c>
      <c r="R1754" s="5">
        <f t="shared" si="144"/>
        <v>2.6016666666666666</v>
      </c>
      <c r="S1754">
        <f t="shared" si="148"/>
        <v>34.68888888888889</v>
      </c>
      <c r="T1754" t="s">
        <v>8297</v>
      </c>
      <c r="U1754" t="s">
        <v>8298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16200</v>
      </c>
      <c r="E1755">
        <v>15000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9">
        <f t="shared" si="145"/>
        <v>42420.74962962963</v>
      </c>
      <c r="L1755" s="9">
        <f t="shared" si="146"/>
        <v>42450.707962962959</v>
      </c>
      <c r="M1755" s="10" t="s">
        <v>8328</v>
      </c>
      <c r="N1755" t="b">
        <v>0</v>
      </c>
      <c r="O1755">
        <v>35</v>
      </c>
      <c r="P1755" t="b">
        <v>1</v>
      </c>
      <c r="Q1755" t="s">
        <v>8297</v>
      </c>
      <c r="R1755" s="5">
        <f t="shared" si="144"/>
        <v>1.08</v>
      </c>
      <c r="S1755">
        <f t="shared" si="148"/>
        <v>462.85714285714283</v>
      </c>
      <c r="T1755" t="s">
        <v>8297</v>
      </c>
      <c r="U1755" t="s">
        <v>8298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9395</v>
      </c>
      <c r="E1756">
        <v>8500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9">
        <f t="shared" si="145"/>
        <v>42067.876770833333</v>
      </c>
      <c r="L1756" s="9">
        <f t="shared" si="146"/>
        <v>42097.835104166668</v>
      </c>
      <c r="M1756" s="10" t="s">
        <v>8326</v>
      </c>
      <c r="N1756" t="b">
        <v>0</v>
      </c>
      <c r="O1756">
        <v>90</v>
      </c>
      <c r="P1756" t="b">
        <v>1</v>
      </c>
      <c r="Q1756" t="s">
        <v>8297</v>
      </c>
      <c r="R1756" s="5">
        <f t="shared" si="144"/>
        <v>1.1052941176470588</v>
      </c>
      <c r="S1756">
        <f t="shared" si="148"/>
        <v>104.38888888888889</v>
      </c>
      <c r="T1756" t="s">
        <v>8297</v>
      </c>
      <c r="U1756" t="s">
        <v>8298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30</v>
      </c>
      <c r="E1757">
        <v>25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9">
        <f t="shared" si="145"/>
        <v>42252.788900462961</v>
      </c>
      <c r="L1757" s="9">
        <f t="shared" si="146"/>
        <v>42282.788900462961</v>
      </c>
      <c r="M1757" s="10" t="s">
        <v>8326</v>
      </c>
      <c r="N1757" t="b">
        <v>0</v>
      </c>
      <c r="O1757">
        <v>4</v>
      </c>
      <c r="P1757" t="b">
        <v>1</v>
      </c>
      <c r="Q1757" t="s">
        <v>8297</v>
      </c>
      <c r="R1757" s="5">
        <f t="shared" si="144"/>
        <v>1.2</v>
      </c>
      <c r="S1757">
        <f t="shared" si="148"/>
        <v>7.5</v>
      </c>
      <c r="T1757" t="s">
        <v>8297</v>
      </c>
      <c r="U1757" t="s">
        <v>8298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5655.6</v>
      </c>
      <c r="E1758">
        <v>5500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9">
        <f t="shared" si="145"/>
        <v>42571.167465277773</v>
      </c>
      <c r="L1758" s="9">
        <f t="shared" si="146"/>
        <v>42611.167465277773</v>
      </c>
      <c r="M1758" s="10" t="s">
        <v>8328</v>
      </c>
      <c r="N1758" t="b">
        <v>0</v>
      </c>
      <c r="O1758">
        <v>120</v>
      </c>
      <c r="P1758" t="b">
        <v>1</v>
      </c>
      <c r="Q1758" t="s">
        <v>8297</v>
      </c>
      <c r="R1758" s="5">
        <f t="shared" si="144"/>
        <v>1.0282909090909091</v>
      </c>
      <c r="S1758">
        <f t="shared" si="148"/>
        <v>47.13</v>
      </c>
      <c r="T1758" t="s">
        <v>8297</v>
      </c>
      <c r="U1758" t="s">
        <v>8298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5800</v>
      </c>
      <c r="E1759">
        <v>5000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9">
        <f t="shared" si="145"/>
        <v>42733.827349537038</v>
      </c>
      <c r="L1759" s="9">
        <f t="shared" si="146"/>
        <v>42763.811805555553</v>
      </c>
      <c r="M1759" s="10" t="s">
        <v>8327</v>
      </c>
      <c r="N1759" t="b">
        <v>0</v>
      </c>
      <c r="O1759">
        <v>14</v>
      </c>
      <c r="P1759" t="b">
        <v>1</v>
      </c>
      <c r="Q1759" t="s">
        <v>8297</v>
      </c>
      <c r="R1759" s="5">
        <f t="shared" si="144"/>
        <v>1.1599999999999999</v>
      </c>
      <c r="S1759">
        <f t="shared" si="148"/>
        <v>414.28571428571428</v>
      </c>
      <c r="T1759" t="s">
        <v>8297</v>
      </c>
      <c r="U1759" t="s">
        <v>8298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1147</v>
      </c>
      <c r="E1760">
        <v>1000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9">
        <f t="shared" si="145"/>
        <v>42505.955925925926</v>
      </c>
      <c r="L1760" s="9">
        <f t="shared" si="146"/>
        <v>42565.955925925926</v>
      </c>
      <c r="M1760" s="10" t="s">
        <v>8328</v>
      </c>
      <c r="N1760" t="b">
        <v>0</v>
      </c>
      <c r="O1760">
        <v>27</v>
      </c>
      <c r="P1760" t="b">
        <v>1</v>
      </c>
      <c r="Q1760" t="s">
        <v>8297</v>
      </c>
      <c r="R1760" s="5">
        <f t="shared" si="144"/>
        <v>1.147</v>
      </c>
      <c r="S1760">
        <f t="shared" si="148"/>
        <v>42.481481481481481</v>
      </c>
      <c r="T1760" t="s">
        <v>8297</v>
      </c>
      <c r="U1760" t="s">
        <v>8298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5330</v>
      </c>
      <c r="E1761">
        <v>5000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9">
        <f t="shared" si="145"/>
        <v>42068.829039351855</v>
      </c>
      <c r="L1761" s="9">
        <f t="shared" si="146"/>
        <v>42088.787372685183</v>
      </c>
      <c r="M1761" s="10" t="s">
        <v>8326</v>
      </c>
      <c r="N1761" t="b">
        <v>0</v>
      </c>
      <c r="O1761">
        <v>49</v>
      </c>
      <c r="P1761" t="b">
        <v>1</v>
      </c>
      <c r="Q1761" t="s">
        <v>8297</v>
      </c>
      <c r="R1761" s="5">
        <f t="shared" si="144"/>
        <v>1.0660000000000001</v>
      </c>
      <c r="S1761">
        <f t="shared" si="148"/>
        <v>108.77551020408163</v>
      </c>
      <c r="T1761" t="s">
        <v>8297</v>
      </c>
      <c r="U1761" t="s">
        <v>8298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8272</v>
      </c>
      <c r="E1762">
        <v>5000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9">
        <f t="shared" si="145"/>
        <v>42405.67260416667</v>
      </c>
      <c r="L1762" s="9">
        <f t="shared" si="146"/>
        <v>42425.67260416667</v>
      </c>
      <c r="M1762" s="10" t="s">
        <v>8328</v>
      </c>
      <c r="N1762" t="b">
        <v>0</v>
      </c>
      <c r="O1762">
        <v>102</v>
      </c>
      <c r="P1762" t="b">
        <v>1</v>
      </c>
      <c r="Q1762" t="s">
        <v>8297</v>
      </c>
      <c r="R1762" s="5">
        <f t="shared" si="144"/>
        <v>1.6544000000000001</v>
      </c>
      <c r="S1762">
        <f t="shared" si="148"/>
        <v>81.098039215686271</v>
      </c>
      <c r="T1762" t="s">
        <v>8297</v>
      </c>
      <c r="U1762" t="s">
        <v>8298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155</v>
      </c>
      <c r="E1763">
        <v>100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9">
        <f t="shared" si="145"/>
        <v>42209.567824074074</v>
      </c>
      <c r="L1763" s="9">
        <f t="shared" si="146"/>
        <v>42259.567824074074</v>
      </c>
      <c r="M1763" s="10" t="s">
        <v>8326</v>
      </c>
      <c r="N1763" t="b">
        <v>0</v>
      </c>
      <c r="O1763">
        <v>3</v>
      </c>
      <c r="P1763" t="b">
        <v>1</v>
      </c>
      <c r="Q1763" t="s">
        <v>8297</v>
      </c>
      <c r="R1763" s="5">
        <f t="shared" si="144"/>
        <v>1.55</v>
      </c>
      <c r="S1763">
        <f t="shared" si="148"/>
        <v>51.666666666666664</v>
      </c>
      <c r="T1763" t="s">
        <v>8297</v>
      </c>
      <c r="U1763" t="s">
        <v>8298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885</v>
      </c>
      <c r="E1764">
        <v>100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9">
        <f t="shared" si="145"/>
        <v>42410.982002314813</v>
      </c>
      <c r="L1764" s="9">
        <f t="shared" si="146"/>
        <v>42440.982002314813</v>
      </c>
      <c r="M1764" s="10" t="s">
        <v>8328</v>
      </c>
      <c r="N1764" t="b">
        <v>0</v>
      </c>
      <c r="O1764">
        <v>25</v>
      </c>
      <c r="P1764" t="b">
        <v>1</v>
      </c>
      <c r="Q1764" t="s">
        <v>8297</v>
      </c>
      <c r="R1764" s="5">
        <f t="shared" si="144"/>
        <v>8.85</v>
      </c>
      <c r="S1764">
        <f t="shared" si="148"/>
        <v>35.4</v>
      </c>
      <c r="T1764" t="s">
        <v>8297</v>
      </c>
      <c r="U1764" t="s">
        <v>8298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12229</v>
      </c>
      <c r="E1765">
        <v>12000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9">
        <f t="shared" si="145"/>
        <v>42636.868518518517</v>
      </c>
      <c r="L1765" s="9">
        <f t="shared" si="146"/>
        <v>42666.868518518517</v>
      </c>
      <c r="M1765" s="10" t="s">
        <v>8328</v>
      </c>
      <c r="N1765" t="b">
        <v>0</v>
      </c>
      <c r="O1765">
        <v>118</v>
      </c>
      <c r="P1765" t="b">
        <v>1</v>
      </c>
      <c r="Q1765" t="s">
        <v>8297</v>
      </c>
      <c r="R1765" s="5">
        <f t="shared" si="144"/>
        <v>1.0190833333333333</v>
      </c>
      <c r="S1765">
        <f t="shared" si="148"/>
        <v>103.63559322033899</v>
      </c>
      <c r="T1765" t="s">
        <v>8297</v>
      </c>
      <c r="U1765" t="s">
        <v>8298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2156</v>
      </c>
      <c r="E1766">
        <v>11000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9">
        <f t="shared" si="145"/>
        <v>41825.485868055555</v>
      </c>
      <c r="L1766" s="9">
        <f t="shared" si="146"/>
        <v>41854.485868055555</v>
      </c>
      <c r="M1766" s="10" t="s">
        <v>8329</v>
      </c>
      <c r="N1766" t="b">
        <v>1</v>
      </c>
      <c r="O1766">
        <v>39</v>
      </c>
      <c r="P1766" t="b">
        <v>0</v>
      </c>
      <c r="Q1766" t="s">
        <v>8297</v>
      </c>
      <c r="R1766" s="5">
        <f t="shared" si="144"/>
        <v>0.19600000000000001</v>
      </c>
      <c r="S1766">
        <f t="shared" si="148"/>
        <v>55.282051282051285</v>
      </c>
      <c r="T1766" t="s">
        <v>8297</v>
      </c>
      <c r="U1766" t="s">
        <v>8298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7433.48</v>
      </c>
      <c r="E1767">
        <v>12500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9">
        <f t="shared" si="145"/>
        <v>41834.980462962965</v>
      </c>
      <c r="L1767" s="9">
        <f t="shared" si="146"/>
        <v>41864.980462962965</v>
      </c>
      <c r="M1767" s="10" t="s">
        <v>8329</v>
      </c>
      <c r="N1767" t="b">
        <v>1</v>
      </c>
      <c r="O1767">
        <v>103</v>
      </c>
      <c r="P1767" t="b">
        <v>0</v>
      </c>
      <c r="Q1767" t="s">
        <v>8297</v>
      </c>
      <c r="R1767" s="5">
        <f t="shared" si="144"/>
        <v>0.59467839999999994</v>
      </c>
      <c r="S1767">
        <f t="shared" si="148"/>
        <v>72.16970873786407</v>
      </c>
      <c r="T1767" t="s">
        <v>8297</v>
      </c>
      <c r="U1767" t="s">
        <v>8298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0</v>
      </c>
      <c r="E1768">
        <v>1500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9">
        <f t="shared" si="145"/>
        <v>41855.859814814816</v>
      </c>
      <c r="L1768" s="9">
        <f t="shared" si="146"/>
        <v>41876.859814814816</v>
      </c>
      <c r="M1768" s="10" t="s">
        <v>8329</v>
      </c>
      <c r="N1768" t="b">
        <v>1</v>
      </c>
      <c r="O1768">
        <v>0</v>
      </c>
      <c r="P1768" t="b">
        <v>0</v>
      </c>
      <c r="Q1768" t="s">
        <v>8297</v>
      </c>
      <c r="R1768" s="5">
        <f t="shared" si="144"/>
        <v>0</v>
      </c>
      <c r="S1768">
        <v>0</v>
      </c>
      <c r="T1768" t="s">
        <v>8297</v>
      </c>
      <c r="U1768" t="s">
        <v>8298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2286</v>
      </c>
      <c r="E1769">
        <v>5000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9">
        <f t="shared" si="145"/>
        <v>41824.658379629633</v>
      </c>
      <c r="L1769" s="9">
        <f t="shared" si="146"/>
        <v>41854.658379629633</v>
      </c>
      <c r="M1769" s="10" t="s">
        <v>8329</v>
      </c>
      <c r="N1769" t="b">
        <v>1</v>
      </c>
      <c r="O1769">
        <v>39</v>
      </c>
      <c r="P1769" t="b">
        <v>0</v>
      </c>
      <c r="Q1769" t="s">
        <v>8297</v>
      </c>
      <c r="R1769" s="5">
        <f t="shared" si="144"/>
        <v>0.4572</v>
      </c>
      <c r="S1769">
        <f t="shared" ref="S1769:S1814" si="149">D1769/O1769</f>
        <v>58.615384615384613</v>
      </c>
      <c r="T1769" t="s">
        <v>8297</v>
      </c>
      <c r="U1769" t="s">
        <v>8298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187</v>
      </c>
      <c r="E1770">
        <v>5000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9">
        <f t="shared" si="145"/>
        <v>41849.560694444444</v>
      </c>
      <c r="L1770" s="9">
        <f t="shared" si="146"/>
        <v>41909.560694444444</v>
      </c>
      <c r="M1770" s="10" t="s">
        <v>8329</v>
      </c>
      <c r="N1770" t="b">
        <v>1</v>
      </c>
      <c r="O1770">
        <v>15</v>
      </c>
      <c r="P1770" t="b">
        <v>0</v>
      </c>
      <c r="Q1770" t="s">
        <v>8297</v>
      </c>
      <c r="R1770" s="5">
        <f t="shared" si="144"/>
        <v>3.7400000000000003E-2</v>
      </c>
      <c r="S1770">
        <f t="shared" si="149"/>
        <v>12.466666666666667</v>
      </c>
      <c r="T1770" t="s">
        <v>8297</v>
      </c>
      <c r="U1770" t="s">
        <v>8298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1081</v>
      </c>
      <c r="E1771">
        <v>40000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9">
        <f t="shared" si="145"/>
        <v>41987.818969907406</v>
      </c>
      <c r="L1771" s="9">
        <f t="shared" si="146"/>
        <v>42017.818969907406</v>
      </c>
      <c r="M1771" s="10" t="s">
        <v>8326</v>
      </c>
      <c r="N1771" t="b">
        <v>1</v>
      </c>
      <c r="O1771">
        <v>22</v>
      </c>
      <c r="P1771" t="b">
        <v>0</v>
      </c>
      <c r="Q1771" t="s">
        <v>8297</v>
      </c>
      <c r="R1771" s="5">
        <f t="shared" si="144"/>
        <v>2.7025E-2</v>
      </c>
      <c r="S1771">
        <f t="shared" si="149"/>
        <v>49.136363636363633</v>
      </c>
      <c r="T1771" t="s">
        <v>8297</v>
      </c>
      <c r="U1771" t="s">
        <v>8298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13846</v>
      </c>
      <c r="E1772">
        <v>24500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9">
        <f t="shared" si="145"/>
        <v>41891.780023148152</v>
      </c>
      <c r="L1772" s="9">
        <f t="shared" si="146"/>
        <v>41926.780023148152</v>
      </c>
      <c r="M1772" s="10" t="s">
        <v>8329</v>
      </c>
      <c r="N1772" t="b">
        <v>1</v>
      </c>
      <c r="O1772">
        <v>92</v>
      </c>
      <c r="P1772" t="b">
        <v>0</v>
      </c>
      <c r="Q1772" t="s">
        <v>8297</v>
      </c>
      <c r="R1772" s="5">
        <f t="shared" si="144"/>
        <v>0.56514285714285717</v>
      </c>
      <c r="S1772">
        <f t="shared" si="149"/>
        <v>150.5</v>
      </c>
      <c r="T1772" t="s">
        <v>8297</v>
      </c>
      <c r="U1772" t="s">
        <v>8298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895</v>
      </c>
      <c r="E1773">
        <v>4200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9">
        <f t="shared" si="145"/>
        <v>41905.979629629626</v>
      </c>
      <c r="L1773" s="9">
        <f t="shared" si="146"/>
        <v>41935.979629629626</v>
      </c>
      <c r="M1773" s="10" t="s">
        <v>8329</v>
      </c>
      <c r="N1773" t="b">
        <v>1</v>
      </c>
      <c r="O1773">
        <v>25</v>
      </c>
      <c r="P1773" t="b">
        <v>0</v>
      </c>
      <c r="Q1773" t="s">
        <v>8297</v>
      </c>
      <c r="R1773" s="5">
        <f t="shared" si="144"/>
        <v>0.21309523809523809</v>
      </c>
      <c r="S1773">
        <f t="shared" si="149"/>
        <v>35.799999999999997</v>
      </c>
      <c r="T1773" t="s">
        <v>8297</v>
      </c>
      <c r="U1773" t="s">
        <v>8298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858</v>
      </c>
      <c r="E1774">
        <v>5500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9">
        <f t="shared" si="145"/>
        <v>41766.718009259261</v>
      </c>
      <c r="L1774" s="9">
        <f t="shared" si="146"/>
        <v>41826.718009259261</v>
      </c>
      <c r="M1774" s="10" t="s">
        <v>8329</v>
      </c>
      <c r="N1774" t="b">
        <v>1</v>
      </c>
      <c r="O1774">
        <v>19</v>
      </c>
      <c r="P1774" t="b">
        <v>0</v>
      </c>
      <c r="Q1774" t="s">
        <v>8297</v>
      </c>
      <c r="R1774" s="5">
        <f t="shared" si="144"/>
        <v>0.156</v>
      </c>
      <c r="S1774">
        <f t="shared" si="149"/>
        <v>45.157894736842103</v>
      </c>
      <c r="T1774" t="s">
        <v>8297</v>
      </c>
      <c r="U1774" t="s">
        <v>8298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1877</v>
      </c>
      <c r="E1775">
        <v>30000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9">
        <f t="shared" si="145"/>
        <v>41978.760393518518</v>
      </c>
      <c r="L1775" s="9">
        <f t="shared" si="146"/>
        <v>42023.760393518518</v>
      </c>
      <c r="M1775" s="10" t="s">
        <v>8326</v>
      </c>
      <c r="N1775" t="b">
        <v>1</v>
      </c>
      <c r="O1775">
        <v>19</v>
      </c>
      <c r="P1775" t="b">
        <v>0</v>
      </c>
      <c r="Q1775" t="s">
        <v>8297</v>
      </c>
      <c r="R1775" s="5">
        <f t="shared" si="144"/>
        <v>6.2566666666666673E-2</v>
      </c>
      <c r="S1775">
        <f t="shared" si="149"/>
        <v>98.78947368421052</v>
      </c>
      <c r="T1775" t="s">
        <v>8297</v>
      </c>
      <c r="U1775" t="s">
        <v>8298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1148</v>
      </c>
      <c r="E1776">
        <v>2500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9">
        <f t="shared" si="145"/>
        <v>41930.218657407408</v>
      </c>
      <c r="L1776" s="9">
        <f t="shared" si="146"/>
        <v>41972.624305555553</v>
      </c>
      <c r="M1776" s="10" t="s">
        <v>8329</v>
      </c>
      <c r="N1776" t="b">
        <v>1</v>
      </c>
      <c r="O1776">
        <v>13</v>
      </c>
      <c r="P1776" t="b">
        <v>0</v>
      </c>
      <c r="Q1776" t="s">
        <v>8297</v>
      </c>
      <c r="R1776" s="5">
        <f t="shared" si="144"/>
        <v>0.4592</v>
      </c>
      <c r="S1776">
        <f t="shared" si="149"/>
        <v>88.307692307692307</v>
      </c>
      <c r="T1776" t="s">
        <v>8297</v>
      </c>
      <c r="U1776" t="s">
        <v>8298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21158</v>
      </c>
      <c r="E1777">
        <v>32500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9">
        <f t="shared" si="145"/>
        <v>41891.976388888885</v>
      </c>
      <c r="L1777" s="9">
        <f t="shared" si="146"/>
        <v>41936.976388888885</v>
      </c>
      <c r="M1777" s="10" t="s">
        <v>8329</v>
      </c>
      <c r="N1777" t="b">
        <v>1</v>
      </c>
      <c r="O1777">
        <v>124</v>
      </c>
      <c r="P1777" t="b">
        <v>0</v>
      </c>
      <c r="Q1777" t="s">
        <v>8297</v>
      </c>
      <c r="R1777" s="5">
        <f t="shared" si="144"/>
        <v>0.65101538461538466</v>
      </c>
      <c r="S1777">
        <f t="shared" si="149"/>
        <v>170.62903225806451</v>
      </c>
      <c r="T1777" t="s">
        <v>8297</v>
      </c>
      <c r="U1777" t="s">
        <v>8298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335</v>
      </c>
      <c r="E1778">
        <v>5000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9">
        <f t="shared" si="145"/>
        <v>41905.95684027778</v>
      </c>
      <c r="L1778" s="9">
        <f t="shared" si="146"/>
        <v>41941.95684027778</v>
      </c>
      <c r="M1778" s="10" t="s">
        <v>8329</v>
      </c>
      <c r="N1778" t="b">
        <v>1</v>
      </c>
      <c r="O1778">
        <v>4</v>
      </c>
      <c r="P1778" t="b">
        <v>0</v>
      </c>
      <c r="Q1778" t="s">
        <v>8297</v>
      </c>
      <c r="R1778" s="5">
        <f t="shared" si="144"/>
        <v>6.7000000000000004E-2</v>
      </c>
      <c r="S1778">
        <f t="shared" si="149"/>
        <v>83.75</v>
      </c>
      <c r="T1778" t="s">
        <v>8297</v>
      </c>
      <c r="U1778" t="s">
        <v>8298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651</v>
      </c>
      <c r="E1779">
        <v>4800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9">
        <f t="shared" si="145"/>
        <v>42025.357094907406</v>
      </c>
      <c r="L1779" s="9">
        <f t="shared" si="146"/>
        <v>42055.357094907406</v>
      </c>
      <c r="M1779" s="10" t="s">
        <v>8326</v>
      </c>
      <c r="N1779" t="b">
        <v>1</v>
      </c>
      <c r="O1779">
        <v>10</v>
      </c>
      <c r="P1779" t="b">
        <v>0</v>
      </c>
      <c r="Q1779" t="s">
        <v>8297</v>
      </c>
      <c r="R1779" s="5">
        <f t="shared" si="144"/>
        <v>0.135625</v>
      </c>
      <c r="S1779">
        <f t="shared" si="149"/>
        <v>65.099999999999994</v>
      </c>
      <c r="T1779" t="s">
        <v>8297</v>
      </c>
      <c r="U1779" t="s">
        <v>8298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995</v>
      </c>
      <c r="E1780">
        <v>50000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9">
        <f t="shared" si="145"/>
        <v>42045.86336805555</v>
      </c>
      <c r="L1780" s="9">
        <f t="shared" si="146"/>
        <v>42090.821701388893</v>
      </c>
      <c r="M1780" s="10" t="s">
        <v>8326</v>
      </c>
      <c r="N1780" t="b">
        <v>1</v>
      </c>
      <c r="O1780">
        <v>15</v>
      </c>
      <c r="P1780" t="b">
        <v>0</v>
      </c>
      <c r="Q1780" t="s">
        <v>8297</v>
      </c>
      <c r="R1780" s="5">
        <f t="shared" si="144"/>
        <v>1.9900000000000001E-2</v>
      </c>
      <c r="S1780">
        <f t="shared" si="149"/>
        <v>66.333333333333329</v>
      </c>
      <c r="T1780" t="s">
        <v>8297</v>
      </c>
      <c r="U1780" t="s">
        <v>8298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3986</v>
      </c>
      <c r="E1781">
        <v>11000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9">
        <f t="shared" si="145"/>
        <v>42585.691898148143</v>
      </c>
      <c r="L1781" s="9">
        <f t="shared" si="146"/>
        <v>42615.691898148143</v>
      </c>
      <c r="M1781" s="10" t="s">
        <v>8328</v>
      </c>
      <c r="N1781" t="b">
        <v>1</v>
      </c>
      <c r="O1781">
        <v>38</v>
      </c>
      <c r="P1781" t="b">
        <v>0</v>
      </c>
      <c r="Q1781" t="s">
        <v>8297</v>
      </c>
      <c r="R1781" s="5">
        <f t="shared" si="144"/>
        <v>0.36236363636363639</v>
      </c>
      <c r="S1781">
        <f t="shared" si="149"/>
        <v>104.89473684210526</v>
      </c>
      <c r="T1781" t="s">
        <v>8297</v>
      </c>
      <c r="U1781" t="s">
        <v>8298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11923</v>
      </c>
      <c r="E1782">
        <v>30000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9">
        <f t="shared" si="145"/>
        <v>42493.600810185184</v>
      </c>
      <c r="L1782" s="9">
        <f t="shared" si="146"/>
        <v>42553.600810185184</v>
      </c>
      <c r="M1782" s="10" t="s">
        <v>8328</v>
      </c>
      <c r="N1782" t="b">
        <v>1</v>
      </c>
      <c r="O1782">
        <v>152</v>
      </c>
      <c r="P1782" t="b">
        <v>0</v>
      </c>
      <c r="Q1782" t="s">
        <v>8297</v>
      </c>
      <c r="R1782" s="5">
        <f t="shared" si="144"/>
        <v>0.39743333333333336</v>
      </c>
      <c r="S1782">
        <f t="shared" si="149"/>
        <v>78.440789473684205</v>
      </c>
      <c r="T1782" t="s">
        <v>8297</v>
      </c>
      <c r="U1782" t="s">
        <v>8298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1417</v>
      </c>
      <c r="E1783">
        <v>5500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9">
        <f t="shared" si="145"/>
        <v>42597.617418981477</v>
      </c>
      <c r="L1783" s="9">
        <f t="shared" si="146"/>
        <v>42628.617418981477</v>
      </c>
      <c r="M1783" s="10" t="s">
        <v>8328</v>
      </c>
      <c r="N1783" t="b">
        <v>1</v>
      </c>
      <c r="O1783">
        <v>24</v>
      </c>
      <c r="P1783" t="b">
        <v>0</v>
      </c>
      <c r="Q1783" t="s">
        <v>8297</v>
      </c>
      <c r="R1783" s="5">
        <f t="shared" si="144"/>
        <v>0.25763636363636366</v>
      </c>
      <c r="S1783">
        <f t="shared" si="149"/>
        <v>59.041666666666664</v>
      </c>
      <c r="T1783" t="s">
        <v>8297</v>
      </c>
      <c r="U1783" t="s">
        <v>8298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5422</v>
      </c>
      <c r="E1784">
        <v>35000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9">
        <f t="shared" si="145"/>
        <v>42388.575104166666</v>
      </c>
      <c r="L1784" s="9">
        <f t="shared" si="146"/>
        <v>42421.575104166666</v>
      </c>
      <c r="M1784" s="10" t="s">
        <v>8328</v>
      </c>
      <c r="N1784" t="b">
        <v>1</v>
      </c>
      <c r="O1784">
        <v>76</v>
      </c>
      <c r="P1784" t="b">
        <v>0</v>
      </c>
      <c r="Q1784" t="s">
        <v>8297</v>
      </c>
      <c r="R1784" s="5">
        <f t="shared" si="144"/>
        <v>0.15491428571428573</v>
      </c>
      <c r="S1784">
        <f t="shared" si="149"/>
        <v>71.34210526315789</v>
      </c>
      <c r="T1784" t="s">
        <v>8297</v>
      </c>
      <c r="U1784" t="s">
        <v>8298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9477</v>
      </c>
      <c r="E1785">
        <v>40000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9">
        <f t="shared" si="145"/>
        <v>42115.949976851851</v>
      </c>
      <c r="L1785" s="9">
        <f t="shared" si="146"/>
        <v>42145.949976851851</v>
      </c>
      <c r="M1785" s="10" t="s">
        <v>8326</v>
      </c>
      <c r="N1785" t="b">
        <v>1</v>
      </c>
      <c r="O1785">
        <v>185</v>
      </c>
      <c r="P1785" t="b">
        <v>0</v>
      </c>
      <c r="Q1785" t="s">
        <v>8297</v>
      </c>
      <c r="R1785" s="5">
        <f t="shared" si="144"/>
        <v>0.236925</v>
      </c>
      <c r="S1785">
        <f t="shared" si="149"/>
        <v>51.227027027027027</v>
      </c>
      <c r="T1785" t="s">
        <v>8297</v>
      </c>
      <c r="U1785" t="s">
        <v>8298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1988</v>
      </c>
      <c r="E1786">
        <v>5000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9">
        <f t="shared" si="145"/>
        <v>42003.655555555553</v>
      </c>
      <c r="L1786" s="9">
        <f t="shared" si="146"/>
        <v>42035.142361111109</v>
      </c>
      <c r="M1786" s="10" t="s">
        <v>8326</v>
      </c>
      <c r="N1786" t="b">
        <v>1</v>
      </c>
      <c r="O1786">
        <v>33</v>
      </c>
      <c r="P1786" t="b">
        <v>0</v>
      </c>
      <c r="Q1786" t="s">
        <v>8297</v>
      </c>
      <c r="R1786" s="5">
        <f t="shared" si="144"/>
        <v>0.39760000000000001</v>
      </c>
      <c r="S1786">
        <f t="shared" si="149"/>
        <v>60.242424242424242</v>
      </c>
      <c r="T1786" t="s">
        <v>8297</v>
      </c>
      <c r="U1786" t="s">
        <v>8298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4853</v>
      </c>
      <c r="E1787">
        <v>24000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9">
        <f t="shared" si="145"/>
        <v>41897.134895833333</v>
      </c>
      <c r="L1787" s="9">
        <f t="shared" si="146"/>
        <v>41928</v>
      </c>
      <c r="M1787" s="10" t="s">
        <v>8332</v>
      </c>
      <c r="N1787" t="b">
        <v>1</v>
      </c>
      <c r="O1787">
        <v>108</v>
      </c>
      <c r="P1787" t="b">
        <v>0</v>
      </c>
      <c r="Q1787" t="s">
        <v>8297</v>
      </c>
      <c r="R1787" s="5">
        <f t="shared" si="144"/>
        <v>0.20220833333333332</v>
      </c>
      <c r="S1787">
        <f t="shared" si="149"/>
        <v>44.935185185185183</v>
      </c>
      <c r="T1787" t="s">
        <v>8297</v>
      </c>
      <c r="U1787" t="s">
        <v>8298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905</v>
      </c>
      <c r="E1788">
        <v>1900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9">
        <f t="shared" si="145"/>
        <v>41958.550659722227</v>
      </c>
      <c r="L1788" s="9">
        <f t="shared" si="146"/>
        <v>41988.550659722227</v>
      </c>
      <c r="M1788" s="10" t="s">
        <v>8329</v>
      </c>
      <c r="N1788" t="b">
        <v>1</v>
      </c>
      <c r="O1788">
        <v>29</v>
      </c>
      <c r="P1788" t="b">
        <v>0</v>
      </c>
      <c r="Q1788" t="s">
        <v>8297</v>
      </c>
      <c r="R1788" s="5">
        <f t="shared" si="144"/>
        <v>0.47631578947368419</v>
      </c>
      <c r="S1788">
        <f t="shared" si="149"/>
        <v>31.206896551724139</v>
      </c>
      <c r="T1788" t="s">
        <v>8297</v>
      </c>
      <c r="U1788" t="s">
        <v>8298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1533</v>
      </c>
      <c r="E1789">
        <v>10000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9">
        <f t="shared" si="145"/>
        <v>42068.65552083333</v>
      </c>
      <c r="L1789" s="9">
        <f t="shared" si="146"/>
        <v>42098.613854166666</v>
      </c>
      <c r="M1789" s="10" t="s">
        <v>8326</v>
      </c>
      <c r="N1789" t="b">
        <v>1</v>
      </c>
      <c r="O1789">
        <v>24</v>
      </c>
      <c r="P1789" t="b">
        <v>0</v>
      </c>
      <c r="Q1789" t="s">
        <v>8297</v>
      </c>
      <c r="R1789" s="5">
        <f t="shared" si="144"/>
        <v>0.15329999999999999</v>
      </c>
      <c r="S1789">
        <f t="shared" si="149"/>
        <v>63.875</v>
      </c>
      <c r="T1789" t="s">
        <v>8297</v>
      </c>
      <c r="U1789" t="s">
        <v>8298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76</v>
      </c>
      <c r="E1790">
        <v>5500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9">
        <f t="shared" si="145"/>
        <v>41913.94840277778</v>
      </c>
      <c r="L1790" s="9">
        <f t="shared" si="146"/>
        <v>41943.94840277778</v>
      </c>
      <c r="M1790" s="10" t="s">
        <v>8329</v>
      </c>
      <c r="N1790" t="b">
        <v>1</v>
      </c>
      <c r="O1790">
        <v>4</v>
      </c>
      <c r="P1790" t="b">
        <v>0</v>
      </c>
      <c r="Q1790" t="s">
        <v>8297</v>
      </c>
      <c r="R1790" s="5">
        <f t="shared" si="144"/>
        <v>1.3818181818181818E-2</v>
      </c>
      <c r="S1790">
        <f t="shared" si="149"/>
        <v>19</v>
      </c>
      <c r="T1790" t="s">
        <v>8297</v>
      </c>
      <c r="U1790" t="s">
        <v>8298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40</v>
      </c>
      <c r="E1791">
        <v>8000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9">
        <f t="shared" si="145"/>
        <v>41956.250034722223</v>
      </c>
      <c r="L1791" s="9">
        <f t="shared" si="146"/>
        <v>42016.250034722223</v>
      </c>
      <c r="M1791" s="10" t="s">
        <v>8326</v>
      </c>
      <c r="N1791" t="b">
        <v>1</v>
      </c>
      <c r="O1791">
        <v>4</v>
      </c>
      <c r="P1791" t="b">
        <v>0</v>
      </c>
      <c r="Q1791" t="s">
        <v>8297</v>
      </c>
      <c r="R1791" s="5">
        <f t="shared" si="144"/>
        <v>5.0000000000000001E-3</v>
      </c>
      <c r="S1791">
        <f t="shared" si="149"/>
        <v>10</v>
      </c>
      <c r="T1791" t="s">
        <v>8297</v>
      </c>
      <c r="U1791" t="s">
        <v>8298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1636</v>
      </c>
      <c r="E1792">
        <v>33000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9">
        <f t="shared" si="145"/>
        <v>42010.674513888887</v>
      </c>
      <c r="L1792" s="9">
        <f t="shared" si="146"/>
        <v>42040.674513888887</v>
      </c>
      <c r="M1792" s="10" t="s">
        <v>8326</v>
      </c>
      <c r="N1792" t="b">
        <v>1</v>
      </c>
      <c r="O1792">
        <v>15</v>
      </c>
      <c r="P1792" t="b">
        <v>0</v>
      </c>
      <c r="Q1792" t="s">
        <v>8297</v>
      </c>
      <c r="R1792" s="5">
        <f t="shared" si="144"/>
        <v>4.9575757575757579E-2</v>
      </c>
      <c r="S1792">
        <f t="shared" si="149"/>
        <v>109.06666666666666</v>
      </c>
      <c r="T1792" t="s">
        <v>8297</v>
      </c>
      <c r="U1792" t="s">
        <v>8298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107</v>
      </c>
      <c r="E1793">
        <v>3000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9">
        <f t="shared" si="145"/>
        <v>41973.740335648152</v>
      </c>
      <c r="L1793" s="9">
        <f t="shared" si="146"/>
        <v>42033.740335648152</v>
      </c>
      <c r="M1793" s="10" t="s">
        <v>8326</v>
      </c>
      <c r="N1793" t="b">
        <v>1</v>
      </c>
      <c r="O1793">
        <v>4</v>
      </c>
      <c r="P1793" t="b">
        <v>0</v>
      </c>
      <c r="Q1793" t="s">
        <v>8297</v>
      </c>
      <c r="R1793" s="5">
        <f t="shared" si="144"/>
        <v>3.5666666666666666E-2</v>
      </c>
      <c r="S1793">
        <f t="shared" si="149"/>
        <v>26.75</v>
      </c>
      <c r="T1793" t="s">
        <v>8297</v>
      </c>
      <c r="U1793" t="s">
        <v>8298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15281</v>
      </c>
      <c r="E1794">
        <v>25000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9">
        <f t="shared" si="145"/>
        <v>42189.031041666662</v>
      </c>
      <c r="L1794" s="9">
        <f t="shared" si="146"/>
        <v>42226.290972222225</v>
      </c>
      <c r="M1794" s="10" t="s">
        <v>8326</v>
      </c>
      <c r="N1794" t="b">
        <v>1</v>
      </c>
      <c r="O1794">
        <v>139</v>
      </c>
      <c r="P1794" t="b">
        <v>0</v>
      </c>
      <c r="Q1794" t="s">
        <v>8297</v>
      </c>
      <c r="R1794" s="5">
        <f t="shared" ref="R1794:R1857" si="150">D1794/E1794</f>
        <v>0.61124000000000001</v>
      </c>
      <c r="S1794">
        <f t="shared" si="149"/>
        <v>109.93525179856115</v>
      </c>
      <c r="T1794" t="s">
        <v>8297</v>
      </c>
      <c r="U1794" t="s">
        <v>8298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40</v>
      </c>
      <c r="E1795">
        <v>3000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9">
        <f t="shared" ref="K1795:K1858" si="151">(J1795/86400)+DATE(1970,1,1)</f>
        <v>41940.891666666663</v>
      </c>
      <c r="L1795" s="9">
        <f t="shared" ref="L1795:L1858" si="152">(I1795/86400)+DATE(1970,1,1)</f>
        <v>41970.933333333334</v>
      </c>
      <c r="M1795" s="10" t="s">
        <v>8329</v>
      </c>
      <c r="N1795" t="b">
        <v>1</v>
      </c>
      <c r="O1795">
        <v>2</v>
      </c>
      <c r="P1795" t="b">
        <v>0</v>
      </c>
      <c r="Q1795" t="s">
        <v>8297</v>
      </c>
      <c r="R1795" s="5">
        <f t="shared" si="150"/>
        <v>1.3333333333333334E-2</v>
      </c>
      <c r="S1795">
        <f t="shared" si="149"/>
        <v>20</v>
      </c>
      <c r="T1795" t="s">
        <v>8297</v>
      </c>
      <c r="U1795" t="s">
        <v>8298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997</v>
      </c>
      <c r="E1796">
        <v>9000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9">
        <f t="shared" si="151"/>
        <v>42011.551180555558</v>
      </c>
      <c r="L1796" s="9">
        <f t="shared" si="152"/>
        <v>42046.551180555558</v>
      </c>
      <c r="M1796" s="10" t="s">
        <v>8326</v>
      </c>
      <c r="N1796" t="b">
        <v>1</v>
      </c>
      <c r="O1796">
        <v>18</v>
      </c>
      <c r="P1796" t="b">
        <v>0</v>
      </c>
      <c r="Q1796" t="s">
        <v>8297</v>
      </c>
      <c r="R1796" s="5">
        <f t="shared" si="150"/>
        <v>0.11077777777777778</v>
      </c>
      <c r="S1796">
        <f t="shared" si="149"/>
        <v>55.388888888888886</v>
      </c>
      <c r="T1796" t="s">
        <v>8297</v>
      </c>
      <c r="U1796" t="s">
        <v>8298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10846</v>
      </c>
      <c r="E1797">
        <v>28000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9">
        <f t="shared" si="151"/>
        <v>42628.288668981477</v>
      </c>
      <c r="L1797" s="9">
        <f t="shared" si="152"/>
        <v>42657.666666666672</v>
      </c>
      <c r="M1797" s="10" t="s">
        <v>8328</v>
      </c>
      <c r="N1797" t="b">
        <v>1</v>
      </c>
      <c r="O1797">
        <v>81</v>
      </c>
      <c r="P1797" t="b">
        <v>0</v>
      </c>
      <c r="Q1797" t="s">
        <v>8297</v>
      </c>
      <c r="R1797" s="5">
        <f t="shared" si="150"/>
        <v>0.38735714285714284</v>
      </c>
      <c r="S1797">
        <f t="shared" si="149"/>
        <v>133.90123456790124</v>
      </c>
      <c r="T1797" t="s">
        <v>8297</v>
      </c>
      <c r="U1797" t="s">
        <v>8298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4190</v>
      </c>
      <c r="E1798">
        <v>19000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9">
        <f t="shared" si="151"/>
        <v>42515.439421296294</v>
      </c>
      <c r="L1798" s="9">
        <f t="shared" si="152"/>
        <v>42575.439421296294</v>
      </c>
      <c r="M1798" s="10" t="s">
        <v>8328</v>
      </c>
      <c r="N1798" t="b">
        <v>1</v>
      </c>
      <c r="O1798">
        <v>86</v>
      </c>
      <c r="P1798" t="b">
        <v>0</v>
      </c>
      <c r="Q1798" t="s">
        <v>8297</v>
      </c>
      <c r="R1798" s="5">
        <f t="shared" si="150"/>
        <v>0.22052631578947368</v>
      </c>
      <c r="S1798">
        <f t="shared" si="149"/>
        <v>48.720930232558139</v>
      </c>
      <c r="T1798" t="s">
        <v>8297</v>
      </c>
      <c r="U1798" t="s">
        <v>8298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6755</v>
      </c>
      <c r="E1799">
        <v>10000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9">
        <f t="shared" si="151"/>
        <v>42689.56931712963</v>
      </c>
      <c r="L1799" s="9">
        <f t="shared" si="152"/>
        <v>42719.56931712963</v>
      </c>
      <c r="M1799" s="10" t="s">
        <v>8328</v>
      </c>
      <c r="N1799" t="b">
        <v>1</v>
      </c>
      <c r="O1799">
        <v>140</v>
      </c>
      <c r="P1799" t="b">
        <v>0</v>
      </c>
      <c r="Q1799" t="s">
        <v>8297</v>
      </c>
      <c r="R1799" s="5">
        <f t="shared" si="150"/>
        <v>0.67549999999999999</v>
      </c>
      <c r="S1799">
        <f t="shared" si="149"/>
        <v>48.25</v>
      </c>
      <c r="T1799" t="s">
        <v>8297</v>
      </c>
      <c r="U1799" t="s">
        <v>8298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2182</v>
      </c>
      <c r="E1800">
        <v>16000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9">
        <f t="shared" si="151"/>
        <v>42344.32677083333</v>
      </c>
      <c r="L1800" s="9">
        <f t="shared" si="152"/>
        <v>42404.32677083333</v>
      </c>
      <c r="M1800" s="10" t="s">
        <v>8328</v>
      </c>
      <c r="N1800" t="b">
        <v>1</v>
      </c>
      <c r="O1800">
        <v>37</v>
      </c>
      <c r="P1800" t="b">
        <v>0</v>
      </c>
      <c r="Q1800" t="s">
        <v>8297</v>
      </c>
      <c r="R1800" s="5">
        <f t="shared" si="150"/>
        <v>0.136375</v>
      </c>
      <c r="S1800">
        <f t="shared" si="149"/>
        <v>58.972972972972975</v>
      </c>
      <c r="T1800" t="s">
        <v>8297</v>
      </c>
      <c r="U1800" t="s">
        <v>8298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69.83</v>
      </c>
      <c r="E1801">
        <v>4000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9">
        <f t="shared" si="151"/>
        <v>41934.842685185184</v>
      </c>
      <c r="L1801" s="9">
        <f t="shared" si="152"/>
        <v>41954.884351851855</v>
      </c>
      <c r="M1801" s="10" t="s">
        <v>8329</v>
      </c>
      <c r="N1801" t="b">
        <v>1</v>
      </c>
      <c r="O1801">
        <v>6</v>
      </c>
      <c r="P1801" t="b">
        <v>0</v>
      </c>
      <c r="Q1801" t="s">
        <v>8297</v>
      </c>
      <c r="R1801" s="5">
        <f t="shared" si="150"/>
        <v>1.7457500000000001E-2</v>
      </c>
      <c r="S1801">
        <f t="shared" si="149"/>
        <v>11.638333333333334</v>
      </c>
      <c r="T1801" t="s">
        <v>8297</v>
      </c>
      <c r="U1801" t="s">
        <v>8298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9460</v>
      </c>
      <c r="E1802">
        <v>46260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9">
        <f t="shared" si="151"/>
        <v>42623.606134259258</v>
      </c>
      <c r="L1802" s="9">
        <f t="shared" si="152"/>
        <v>42653.606134259258</v>
      </c>
      <c r="M1802" s="10" t="s">
        <v>8328</v>
      </c>
      <c r="N1802" t="b">
        <v>1</v>
      </c>
      <c r="O1802">
        <v>113</v>
      </c>
      <c r="P1802" t="b">
        <v>0</v>
      </c>
      <c r="Q1802" t="s">
        <v>8297</v>
      </c>
      <c r="R1802" s="5">
        <f t="shared" si="150"/>
        <v>0.20449632511889321</v>
      </c>
      <c r="S1802">
        <f t="shared" si="149"/>
        <v>83.716814159292042</v>
      </c>
      <c r="T1802" t="s">
        <v>8297</v>
      </c>
      <c r="U1802" t="s">
        <v>8298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2355</v>
      </c>
      <c r="E1803">
        <v>17000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9">
        <f t="shared" si="151"/>
        <v>42321.660509259258</v>
      </c>
      <c r="L1803" s="9">
        <f t="shared" si="152"/>
        <v>42353.506944444445</v>
      </c>
      <c r="M1803" s="10" t="s">
        <v>8326</v>
      </c>
      <c r="N1803" t="b">
        <v>1</v>
      </c>
      <c r="O1803">
        <v>37</v>
      </c>
      <c r="P1803" t="b">
        <v>0</v>
      </c>
      <c r="Q1803" t="s">
        <v>8297</v>
      </c>
      <c r="R1803" s="5">
        <f t="shared" si="150"/>
        <v>0.13852941176470587</v>
      </c>
      <c r="S1803">
        <f t="shared" si="149"/>
        <v>63.648648648648646</v>
      </c>
      <c r="T1803" t="s">
        <v>8297</v>
      </c>
      <c r="U1803" t="s">
        <v>8298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1697</v>
      </c>
      <c r="E1804">
        <v>3500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9">
        <f t="shared" si="151"/>
        <v>42159.47256944445</v>
      </c>
      <c r="L1804" s="9">
        <f t="shared" si="152"/>
        <v>42182.915972222225</v>
      </c>
      <c r="M1804" s="10" t="s">
        <v>8326</v>
      </c>
      <c r="N1804" t="b">
        <v>1</v>
      </c>
      <c r="O1804">
        <v>18</v>
      </c>
      <c r="P1804" t="b">
        <v>0</v>
      </c>
      <c r="Q1804" t="s">
        <v>8297</v>
      </c>
      <c r="R1804" s="5">
        <f t="shared" si="150"/>
        <v>0.48485714285714288</v>
      </c>
      <c r="S1804">
        <f t="shared" si="149"/>
        <v>94.277777777777771</v>
      </c>
      <c r="T1804" t="s">
        <v>8297</v>
      </c>
      <c r="U1804" t="s">
        <v>8298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5390</v>
      </c>
      <c r="E1805">
        <v>17500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9">
        <f t="shared" si="151"/>
        <v>42018.071550925924</v>
      </c>
      <c r="L1805" s="9">
        <f t="shared" si="152"/>
        <v>42049.071550925924</v>
      </c>
      <c r="M1805" s="10" t="s">
        <v>8326</v>
      </c>
      <c r="N1805" t="b">
        <v>1</v>
      </c>
      <c r="O1805">
        <v>75</v>
      </c>
      <c r="P1805" t="b">
        <v>0</v>
      </c>
      <c r="Q1805" t="s">
        <v>8297</v>
      </c>
      <c r="R1805" s="5">
        <f t="shared" si="150"/>
        <v>0.308</v>
      </c>
      <c r="S1805">
        <f t="shared" si="149"/>
        <v>71.86666666666666</v>
      </c>
      <c r="T1805" t="s">
        <v>8297</v>
      </c>
      <c r="U1805" t="s">
        <v>8298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5452</v>
      </c>
      <c r="E1806">
        <v>15500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9">
        <f t="shared" si="151"/>
        <v>42282.678287037037</v>
      </c>
      <c r="L1806" s="9">
        <f t="shared" si="152"/>
        <v>42322.719953703709</v>
      </c>
      <c r="M1806" s="10" t="s">
        <v>8326</v>
      </c>
      <c r="N1806" t="b">
        <v>1</v>
      </c>
      <c r="O1806">
        <v>52</v>
      </c>
      <c r="P1806" t="b">
        <v>0</v>
      </c>
      <c r="Q1806" t="s">
        <v>8297</v>
      </c>
      <c r="R1806" s="5">
        <f t="shared" si="150"/>
        <v>0.35174193548387095</v>
      </c>
      <c r="S1806">
        <f t="shared" si="149"/>
        <v>104.84615384615384</v>
      </c>
      <c r="T1806" t="s">
        <v>8297</v>
      </c>
      <c r="U1806" t="s">
        <v>8298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8191</v>
      </c>
      <c r="E1807">
        <v>22500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9">
        <f t="shared" si="151"/>
        <v>42247.803912037038</v>
      </c>
      <c r="L1807" s="9">
        <f t="shared" si="152"/>
        <v>42279.75</v>
      </c>
      <c r="M1807" s="10" t="s">
        <v>8326</v>
      </c>
      <c r="N1807" t="b">
        <v>1</v>
      </c>
      <c r="O1807">
        <v>122</v>
      </c>
      <c r="P1807" t="b">
        <v>0</v>
      </c>
      <c r="Q1807" t="s">
        <v>8297</v>
      </c>
      <c r="R1807" s="5">
        <f t="shared" si="150"/>
        <v>0.36404444444444445</v>
      </c>
      <c r="S1807">
        <f t="shared" si="149"/>
        <v>67.139344262295083</v>
      </c>
      <c r="T1807" t="s">
        <v>8297</v>
      </c>
      <c r="U1807" t="s">
        <v>8298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591</v>
      </c>
      <c r="E1808">
        <v>20000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9">
        <f t="shared" si="151"/>
        <v>41877.638298611113</v>
      </c>
      <c r="L1808" s="9">
        <f t="shared" si="152"/>
        <v>41912.638298611113</v>
      </c>
      <c r="M1808" s="10" t="s">
        <v>8329</v>
      </c>
      <c r="N1808" t="b">
        <v>1</v>
      </c>
      <c r="O1808">
        <v>8</v>
      </c>
      <c r="P1808" t="b">
        <v>0</v>
      </c>
      <c r="Q1808" t="s">
        <v>8297</v>
      </c>
      <c r="R1808" s="5">
        <f t="shared" si="150"/>
        <v>2.955E-2</v>
      </c>
      <c r="S1808">
        <f t="shared" si="149"/>
        <v>73.875</v>
      </c>
      <c r="T1808" t="s">
        <v>8297</v>
      </c>
      <c r="U1808" t="s">
        <v>8298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553</v>
      </c>
      <c r="E1809">
        <v>5000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9">
        <f t="shared" si="151"/>
        <v>41880.068437499998</v>
      </c>
      <c r="L1809" s="9">
        <f t="shared" si="152"/>
        <v>41910.068437499998</v>
      </c>
      <c r="M1809" s="10" t="s">
        <v>8329</v>
      </c>
      <c r="N1809" t="b">
        <v>1</v>
      </c>
      <c r="O1809">
        <v>8</v>
      </c>
      <c r="P1809" t="b">
        <v>0</v>
      </c>
      <c r="Q1809" t="s">
        <v>8297</v>
      </c>
      <c r="R1809" s="5">
        <f t="shared" si="150"/>
        <v>0.1106</v>
      </c>
      <c r="S1809">
        <f t="shared" si="149"/>
        <v>69.125</v>
      </c>
      <c r="T1809" t="s">
        <v>8297</v>
      </c>
      <c r="U1809" t="s">
        <v>8298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11594</v>
      </c>
      <c r="E1810">
        <v>28000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9">
        <f t="shared" si="151"/>
        <v>42742.680902777778</v>
      </c>
      <c r="L1810" s="9">
        <f t="shared" si="152"/>
        <v>42777.680902777778</v>
      </c>
      <c r="M1810" s="10" t="s">
        <v>8327</v>
      </c>
      <c r="N1810" t="b">
        <v>1</v>
      </c>
      <c r="O1810">
        <v>96</v>
      </c>
      <c r="P1810" t="b">
        <v>0</v>
      </c>
      <c r="Q1810" t="s">
        <v>8297</v>
      </c>
      <c r="R1810" s="5">
        <f t="shared" si="150"/>
        <v>0.41407142857142859</v>
      </c>
      <c r="S1810">
        <f t="shared" si="149"/>
        <v>120.77083333333333</v>
      </c>
      <c r="T1810" t="s">
        <v>8297</v>
      </c>
      <c r="U1810" t="s">
        <v>8298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380</v>
      </c>
      <c r="E1811">
        <v>3500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9">
        <f t="shared" si="151"/>
        <v>42029.907858796301</v>
      </c>
      <c r="L1811" s="9">
        <f t="shared" si="152"/>
        <v>42064.907858796301</v>
      </c>
      <c r="M1811" s="10" t="s">
        <v>8326</v>
      </c>
      <c r="N1811" t="b">
        <v>1</v>
      </c>
      <c r="O1811">
        <v>9</v>
      </c>
      <c r="P1811" t="b">
        <v>0</v>
      </c>
      <c r="Q1811" t="s">
        <v>8297</v>
      </c>
      <c r="R1811" s="5">
        <f t="shared" si="150"/>
        <v>0.10857142857142857</v>
      </c>
      <c r="S1811">
        <f t="shared" si="149"/>
        <v>42.222222222222221</v>
      </c>
      <c r="T1811" t="s">
        <v>8297</v>
      </c>
      <c r="U1811" t="s">
        <v>8298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15</v>
      </c>
      <c r="E1812">
        <v>450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9">
        <f t="shared" si="151"/>
        <v>41860.91002314815</v>
      </c>
      <c r="L1812" s="9">
        <f t="shared" si="152"/>
        <v>41872.91002314815</v>
      </c>
      <c r="M1812" s="10" t="s">
        <v>8329</v>
      </c>
      <c r="N1812" t="b">
        <v>0</v>
      </c>
      <c r="O1812">
        <v>2</v>
      </c>
      <c r="P1812" t="b">
        <v>0</v>
      </c>
      <c r="Q1812" t="s">
        <v>8297</v>
      </c>
      <c r="R1812" s="5">
        <f t="shared" si="150"/>
        <v>3.3333333333333333E-2</v>
      </c>
      <c r="S1812">
        <f t="shared" si="149"/>
        <v>7.5</v>
      </c>
      <c r="T1812" t="s">
        <v>8297</v>
      </c>
      <c r="U1812" t="s">
        <v>8298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40</v>
      </c>
      <c r="E1813">
        <v>54000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9">
        <f t="shared" si="151"/>
        <v>41876.433680555558</v>
      </c>
      <c r="L1813" s="9">
        <f t="shared" si="152"/>
        <v>41936.166666666664</v>
      </c>
      <c r="M1813" s="10" t="s">
        <v>8329</v>
      </c>
      <c r="N1813" t="b">
        <v>0</v>
      </c>
      <c r="O1813">
        <v>26</v>
      </c>
      <c r="P1813" t="b">
        <v>0</v>
      </c>
      <c r="Q1813" t="s">
        <v>8297</v>
      </c>
      <c r="R1813" s="5">
        <f t="shared" si="150"/>
        <v>7.407407407407407E-4</v>
      </c>
      <c r="S1813">
        <f t="shared" si="149"/>
        <v>1.5384615384615385</v>
      </c>
      <c r="T1813" t="s">
        <v>8297</v>
      </c>
      <c r="U1813" t="s">
        <v>8298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865</v>
      </c>
      <c r="E1814">
        <v>6500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9">
        <f t="shared" si="151"/>
        <v>42524.318703703699</v>
      </c>
      <c r="L1814" s="9">
        <f t="shared" si="152"/>
        <v>42554.318703703699</v>
      </c>
      <c r="M1814" s="10" t="s">
        <v>8328</v>
      </c>
      <c r="N1814" t="b">
        <v>0</v>
      </c>
      <c r="O1814">
        <v>23</v>
      </c>
      <c r="P1814" t="b">
        <v>0</v>
      </c>
      <c r="Q1814" t="s">
        <v>8297</v>
      </c>
      <c r="R1814" s="5">
        <f t="shared" si="150"/>
        <v>0.13307692307692306</v>
      </c>
      <c r="S1814">
        <f t="shared" si="149"/>
        <v>37.608695652173914</v>
      </c>
      <c r="T1814" t="s">
        <v>8297</v>
      </c>
      <c r="U1814" t="s">
        <v>8298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0</v>
      </c>
      <c r="E1815">
        <v>8750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9">
        <f t="shared" si="151"/>
        <v>41829.889027777775</v>
      </c>
      <c r="L1815" s="9">
        <f t="shared" si="152"/>
        <v>41859.889027777775</v>
      </c>
      <c r="M1815" s="10" t="s">
        <v>8329</v>
      </c>
      <c r="N1815" t="b">
        <v>0</v>
      </c>
      <c r="O1815">
        <v>0</v>
      </c>
      <c r="P1815" t="b">
        <v>0</v>
      </c>
      <c r="Q1815" t="s">
        <v>8297</v>
      </c>
      <c r="R1815" s="5">
        <f t="shared" si="150"/>
        <v>0</v>
      </c>
      <c r="S1815">
        <v>0</v>
      </c>
      <c r="T1815" t="s">
        <v>8297</v>
      </c>
      <c r="U1815" t="s">
        <v>8298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5902</v>
      </c>
      <c r="E1816">
        <v>12000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9">
        <f t="shared" si="151"/>
        <v>42033.314074074078</v>
      </c>
      <c r="L1816" s="9">
        <f t="shared" si="152"/>
        <v>42063.314074074078</v>
      </c>
      <c r="M1816" s="10" t="s">
        <v>8326</v>
      </c>
      <c r="N1816" t="b">
        <v>0</v>
      </c>
      <c r="O1816">
        <v>140</v>
      </c>
      <c r="P1816" t="b">
        <v>0</v>
      </c>
      <c r="Q1816" t="s">
        <v>8297</v>
      </c>
      <c r="R1816" s="5">
        <f t="shared" si="150"/>
        <v>0.49183333333333334</v>
      </c>
      <c r="S1816">
        <f>D1816/O1816</f>
        <v>42.157142857142858</v>
      </c>
      <c r="T1816" t="s">
        <v>8297</v>
      </c>
      <c r="U1816" t="s">
        <v>8298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0</v>
      </c>
      <c r="E1817">
        <v>3000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9">
        <f t="shared" si="151"/>
        <v>42172.906678240739</v>
      </c>
      <c r="L1817" s="9">
        <f t="shared" si="152"/>
        <v>42186.906678240739</v>
      </c>
      <c r="M1817" s="10" t="s">
        <v>8326</v>
      </c>
      <c r="N1817" t="b">
        <v>0</v>
      </c>
      <c r="O1817">
        <v>0</v>
      </c>
      <c r="P1817" t="b">
        <v>0</v>
      </c>
      <c r="Q1817" t="s">
        <v>8297</v>
      </c>
      <c r="R1817" s="5">
        <f t="shared" si="150"/>
        <v>0</v>
      </c>
      <c r="S1817">
        <v>0</v>
      </c>
      <c r="T1817" t="s">
        <v>8297</v>
      </c>
      <c r="U1817" t="s">
        <v>8298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509</v>
      </c>
      <c r="E1818">
        <v>25000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9">
        <f t="shared" si="151"/>
        <v>42548.876192129625</v>
      </c>
      <c r="L1818" s="9">
        <f t="shared" si="152"/>
        <v>42576.791666666672</v>
      </c>
      <c r="M1818" s="10" t="s">
        <v>8328</v>
      </c>
      <c r="N1818" t="b">
        <v>0</v>
      </c>
      <c r="O1818">
        <v>6</v>
      </c>
      <c r="P1818" t="b">
        <v>0</v>
      </c>
      <c r="Q1818" t="s">
        <v>8297</v>
      </c>
      <c r="R1818" s="5">
        <f t="shared" si="150"/>
        <v>2.036E-2</v>
      </c>
      <c r="S1818">
        <f>D1818/O1818</f>
        <v>84.833333333333329</v>
      </c>
      <c r="T1818" t="s">
        <v>8297</v>
      </c>
      <c r="U1818" t="s">
        <v>8298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9419</v>
      </c>
      <c r="E1819">
        <v>18000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9">
        <f t="shared" si="151"/>
        <v>42705.662118055552</v>
      </c>
      <c r="L1819" s="9">
        <f t="shared" si="152"/>
        <v>42765.290972222225</v>
      </c>
      <c r="M1819" s="10" t="s">
        <v>8327</v>
      </c>
      <c r="N1819" t="b">
        <v>0</v>
      </c>
      <c r="O1819">
        <v>100</v>
      </c>
      <c r="P1819" t="b">
        <v>0</v>
      </c>
      <c r="Q1819" t="s">
        <v>8297</v>
      </c>
      <c r="R1819" s="5">
        <f t="shared" si="150"/>
        <v>0.52327777777777773</v>
      </c>
      <c r="S1819">
        <f>D1819/O1819</f>
        <v>94.19</v>
      </c>
      <c r="T1819" t="s">
        <v>8297</v>
      </c>
      <c r="U1819" t="s">
        <v>8298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0</v>
      </c>
      <c r="E1820">
        <v>15000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9">
        <f t="shared" si="151"/>
        <v>42067.234375</v>
      </c>
      <c r="L1820" s="9">
        <f t="shared" si="152"/>
        <v>42097.192708333328</v>
      </c>
      <c r="M1820" s="10" t="s">
        <v>8326</v>
      </c>
      <c r="N1820" t="b">
        <v>0</v>
      </c>
      <c r="O1820">
        <v>0</v>
      </c>
      <c r="P1820" t="b">
        <v>0</v>
      </c>
      <c r="Q1820" t="s">
        <v>8297</v>
      </c>
      <c r="R1820" s="5">
        <f t="shared" si="150"/>
        <v>0</v>
      </c>
      <c r="S1820">
        <v>0</v>
      </c>
      <c r="T1820" t="s">
        <v>8297</v>
      </c>
      <c r="U1820" t="s">
        <v>8298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25</v>
      </c>
      <c r="E1821">
        <v>1200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9">
        <f t="shared" si="151"/>
        <v>41820.752268518518</v>
      </c>
      <c r="L1821" s="9">
        <f t="shared" si="152"/>
        <v>41850.752268518518</v>
      </c>
      <c r="M1821" s="10" t="s">
        <v>8329</v>
      </c>
      <c r="N1821" t="b">
        <v>0</v>
      </c>
      <c r="O1821">
        <v>4</v>
      </c>
      <c r="P1821" t="b">
        <v>0</v>
      </c>
      <c r="Q1821" t="s">
        <v>8297</v>
      </c>
      <c r="R1821" s="5">
        <f t="shared" si="150"/>
        <v>2.0833333333333332E-2</v>
      </c>
      <c r="S1821">
        <f t="shared" ref="S1821:S1862" si="153">D1821/O1821</f>
        <v>6.25</v>
      </c>
      <c r="T1821" t="s">
        <v>8297</v>
      </c>
      <c r="U1821" t="s">
        <v>8298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1707</v>
      </c>
      <c r="E1822">
        <v>26000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9">
        <f t="shared" si="151"/>
        <v>42065.084374999999</v>
      </c>
      <c r="L1822" s="9">
        <f t="shared" si="152"/>
        <v>42095.042708333334</v>
      </c>
      <c r="M1822" s="10" t="s">
        <v>8326</v>
      </c>
      <c r="N1822" t="b">
        <v>0</v>
      </c>
      <c r="O1822">
        <v>8</v>
      </c>
      <c r="P1822" t="b">
        <v>0</v>
      </c>
      <c r="Q1822" t="s">
        <v>8297</v>
      </c>
      <c r="R1822" s="5">
        <f t="shared" si="150"/>
        <v>6.565384615384616E-2</v>
      </c>
      <c r="S1822">
        <f t="shared" si="153"/>
        <v>213.375</v>
      </c>
      <c r="T1822" t="s">
        <v>8297</v>
      </c>
      <c r="U1822" t="s">
        <v>8298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3372.25</v>
      </c>
      <c r="E1823">
        <v>2500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9">
        <f t="shared" si="151"/>
        <v>40926.319062499999</v>
      </c>
      <c r="L1823" s="9">
        <f t="shared" si="152"/>
        <v>40971.319062499999</v>
      </c>
      <c r="M1823" s="10" t="s">
        <v>8333</v>
      </c>
      <c r="N1823" t="b">
        <v>0</v>
      </c>
      <c r="O1823">
        <v>57</v>
      </c>
      <c r="P1823" t="b">
        <v>1</v>
      </c>
      <c r="Q1823" t="s">
        <v>8284</v>
      </c>
      <c r="R1823" s="5">
        <f t="shared" si="150"/>
        <v>1.3489</v>
      </c>
      <c r="S1823">
        <f t="shared" si="153"/>
        <v>59.162280701754383</v>
      </c>
      <c r="T1823" t="s">
        <v>8284</v>
      </c>
      <c r="U1823" t="s">
        <v>8285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9">
        <f t="shared" si="151"/>
        <v>41634.797013888892</v>
      </c>
      <c r="L1824" s="9">
        <f t="shared" si="152"/>
        <v>41670.792361111111</v>
      </c>
      <c r="M1824" s="10" t="s">
        <v>8329</v>
      </c>
      <c r="N1824" t="b">
        <v>0</v>
      </c>
      <c r="O1824">
        <v>11</v>
      </c>
      <c r="P1824" t="b">
        <v>1</v>
      </c>
      <c r="Q1824" t="s">
        <v>8284</v>
      </c>
      <c r="R1824" s="5">
        <f t="shared" si="150"/>
        <v>1</v>
      </c>
      <c r="S1824">
        <f t="shared" si="153"/>
        <v>27.272727272727273</v>
      </c>
      <c r="T1824" t="s">
        <v>8284</v>
      </c>
      <c r="U1824" t="s">
        <v>8285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811</v>
      </c>
      <c r="E1825">
        <v>700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9">
        <f t="shared" si="151"/>
        <v>41176.684907407405</v>
      </c>
      <c r="L1825" s="9">
        <f t="shared" si="152"/>
        <v>41206.684907407405</v>
      </c>
      <c r="M1825" s="10" t="s">
        <v>8333</v>
      </c>
      <c r="N1825" t="b">
        <v>0</v>
      </c>
      <c r="O1825">
        <v>33</v>
      </c>
      <c r="P1825" t="b">
        <v>1</v>
      </c>
      <c r="Q1825" t="s">
        <v>8284</v>
      </c>
      <c r="R1825" s="5">
        <f t="shared" si="150"/>
        <v>1.1585714285714286</v>
      </c>
      <c r="S1825">
        <f t="shared" si="153"/>
        <v>24.575757575757574</v>
      </c>
      <c r="T1825" t="s">
        <v>8284</v>
      </c>
      <c r="U1825" t="s">
        <v>8285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3002</v>
      </c>
      <c r="E1826">
        <v>3000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9">
        <f t="shared" si="151"/>
        <v>41626.916284722218</v>
      </c>
      <c r="L1826" s="9">
        <f t="shared" si="152"/>
        <v>41647.088888888888</v>
      </c>
      <c r="M1826" s="10" t="s">
        <v>8329</v>
      </c>
      <c r="N1826" t="b">
        <v>0</v>
      </c>
      <c r="O1826">
        <v>40</v>
      </c>
      <c r="P1826" t="b">
        <v>1</v>
      </c>
      <c r="Q1826" t="s">
        <v>8284</v>
      </c>
      <c r="R1826" s="5">
        <f t="shared" si="150"/>
        <v>1.0006666666666666</v>
      </c>
      <c r="S1826">
        <f t="shared" si="153"/>
        <v>75.05</v>
      </c>
      <c r="T1826" t="s">
        <v>8284</v>
      </c>
      <c r="U1826" t="s">
        <v>8285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2101</v>
      </c>
      <c r="E1827">
        <v>2000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9">
        <f t="shared" si="151"/>
        <v>41443.83452546296</v>
      </c>
      <c r="L1827" s="9">
        <f t="shared" si="152"/>
        <v>41466.83452546296</v>
      </c>
      <c r="M1827" s="10" t="s">
        <v>8331</v>
      </c>
      <c r="N1827" t="b">
        <v>0</v>
      </c>
      <c r="O1827">
        <v>50</v>
      </c>
      <c r="P1827" t="b">
        <v>1</v>
      </c>
      <c r="Q1827" t="s">
        <v>8284</v>
      </c>
      <c r="R1827" s="5">
        <f t="shared" si="150"/>
        <v>1.0505</v>
      </c>
      <c r="S1827">
        <f t="shared" si="153"/>
        <v>42.02</v>
      </c>
      <c r="T1827" t="s">
        <v>8284</v>
      </c>
      <c r="U1827" t="s">
        <v>8285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2020</v>
      </c>
      <c r="E1828">
        <v>2000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9">
        <f t="shared" si="151"/>
        <v>41657.923807870371</v>
      </c>
      <c r="L1828" s="9">
        <f t="shared" si="152"/>
        <v>41687.923807870371</v>
      </c>
      <c r="M1828" s="10" t="s">
        <v>8329</v>
      </c>
      <c r="N1828" t="b">
        <v>0</v>
      </c>
      <c r="O1828">
        <v>38</v>
      </c>
      <c r="P1828" t="b">
        <v>1</v>
      </c>
      <c r="Q1828" t="s">
        <v>8284</v>
      </c>
      <c r="R1828" s="5">
        <f t="shared" si="150"/>
        <v>1.01</v>
      </c>
      <c r="S1828">
        <f t="shared" si="153"/>
        <v>53.157894736842103</v>
      </c>
      <c r="T1828" t="s">
        <v>8284</v>
      </c>
      <c r="U1828" t="s">
        <v>8285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8053</v>
      </c>
      <c r="E1829">
        <v>8000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9">
        <f t="shared" si="151"/>
        <v>40555.325937499998</v>
      </c>
      <c r="L1829" s="9">
        <f t="shared" si="152"/>
        <v>40605.325937499998</v>
      </c>
      <c r="M1829" s="10" t="s">
        <v>8334</v>
      </c>
      <c r="N1829" t="b">
        <v>0</v>
      </c>
      <c r="O1829">
        <v>96</v>
      </c>
      <c r="P1829" t="b">
        <v>1</v>
      </c>
      <c r="Q1829" t="s">
        <v>8284</v>
      </c>
      <c r="R1829" s="5">
        <f t="shared" si="150"/>
        <v>1.0066250000000001</v>
      </c>
      <c r="S1829">
        <f t="shared" si="153"/>
        <v>83.885416666666671</v>
      </c>
      <c r="T1829" t="s">
        <v>8284</v>
      </c>
      <c r="U1829" t="s">
        <v>8285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20032</v>
      </c>
      <c r="E1830">
        <v>20000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9">
        <f t="shared" si="151"/>
        <v>41736.899652777778</v>
      </c>
      <c r="L1830" s="9">
        <f t="shared" si="152"/>
        <v>41768.916666666664</v>
      </c>
      <c r="M1830" s="10" t="s">
        <v>8329</v>
      </c>
      <c r="N1830" t="b">
        <v>0</v>
      </c>
      <c r="O1830">
        <v>48</v>
      </c>
      <c r="P1830" t="b">
        <v>1</v>
      </c>
      <c r="Q1830" t="s">
        <v>8284</v>
      </c>
      <c r="R1830" s="5">
        <f t="shared" si="150"/>
        <v>1.0016</v>
      </c>
      <c r="S1830">
        <f t="shared" si="153"/>
        <v>417.33333333333331</v>
      </c>
      <c r="T1830" t="s">
        <v>8284</v>
      </c>
      <c r="U1830" t="s">
        <v>8285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2500.25</v>
      </c>
      <c r="E1831">
        <v>1500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9">
        <f t="shared" si="151"/>
        <v>40516.087627314817</v>
      </c>
      <c r="L1831" s="9">
        <f t="shared" si="152"/>
        <v>40564.916666666664</v>
      </c>
      <c r="M1831" s="10" t="s">
        <v>8334</v>
      </c>
      <c r="N1831" t="b">
        <v>0</v>
      </c>
      <c r="O1831">
        <v>33</v>
      </c>
      <c r="P1831" t="b">
        <v>1</v>
      </c>
      <c r="Q1831" t="s">
        <v>8284</v>
      </c>
      <c r="R1831" s="5">
        <f t="shared" si="150"/>
        <v>1.6668333333333334</v>
      </c>
      <c r="S1831">
        <f t="shared" si="153"/>
        <v>75.765151515151516</v>
      </c>
      <c r="T1831" t="s">
        <v>8284</v>
      </c>
      <c r="U1831" t="s">
        <v>8285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15230</v>
      </c>
      <c r="E1832">
        <v>15000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9">
        <f t="shared" si="151"/>
        <v>41664.684108796297</v>
      </c>
      <c r="L1832" s="9">
        <f t="shared" si="152"/>
        <v>41694.684108796297</v>
      </c>
      <c r="M1832" s="10" t="s">
        <v>8329</v>
      </c>
      <c r="N1832" t="b">
        <v>0</v>
      </c>
      <c r="O1832">
        <v>226</v>
      </c>
      <c r="P1832" t="b">
        <v>1</v>
      </c>
      <c r="Q1832" t="s">
        <v>8284</v>
      </c>
      <c r="R1832" s="5">
        <f t="shared" si="150"/>
        <v>1.0153333333333334</v>
      </c>
      <c r="S1832">
        <f t="shared" si="153"/>
        <v>67.389380530973455</v>
      </c>
      <c r="T1832" t="s">
        <v>8284</v>
      </c>
      <c r="U1832" t="s">
        <v>8285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1030</v>
      </c>
      <c r="E1833">
        <v>1000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9">
        <f t="shared" si="151"/>
        <v>41026.996099537035</v>
      </c>
      <c r="L1833" s="9">
        <f t="shared" si="152"/>
        <v>41041.996099537035</v>
      </c>
      <c r="M1833" s="10" t="s">
        <v>8333</v>
      </c>
      <c r="N1833" t="b">
        <v>0</v>
      </c>
      <c r="O1833">
        <v>14</v>
      </c>
      <c r="P1833" t="b">
        <v>1</v>
      </c>
      <c r="Q1833" t="s">
        <v>8284</v>
      </c>
      <c r="R1833" s="5">
        <f t="shared" si="150"/>
        <v>1.03</v>
      </c>
      <c r="S1833">
        <f t="shared" si="153"/>
        <v>73.571428571428569</v>
      </c>
      <c r="T1833" t="s">
        <v>8284</v>
      </c>
      <c r="U1833" t="s">
        <v>8285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500</v>
      </c>
      <c r="E1834">
        <v>350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9">
        <f t="shared" si="151"/>
        <v>40576.539664351854</v>
      </c>
      <c r="L1834" s="9">
        <f t="shared" si="152"/>
        <v>40606.539664351854</v>
      </c>
      <c r="M1834" s="10" t="s">
        <v>8334</v>
      </c>
      <c r="N1834" t="b">
        <v>0</v>
      </c>
      <c r="O1834">
        <v>20</v>
      </c>
      <c r="P1834" t="b">
        <v>1</v>
      </c>
      <c r="Q1834" t="s">
        <v>8284</v>
      </c>
      <c r="R1834" s="5">
        <f t="shared" si="150"/>
        <v>1.4285714285714286</v>
      </c>
      <c r="S1834">
        <f t="shared" si="153"/>
        <v>25</v>
      </c>
      <c r="T1834" t="s">
        <v>8284</v>
      </c>
      <c r="U1834" t="s">
        <v>8285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1050</v>
      </c>
      <c r="E1835">
        <v>400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9">
        <f t="shared" si="151"/>
        <v>41303.044016203705</v>
      </c>
      <c r="L1835" s="9">
        <f t="shared" si="152"/>
        <v>41335.332638888889</v>
      </c>
      <c r="M1835" s="10" t="s">
        <v>8331</v>
      </c>
      <c r="N1835" t="b">
        <v>0</v>
      </c>
      <c r="O1835">
        <v>25</v>
      </c>
      <c r="P1835" t="b">
        <v>1</v>
      </c>
      <c r="Q1835" t="s">
        <v>8284</v>
      </c>
      <c r="R1835" s="5">
        <f t="shared" si="150"/>
        <v>2.625</v>
      </c>
      <c r="S1835">
        <f t="shared" si="153"/>
        <v>42</v>
      </c>
      <c r="T1835" t="s">
        <v>8284</v>
      </c>
      <c r="U1835" t="s">
        <v>8285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11805</v>
      </c>
      <c r="E1836">
        <v>10000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9">
        <f t="shared" si="151"/>
        <v>41988.964062500003</v>
      </c>
      <c r="L1836" s="9">
        <f t="shared" si="152"/>
        <v>42028.964062500003</v>
      </c>
      <c r="M1836" s="10" t="s">
        <v>8326</v>
      </c>
      <c r="N1836" t="b">
        <v>0</v>
      </c>
      <c r="O1836">
        <v>90</v>
      </c>
      <c r="P1836" t="b">
        <v>1</v>
      </c>
      <c r="Q1836" t="s">
        <v>8284</v>
      </c>
      <c r="R1836" s="5">
        <f t="shared" si="150"/>
        <v>1.1805000000000001</v>
      </c>
      <c r="S1836">
        <f t="shared" si="153"/>
        <v>131.16666666666666</v>
      </c>
      <c r="T1836" t="s">
        <v>8284</v>
      </c>
      <c r="U1836" t="s">
        <v>8285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520</v>
      </c>
      <c r="E1837">
        <v>500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9">
        <f t="shared" si="151"/>
        <v>42430.702210648145</v>
      </c>
      <c r="L1837" s="9">
        <f t="shared" si="152"/>
        <v>42460.660543981481</v>
      </c>
      <c r="M1837" s="10" t="s">
        <v>8328</v>
      </c>
      <c r="N1837" t="b">
        <v>0</v>
      </c>
      <c r="O1837">
        <v>11</v>
      </c>
      <c r="P1837" t="b">
        <v>1</v>
      </c>
      <c r="Q1837" t="s">
        <v>8284</v>
      </c>
      <c r="R1837" s="5">
        <f t="shared" si="150"/>
        <v>1.04</v>
      </c>
      <c r="S1837">
        <f t="shared" si="153"/>
        <v>47.272727272727273</v>
      </c>
      <c r="T1837" t="s">
        <v>8284</v>
      </c>
      <c r="U1837" t="s">
        <v>8285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10017</v>
      </c>
      <c r="E1838">
        <v>5000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9">
        <f t="shared" si="151"/>
        <v>41305.809363425928</v>
      </c>
      <c r="L1838" s="9">
        <f t="shared" si="152"/>
        <v>41322.809363425928</v>
      </c>
      <c r="M1838" s="10" t="s">
        <v>8331</v>
      </c>
      <c r="N1838" t="b">
        <v>0</v>
      </c>
      <c r="O1838">
        <v>55</v>
      </c>
      <c r="P1838" t="b">
        <v>1</v>
      </c>
      <c r="Q1838" t="s">
        <v>8284</v>
      </c>
      <c r="R1838" s="5">
        <f t="shared" si="150"/>
        <v>2.0034000000000001</v>
      </c>
      <c r="S1838">
        <f t="shared" si="153"/>
        <v>182.12727272727273</v>
      </c>
      <c r="T1838" t="s">
        <v>8284</v>
      </c>
      <c r="U1838" t="s">
        <v>8285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1841</v>
      </c>
      <c r="E1839">
        <v>600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9">
        <f t="shared" si="151"/>
        <v>40926.047858796301</v>
      </c>
      <c r="L1839" s="9">
        <f t="shared" si="152"/>
        <v>40986.006192129629</v>
      </c>
      <c r="M1839" s="10" t="s">
        <v>8333</v>
      </c>
      <c r="N1839" t="b">
        <v>0</v>
      </c>
      <c r="O1839">
        <v>30</v>
      </c>
      <c r="P1839" t="b">
        <v>1</v>
      </c>
      <c r="Q1839" t="s">
        <v>8284</v>
      </c>
      <c r="R1839" s="5">
        <f t="shared" si="150"/>
        <v>3.0683333333333334</v>
      </c>
      <c r="S1839">
        <f t="shared" si="153"/>
        <v>61.366666666666667</v>
      </c>
      <c r="T1839" t="s">
        <v>8284</v>
      </c>
      <c r="U1839" t="s">
        <v>8285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1001.49</v>
      </c>
      <c r="E1840">
        <v>1000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9">
        <f t="shared" si="151"/>
        <v>40788.786539351851</v>
      </c>
      <c r="L1840" s="9">
        <f t="shared" si="152"/>
        <v>40817.125</v>
      </c>
      <c r="M1840" s="10" t="s">
        <v>8334</v>
      </c>
      <c r="N1840" t="b">
        <v>0</v>
      </c>
      <c r="O1840">
        <v>28</v>
      </c>
      <c r="P1840" t="b">
        <v>1</v>
      </c>
      <c r="Q1840" t="s">
        <v>8284</v>
      </c>
      <c r="R1840" s="5">
        <f t="shared" si="150"/>
        <v>1.00149</v>
      </c>
      <c r="S1840">
        <f t="shared" si="153"/>
        <v>35.767499999999998</v>
      </c>
      <c r="T1840" t="s">
        <v>8284</v>
      </c>
      <c r="U1840" t="s">
        <v>8285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2053</v>
      </c>
      <c r="E1841">
        <v>1000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9">
        <f t="shared" si="151"/>
        <v>42614.722013888888</v>
      </c>
      <c r="L1841" s="9">
        <f t="shared" si="152"/>
        <v>42644.722013888888</v>
      </c>
      <c r="M1841" s="10" t="s">
        <v>8328</v>
      </c>
      <c r="N1841" t="b">
        <v>0</v>
      </c>
      <c r="O1841">
        <v>45</v>
      </c>
      <c r="P1841" t="b">
        <v>1</v>
      </c>
      <c r="Q1841" t="s">
        <v>8284</v>
      </c>
      <c r="R1841" s="5">
        <f t="shared" si="150"/>
        <v>2.0529999999999999</v>
      </c>
      <c r="S1841">
        <f t="shared" si="153"/>
        <v>45.62222222222222</v>
      </c>
      <c r="T1841" t="s">
        <v>8284</v>
      </c>
      <c r="U1841" t="s">
        <v>8285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980</v>
      </c>
      <c r="E1842">
        <v>900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9">
        <f t="shared" si="151"/>
        <v>41382.096180555556</v>
      </c>
      <c r="L1842" s="9">
        <f t="shared" si="152"/>
        <v>41401.207638888889</v>
      </c>
      <c r="M1842" s="10" t="s">
        <v>8331</v>
      </c>
      <c r="N1842" t="b">
        <v>0</v>
      </c>
      <c r="O1842">
        <v>13</v>
      </c>
      <c r="P1842" t="b">
        <v>1</v>
      </c>
      <c r="Q1842" t="s">
        <v>8284</v>
      </c>
      <c r="R1842" s="5">
        <f t="shared" si="150"/>
        <v>1.0888888888888888</v>
      </c>
      <c r="S1842">
        <f t="shared" si="153"/>
        <v>75.384615384615387</v>
      </c>
      <c r="T1842" t="s">
        <v>8284</v>
      </c>
      <c r="U1842" t="s">
        <v>8285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2035</v>
      </c>
      <c r="E1843">
        <v>2000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9">
        <f t="shared" si="151"/>
        <v>41745.84542824074</v>
      </c>
      <c r="L1843" s="9">
        <f t="shared" si="152"/>
        <v>41779.207638888889</v>
      </c>
      <c r="M1843" s="10" t="s">
        <v>8329</v>
      </c>
      <c r="N1843" t="b">
        <v>0</v>
      </c>
      <c r="O1843">
        <v>40</v>
      </c>
      <c r="P1843" t="b">
        <v>1</v>
      </c>
      <c r="Q1843" t="s">
        <v>8284</v>
      </c>
      <c r="R1843" s="5">
        <f t="shared" si="150"/>
        <v>1.0175000000000001</v>
      </c>
      <c r="S1843">
        <f t="shared" si="153"/>
        <v>50.875</v>
      </c>
      <c r="T1843" t="s">
        <v>8284</v>
      </c>
      <c r="U1843" t="s">
        <v>8285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2505</v>
      </c>
      <c r="E1844">
        <v>2000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9">
        <f t="shared" si="151"/>
        <v>42031.631724537037</v>
      </c>
      <c r="L1844" s="9">
        <f t="shared" si="152"/>
        <v>42065.249305555553</v>
      </c>
      <c r="M1844" s="10" t="s">
        <v>8326</v>
      </c>
      <c r="N1844" t="b">
        <v>0</v>
      </c>
      <c r="O1844">
        <v>21</v>
      </c>
      <c r="P1844" t="b">
        <v>1</v>
      </c>
      <c r="Q1844" t="s">
        <v>8284</v>
      </c>
      <c r="R1844" s="5">
        <f t="shared" si="150"/>
        <v>1.2524999999999999</v>
      </c>
      <c r="S1844">
        <f t="shared" si="153"/>
        <v>119.28571428571429</v>
      </c>
      <c r="T1844" t="s">
        <v>8284</v>
      </c>
      <c r="U1844" t="s">
        <v>8285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12400.61</v>
      </c>
      <c r="E1845">
        <v>10000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9">
        <f t="shared" si="151"/>
        <v>40564.994837962964</v>
      </c>
      <c r="L1845" s="9">
        <f t="shared" si="152"/>
        <v>40594.994837962964</v>
      </c>
      <c r="M1845" s="10" t="s">
        <v>8334</v>
      </c>
      <c r="N1845" t="b">
        <v>0</v>
      </c>
      <c r="O1845">
        <v>134</v>
      </c>
      <c r="P1845" t="b">
        <v>1</v>
      </c>
      <c r="Q1845" t="s">
        <v>8284</v>
      </c>
      <c r="R1845" s="5">
        <f t="shared" si="150"/>
        <v>1.2400610000000001</v>
      </c>
      <c r="S1845">
        <f t="shared" si="153"/>
        <v>92.541865671641801</v>
      </c>
      <c r="T1845" t="s">
        <v>8284</v>
      </c>
      <c r="U1845" t="s">
        <v>8285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1521</v>
      </c>
      <c r="E1846">
        <v>1500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9">
        <f t="shared" si="151"/>
        <v>40666.973541666666</v>
      </c>
      <c r="L1846" s="9">
        <f t="shared" si="152"/>
        <v>40705.125</v>
      </c>
      <c r="M1846" s="10" t="s">
        <v>8334</v>
      </c>
      <c r="N1846" t="b">
        <v>0</v>
      </c>
      <c r="O1846">
        <v>20</v>
      </c>
      <c r="P1846" t="b">
        <v>1</v>
      </c>
      <c r="Q1846" t="s">
        <v>8284</v>
      </c>
      <c r="R1846" s="5">
        <f t="shared" si="150"/>
        <v>1.014</v>
      </c>
      <c r="S1846">
        <f t="shared" si="153"/>
        <v>76.05</v>
      </c>
      <c r="T1846" t="s">
        <v>8284</v>
      </c>
      <c r="U1846" t="s">
        <v>8285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9">
        <f t="shared" si="151"/>
        <v>42523.333310185189</v>
      </c>
      <c r="L1847" s="9">
        <f t="shared" si="152"/>
        <v>42538.204861111109</v>
      </c>
      <c r="M1847" s="10" t="s">
        <v>8328</v>
      </c>
      <c r="N1847" t="b">
        <v>0</v>
      </c>
      <c r="O1847">
        <v>19</v>
      </c>
      <c r="P1847" t="b">
        <v>1</v>
      </c>
      <c r="Q1847" t="s">
        <v>8284</v>
      </c>
      <c r="R1847" s="5">
        <f t="shared" si="150"/>
        <v>1</v>
      </c>
      <c r="S1847">
        <f t="shared" si="153"/>
        <v>52.631578947368418</v>
      </c>
      <c r="T1847" t="s">
        <v>8284</v>
      </c>
      <c r="U1847" t="s">
        <v>8285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20689</v>
      </c>
      <c r="E1848">
        <v>15000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9">
        <f t="shared" si="151"/>
        <v>41228.650196759263</v>
      </c>
      <c r="L1848" s="9">
        <f t="shared" si="152"/>
        <v>41258.650196759263</v>
      </c>
      <c r="M1848" s="10" t="s">
        <v>8333</v>
      </c>
      <c r="N1848" t="b">
        <v>0</v>
      </c>
      <c r="O1848">
        <v>209</v>
      </c>
      <c r="P1848" t="b">
        <v>1</v>
      </c>
      <c r="Q1848" t="s">
        <v>8284</v>
      </c>
      <c r="R1848" s="5">
        <f t="shared" si="150"/>
        <v>1.3792666666666666</v>
      </c>
      <c r="S1848">
        <f t="shared" si="153"/>
        <v>98.990430622009569</v>
      </c>
      <c r="T1848" t="s">
        <v>8284</v>
      </c>
      <c r="U1848" t="s">
        <v>8285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3022</v>
      </c>
      <c r="E1849">
        <v>2500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9">
        <f t="shared" si="151"/>
        <v>42094.236481481479</v>
      </c>
      <c r="L1849" s="9">
        <f t="shared" si="152"/>
        <v>42115.236481481479</v>
      </c>
      <c r="M1849" s="10" t="s">
        <v>8326</v>
      </c>
      <c r="N1849" t="b">
        <v>0</v>
      </c>
      <c r="O1849">
        <v>38</v>
      </c>
      <c r="P1849" t="b">
        <v>1</v>
      </c>
      <c r="Q1849" t="s">
        <v>8284</v>
      </c>
      <c r="R1849" s="5">
        <f t="shared" si="150"/>
        <v>1.2088000000000001</v>
      </c>
      <c r="S1849">
        <f t="shared" si="153"/>
        <v>79.526315789473685</v>
      </c>
      <c r="T1849" t="s">
        <v>8284</v>
      </c>
      <c r="U1849" t="s">
        <v>8285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3221</v>
      </c>
      <c r="E1850">
        <v>3000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9">
        <f t="shared" si="151"/>
        <v>40691.788055555553</v>
      </c>
      <c r="L1850" s="9">
        <f t="shared" si="152"/>
        <v>40755.290972222225</v>
      </c>
      <c r="M1850" s="10" t="s">
        <v>8334</v>
      </c>
      <c r="N1850" t="b">
        <v>0</v>
      </c>
      <c r="O1850">
        <v>24</v>
      </c>
      <c r="P1850" t="b">
        <v>1</v>
      </c>
      <c r="Q1850" t="s">
        <v>8284</v>
      </c>
      <c r="R1850" s="5">
        <f t="shared" si="150"/>
        <v>1.0736666666666668</v>
      </c>
      <c r="S1850">
        <f t="shared" si="153"/>
        <v>134.20833333333334</v>
      </c>
      <c r="T1850" t="s">
        <v>8284</v>
      </c>
      <c r="U1850" t="s">
        <v>8285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301</v>
      </c>
      <c r="E1851">
        <v>300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9">
        <f t="shared" si="151"/>
        <v>41169.845590277779</v>
      </c>
      <c r="L1851" s="9">
        <f t="shared" si="152"/>
        <v>41199.845590277779</v>
      </c>
      <c r="M1851" s="10" t="s">
        <v>8333</v>
      </c>
      <c r="N1851" t="b">
        <v>0</v>
      </c>
      <c r="O1851">
        <v>8</v>
      </c>
      <c r="P1851" t="b">
        <v>1</v>
      </c>
      <c r="Q1851" t="s">
        <v>8284</v>
      </c>
      <c r="R1851" s="5">
        <f t="shared" si="150"/>
        <v>1.0033333333333334</v>
      </c>
      <c r="S1851">
        <f t="shared" si="153"/>
        <v>37.625</v>
      </c>
      <c r="T1851" t="s">
        <v>8284</v>
      </c>
      <c r="U1851" t="s">
        <v>8285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9137</v>
      </c>
      <c r="E1852">
        <v>9000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9">
        <f t="shared" si="151"/>
        <v>41800.959490740745</v>
      </c>
      <c r="L1852" s="9">
        <f t="shared" si="152"/>
        <v>41830.959490740745</v>
      </c>
      <c r="M1852" s="10" t="s">
        <v>8329</v>
      </c>
      <c r="N1852" t="b">
        <v>0</v>
      </c>
      <c r="O1852">
        <v>179</v>
      </c>
      <c r="P1852" t="b">
        <v>1</v>
      </c>
      <c r="Q1852" t="s">
        <v>8284</v>
      </c>
      <c r="R1852" s="5">
        <f t="shared" si="150"/>
        <v>1.0152222222222222</v>
      </c>
      <c r="S1852">
        <f t="shared" si="153"/>
        <v>51.044692737430168</v>
      </c>
      <c r="T1852" t="s">
        <v>8284</v>
      </c>
      <c r="U1852" t="s">
        <v>8285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1301</v>
      </c>
      <c r="E1853">
        <v>1300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9">
        <f t="shared" si="151"/>
        <v>41827.906689814816</v>
      </c>
      <c r="L1853" s="9">
        <f t="shared" si="152"/>
        <v>41848.041666666664</v>
      </c>
      <c r="M1853" s="10" t="s">
        <v>8329</v>
      </c>
      <c r="N1853" t="b">
        <v>0</v>
      </c>
      <c r="O1853">
        <v>26</v>
      </c>
      <c r="P1853" t="b">
        <v>1</v>
      </c>
      <c r="Q1853" t="s">
        <v>8284</v>
      </c>
      <c r="R1853" s="5">
        <f t="shared" si="150"/>
        <v>1.0007692307692309</v>
      </c>
      <c r="S1853">
        <f t="shared" si="153"/>
        <v>50.03846153846154</v>
      </c>
      <c r="T1853" t="s">
        <v>8284</v>
      </c>
      <c r="U1853" t="s">
        <v>8285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17545</v>
      </c>
      <c r="E1854">
        <v>15000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9">
        <f t="shared" si="151"/>
        <v>42081.77143518519</v>
      </c>
      <c r="L1854" s="9">
        <f t="shared" si="152"/>
        <v>42119</v>
      </c>
      <c r="M1854" s="10" t="s">
        <v>8330</v>
      </c>
      <c r="N1854" t="b">
        <v>0</v>
      </c>
      <c r="O1854">
        <v>131</v>
      </c>
      <c r="P1854" t="b">
        <v>1</v>
      </c>
      <c r="Q1854" t="s">
        <v>8284</v>
      </c>
      <c r="R1854" s="5">
        <f t="shared" si="150"/>
        <v>1.1696666666666666</v>
      </c>
      <c r="S1854">
        <f t="shared" si="153"/>
        <v>133.93129770992365</v>
      </c>
      <c r="T1854" t="s">
        <v>8284</v>
      </c>
      <c r="U1854" t="s">
        <v>8285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815</v>
      </c>
      <c r="E1855">
        <v>800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9">
        <f t="shared" si="151"/>
        <v>41177.060381944444</v>
      </c>
      <c r="L1855" s="9">
        <f t="shared" si="152"/>
        <v>41227.102048611108</v>
      </c>
      <c r="M1855" s="10" t="s">
        <v>8333</v>
      </c>
      <c r="N1855" t="b">
        <v>0</v>
      </c>
      <c r="O1855">
        <v>14</v>
      </c>
      <c r="P1855" t="b">
        <v>1</v>
      </c>
      <c r="Q1855" t="s">
        <v>8284</v>
      </c>
      <c r="R1855" s="5">
        <f t="shared" si="150"/>
        <v>1.01875</v>
      </c>
      <c r="S1855">
        <f t="shared" si="153"/>
        <v>58.214285714285715</v>
      </c>
      <c r="T1855" t="s">
        <v>8284</v>
      </c>
      <c r="U1855" t="s">
        <v>8285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15318.55</v>
      </c>
      <c r="E1856">
        <v>15000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9">
        <f t="shared" si="151"/>
        <v>41388.021261574075</v>
      </c>
      <c r="L1856" s="9">
        <f t="shared" si="152"/>
        <v>41418.021261574075</v>
      </c>
      <c r="M1856" s="10" t="s">
        <v>8331</v>
      </c>
      <c r="N1856" t="b">
        <v>0</v>
      </c>
      <c r="O1856">
        <v>174</v>
      </c>
      <c r="P1856" t="b">
        <v>1</v>
      </c>
      <c r="Q1856" t="s">
        <v>8284</v>
      </c>
      <c r="R1856" s="5">
        <f t="shared" si="150"/>
        <v>1.0212366666666666</v>
      </c>
      <c r="S1856">
        <f t="shared" si="153"/>
        <v>88.037643678160919</v>
      </c>
      <c r="T1856" t="s">
        <v>8284</v>
      </c>
      <c r="U1856" t="s">
        <v>8285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13480.16</v>
      </c>
      <c r="E1857">
        <v>8750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9">
        <f t="shared" si="151"/>
        <v>41600.538657407407</v>
      </c>
      <c r="L1857" s="9">
        <f t="shared" si="152"/>
        <v>41645.538657407407</v>
      </c>
      <c r="M1857" s="10" t="s">
        <v>8329</v>
      </c>
      <c r="N1857" t="b">
        <v>0</v>
      </c>
      <c r="O1857">
        <v>191</v>
      </c>
      <c r="P1857" t="b">
        <v>1</v>
      </c>
      <c r="Q1857" t="s">
        <v>8284</v>
      </c>
      <c r="R1857" s="5">
        <f t="shared" si="150"/>
        <v>1.5405897142857143</v>
      </c>
      <c r="S1857">
        <f t="shared" si="153"/>
        <v>70.576753926701571</v>
      </c>
      <c r="T1857" t="s">
        <v>8284</v>
      </c>
      <c r="U1857" t="s">
        <v>8285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2025</v>
      </c>
      <c r="E1858">
        <v>2000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9">
        <f t="shared" si="151"/>
        <v>41817.854999999996</v>
      </c>
      <c r="L1858" s="9">
        <f t="shared" si="152"/>
        <v>41838.854999999996</v>
      </c>
      <c r="M1858" s="10" t="s">
        <v>8329</v>
      </c>
      <c r="N1858" t="b">
        <v>0</v>
      </c>
      <c r="O1858">
        <v>38</v>
      </c>
      <c r="P1858" t="b">
        <v>1</v>
      </c>
      <c r="Q1858" t="s">
        <v>8284</v>
      </c>
      <c r="R1858" s="5">
        <f t="shared" ref="R1858:R1921" si="154">D1858/E1858</f>
        <v>1.0125</v>
      </c>
      <c r="S1858">
        <f t="shared" si="153"/>
        <v>53.289473684210527</v>
      </c>
      <c r="T1858" t="s">
        <v>8284</v>
      </c>
      <c r="U1858" t="s">
        <v>8285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9">
        <f t="shared" ref="K1859:K1922" si="155">(J1859/86400)+DATE(1970,1,1)</f>
        <v>41864.76866898148</v>
      </c>
      <c r="L1859" s="9">
        <f t="shared" ref="L1859:L1922" si="156">(I1859/86400)+DATE(1970,1,1)</f>
        <v>41894.76866898148</v>
      </c>
      <c r="M1859" s="10" t="s">
        <v>8329</v>
      </c>
      <c r="N1859" t="b">
        <v>0</v>
      </c>
      <c r="O1859">
        <v>22</v>
      </c>
      <c r="P1859" t="b">
        <v>1</v>
      </c>
      <c r="Q1859" t="s">
        <v>8284</v>
      </c>
      <c r="R1859" s="5">
        <f t="shared" si="154"/>
        <v>1</v>
      </c>
      <c r="S1859">
        <f t="shared" si="153"/>
        <v>136.36363636363637</v>
      </c>
      <c r="T1859" t="s">
        <v>8284</v>
      </c>
      <c r="U1859" t="s">
        <v>8285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6041.55</v>
      </c>
      <c r="E1860">
        <v>5555.55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9">
        <f t="shared" si="155"/>
        <v>40833.200474537036</v>
      </c>
      <c r="L1860" s="9">
        <f t="shared" si="156"/>
        <v>40893.242141203707</v>
      </c>
      <c r="M1860" s="10" t="s">
        <v>8334</v>
      </c>
      <c r="N1860" t="b">
        <v>0</v>
      </c>
      <c r="O1860">
        <v>149</v>
      </c>
      <c r="P1860" t="b">
        <v>1</v>
      </c>
      <c r="Q1860" t="s">
        <v>8284</v>
      </c>
      <c r="R1860" s="5">
        <f t="shared" si="154"/>
        <v>1.0874800874800874</v>
      </c>
      <c r="S1860">
        <f t="shared" si="153"/>
        <v>40.547315436241611</v>
      </c>
      <c r="T1860" t="s">
        <v>8284</v>
      </c>
      <c r="U1860" t="s">
        <v>8285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3955</v>
      </c>
      <c r="E1861">
        <v>3000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9">
        <f t="shared" si="155"/>
        <v>40778.770011574074</v>
      </c>
      <c r="L1861" s="9">
        <f t="shared" si="156"/>
        <v>40808.770011574074</v>
      </c>
      <c r="M1861" s="10" t="s">
        <v>8334</v>
      </c>
      <c r="N1861" t="b">
        <v>0</v>
      </c>
      <c r="O1861">
        <v>56</v>
      </c>
      <c r="P1861" t="b">
        <v>1</v>
      </c>
      <c r="Q1861" t="s">
        <v>8284</v>
      </c>
      <c r="R1861" s="5">
        <f t="shared" si="154"/>
        <v>1.3183333333333334</v>
      </c>
      <c r="S1861">
        <f t="shared" si="153"/>
        <v>70.625</v>
      </c>
      <c r="T1861" t="s">
        <v>8284</v>
      </c>
      <c r="U1861" t="s">
        <v>8285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1001</v>
      </c>
      <c r="E1862">
        <v>750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9">
        <f t="shared" si="155"/>
        <v>41655.70930555556</v>
      </c>
      <c r="L1862" s="9">
        <f t="shared" si="156"/>
        <v>41676.70930555556</v>
      </c>
      <c r="M1862" s="10" t="s">
        <v>8329</v>
      </c>
      <c r="N1862" t="b">
        <v>0</v>
      </c>
      <c r="O1862">
        <v>19</v>
      </c>
      <c r="P1862" t="b">
        <v>1</v>
      </c>
      <c r="Q1862" t="s">
        <v>8284</v>
      </c>
      <c r="R1862" s="5">
        <f t="shared" si="154"/>
        <v>1.3346666666666667</v>
      </c>
      <c r="S1862">
        <f t="shared" si="153"/>
        <v>52.684210526315788</v>
      </c>
      <c r="T1862" t="s">
        <v>8284</v>
      </c>
      <c r="U1862" t="s">
        <v>8285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0</v>
      </c>
      <c r="E1863">
        <v>250000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9">
        <f t="shared" si="155"/>
        <v>42000.300243055557</v>
      </c>
      <c r="L1863" s="9">
        <f t="shared" si="156"/>
        <v>42030.300243055557</v>
      </c>
      <c r="M1863" s="10" t="s">
        <v>8326</v>
      </c>
      <c r="N1863" t="b">
        <v>0</v>
      </c>
      <c r="O1863">
        <v>0</v>
      </c>
      <c r="P1863" t="b">
        <v>0</v>
      </c>
      <c r="Q1863" t="s">
        <v>8292</v>
      </c>
      <c r="R1863" s="5">
        <f t="shared" si="154"/>
        <v>0</v>
      </c>
      <c r="S1863">
        <v>0</v>
      </c>
      <c r="T1863" t="s">
        <v>8292</v>
      </c>
      <c r="U1863" t="s">
        <v>8294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1455</v>
      </c>
      <c r="E1864">
        <v>18000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9">
        <f t="shared" si="155"/>
        <v>42755.492754629631</v>
      </c>
      <c r="L1864" s="9">
        <f t="shared" si="156"/>
        <v>42802.3125</v>
      </c>
      <c r="M1864" s="10" t="s">
        <v>8327</v>
      </c>
      <c r="N1864" t="b">
        <v>0</v>
      </c>
      <c r="O1864">
        <v>16</v>
      </c>
      <c r="P1864" t="b">
        <v>0</v>
      </c>
      <c r="Q1864" t="s">
        <v>8292</v>
      </c>
      <c r="R1864" s="5">
        <f t="shared" si="154"/>
        <v>8.0833333333333326E-2</v>
      </c>
      <c r="S1864">
        <f t="shared" ref="S1864:S1870" si="157">D1864/O1864</f>
        <v>90.9375</v>
      </c>
      <c r="T1864" t="s">
        <v>8292</v>
      </c>
      <c r="U1864" t="s">
        <v>8294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10</v>
      </c>
      <c r="E1865">
        <v>2500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9">
        <f t="shared" si="155"/>
        <v>41772.797280092593</v>
      </c>
      <c r="L1865" s="9">
        <f t="shared" si="156"/>
        <v>41802.797280092593</v>
      </c>
      <c r="M1865" s="10" t="s">
        <v>8329</v>
      </c>
      <c r="N1865" t="b">
        <v>0</v>
      </c>
      <c r="O1865">
        <v>2</v>
      </c>
      <c r="P1865" t="b">
        <v>0</v>
      </c>
      <c r="Q1865" t="s">
        <v>8292</v>
      </c>
      <c r="R1865" s="5">
        <f t="shared" si="154"/>
        <v>4.0000000000000001E-3</v>
      </c>
      <c r="S1865">
        <f t="shared" si="157"/>
        <v>5</v>
      </c>
      <c r="T1865" t="s">
        <v>8292</v>
      </c>
      <c r="U1865" t="s">
        <v>8294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2788</v>
      </c>
      <c r="E1866">
        <v>6500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9">
        <f t="shared" si="155"/>
        <v>41733.716435185182</v>
      </c>
      <c r="L1866" s="9">
        <f t="shared" si="156"/>
        <v>41763.716435185182</v>
      </c>
      <c r="M1866" s="10" t="s">
        <v>8329</v>
      </c>
      <c r="N1866" t="b">
        <v>0</v>
      </c>
      <c r="O1866">
        <v>48</v>
      </c>
      <c r="P1866" t="b">
        <v>0</v>
      </c>
      <c r="Q1866" t="s">
        <v>8292</v>
      </c>
      <c r="R1866" s="5">
        <f t="shared" si="154"/>
        <v>0.42892307692307691</v>
      </c>
      <c r="S1866">
        <f t="shared" si="157"/>
        <v>58.083333333333336</v>
      </c>
      <c r="T1866" t="s">
        <v>8292</v>
      </c>
      <c r="U1866" t="s">
        <v>8294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4</v>
      </c>
      <c r="E1867">
        <v>110000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9">
        <f t="shared" si="155"/>
        <v>42645.367442129631</v>
      </c>
      <c r="L1867" s="9">
        <f t="shared" si="156"/>
        <v>42680.409108796295</v>
      </c>
      <c r="M1867" s="10" t="s">
        <v>8328</v>
      </c>
      <c r="N1867" t="b">
        <v>0</v>
      </c>
      <c r="O1867">
        <v>2</v>
      </c>
      <c r="P1867" t="b">
        <v>0</v>
      </c>
      <c r="Q1867" t="s">
        <v>8292</v>
      </c>
      <c r="R1867" s="5">
        <f t="shared" si="154"/>
        <v>3.6363636363636364E-5</v>
      </c>
      <c r="S1867">
        <f t="shared" si="157"/>
        <v>2</v>
      </c>
      <c r="T1867" t="s">
        <v>8292</v>
      </c>
      <c r="U1867" t="s">
        <v>8294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125</v>
      </c>
      <c r="E1868">
        <v>25000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9">
        <f t="shared" si="155"/>
        <v>42742.246493055558</v>
      </c>
      <c r="L1868" s="9">
        <f t="shared" si="156"/>
        <v>42795.166666666672</v>
      </c>
      <c r="M1868" s="10" t="s">
        <v>8327</v>
      </c>
      <c r="N1868" t="b">
        <v>0</v>
      </c>
      <c r="O1868">
        <v>2</v>
      </c>
      <c r="P1868" t="b">
        <v>0</v>
      </c>
      <c r="Q1868" t="s">
        <v>8292</v>
      </c>
      <c r="R1868" s="5">
        <f t="shared" si="154"/>
        <v>5.0000000000000001E-3</v>
      </c>
      <c r="S1868">
        <f t="shared" si="157"/>
        <v>62.5</v>
      </c>
      <c r="T1868" t="s">
        <v>8292</v>
      </c>
      <c r="U1868" t="s">
        <v>8294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10</v>
      </c>
      <c r="E1869">
        <v>20000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9">
        <f t="shared" si="155"/>
        <v>42649.924907407403</v>
      </c>
      <c r="L1869" s="9">
        <f t="shared" si="156"/>
        <v>42679.924907407403</v>
      </c>
      <c r="M1869" s="10" t="s">
        <v>8328</v>
      </c>
      <c r="N1869" t="b">
        <v>0</v>
      </c>
      <c r="O1869">
        <v>1</v>
      </c>
      <c r="P1869" t="b">
        <v>0</v>
      </c>
      <c r="Q1869" t="s">
        <v>8292</v>
      </c>
      <c r="R1869" s="5">
        <f t="shared" si="154"/>
        <v>5.0000000000000001E-4</v>
      </c>
      <c r="S1869">
        <f t="shared" si="157"/>
        <v>10</v>
      </c>
      <c r="T1869" t="s">
        <v>8292</v>
      </c>
      <c r="U1869" t="s">
        <v>8294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1217</v>
      </c>
      <c r="E1870">
        <v>25000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9">
        <f t="shared" si="155"/>
        <v>42328.779224537036</v>
      </c>
      <c r="L1870" s="9">
        <f t="shared" si="156"/>
        <v>42353.332638888889</v>
      </c>
      <c r="M1870" s="10" t="s">
        <v>8326</v>
      </c>
      <c r="N1870" t="b">
        <v>0</v>
      </c>
      <c r="O1870">
        <v>17</v>
      </c>
      <c r="P1870" t="b">
        <v>0</v>
      </c>
      <c r="Q1870" t="s">
        <v>8292</v>
      </c>
      <c r="R1870" s="5">
        <f t="shared" si="154"/>
        <v>4.8680000000000001E-2</v>
      </c>
      <c r="S1870">
        <f t="shared" si="157"/>
        <v>71.588235294117652</v>
      </c>
      <c r="T1870" t="s">
        <v>8292</v>
      </c>
      <c r="U1870" t="s">
        <v>8294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0</v>
      </c>
      <c r="E1871">
        <v>10000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9">
        <f t="shared" si="155"/>
        <v>42709.002881944441</v>
      </c>
      <c r="L1871" s="9">
        <f t="shared" si="156"/>
        <v>42739.002881944441</v>
      </c>
      <c r="M1871" s="10" t="s">
        <v>8327</v>
      </c>
      <c r="N1871" t="b">
        <v>0</v>
      </c>
      <c r="O1871">
        <v>0</v>
      </c>
      <c r="P1871" t="b">
        <v>0</v>
      </c>
      <c r="Q1871" t="s">
        <v>8292</v>
      </c>
      <c r="R1871" s="5">
        <f t="shared" si="154"/>
        <v>0</v>
      </c>
      <c r="S1871">
        <v>0</v>
      </c>
      <c r="T1871" t="s">
        <v>8292</v>
      </c>
      <c r="U1871" t="s">
        <v>8294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361</v>
      </c>
      <c r="E1872">
        <v>3500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9">
        <f t="shared" si="155"/>
        <v>42371.355729166666</v>
      </c>
      <c r="L1872" s="9">
        <f t="shared" si="156"/>
        <v>42400.178472222222</v>
      </c>
      <c r="M1872" s="10" t="s">
        <v>8328</v>
      </c>
      <c r="N1872" t="b">
        <v>0</v>
      </c>
      <c r="O1872">
        <v>11</v>
      </c>
      <c r="P1872" t="b">
        <v>0</v>
      </c>
      <c r="Q1872" t="s">
        <v>8292</v>
      </c>
      <c r="R1872" s="5">
        <f t="shared" si="154"/>
        <v>0.10314285714285715</v>
      </c>
      <c r="S1872">
        <f t="shared" ref="S1872:S1877" si="158">D1872/O1872</f>
        <v>32.81818181818182</v>
      </c>
      <c r="T1872" t="s">
        <v>8292</v>
      </c>
      <c r="U1872" t="s">
        <v>8294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4666</v>
      </c>
      <c r="E1873">
        <v>6500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9">
        <f t="shared" si="155"/>
        <v>41923.783576388887</v>
      </c>
      <c r="L1873" s="9">
        <f t="shared" si="156"/>
        <v>41963.825243055559</v>
      </c>
      <c r="M1873" s="10" t="s">
        <v>8329</v>
      </c>
      <c r="N1873" t="b">
        <v>0</v>
      </c>
      <c r="O1873">
        <v>95</v>
      </c>
      <c r="P1873" t="b">
        <v>0</v>
      </c>
      <c r="Q1873" t="s">
        <v>8292</v>
      </c>
      <c r="R1873" s="5">
        <f t="shared" si="154"/>
        <v>0.7178461538461538</v>
      </c>
      <c r="S1873">
        <f t="shared" si="158"/>
        <v>49.11578947368421</v>
      </c>
      <c r="T1873" t="s">
        <v>8292</v>
      </c>
      <c r="U1873" t="s">
        <v>8294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212</v>
      </c>
      <c r="E1874">
        <v>20000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9">
        <f t="shared" si="155"/>
        <v>42155.129652777774</v>
      </c>
      <c r="L1874" s="9">
        <f t="shared" si="156"/>
        <v>42185.129652777774</v>
      </c>
      <c r="M1874" s="10" t="s">
        <v>8326</v>
      </c>
      <c r="N1874" t="b">
        <v>0</v>
      </c>
      <c r="O1874">
        <v>13</v>
      </c>
      <c r="P1874" t="b">
        <v>0</v>
      </c>
      <c r="Q1874" t="s">
        <v>8292</v>
      </c>
      <c r="R1874" s="5">
        <f t="shared" si="154"/>
        <v>1.06E-2</v>
      </c>
      <c r="S1874">
        <f t="shared" si="158"/>
        <v>16.307692307692307</v>
      </c>
      <c r="T1874" t="s">
        <v>8292</v>
      </c>
      <c r="U1874" t="s">
        <v>8294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36</v>
      </c>
      <c r="E1875">
        <v>8000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9">
        <f t="shared" si="155"/>
        <v>42164.615856481483</v>
      </c>
      <c r="L1875" s="9">
        <f t="shared" si="156"/>
        <v>42193.697916666672</v>
      </c>
      <c r="M1875" s="10" t="s">
        <v>8326</v>
      </c>
      <c r="N1875" t="b">
        <v>0</v>
      </c>
      <c r="O1875">
        <v>2</v>
      </c>
      <c r="P1875" t="b">
        <v>0</v>
      </c>
      <c r="Q1875" t="s">
        <v>8292</v>
      </c>
      <c r="R1875" s="5">
        <f t="shared" si="154"/>
        <v>4.4999999999999997E-3</v>
      </c>
      <c r="S1875">
        <f t="shared" si="158"/>
        <v>18</v>
      </c>
      <c r="T1875" t="s">
        <v>8292</v>
      </c>
      <c r="U1875" t="s">
        <v>8294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26</v>
      </c>
      <c r="E1876">
        <v>160000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9">
        <f t="shared" si="155"/>
        <v>42529.969131944439</v>
      </c>
      <c r="L1876" s="9">
        <f t="shared" si="156"/>
        <v>42549.969131944439</v>
      </c>
      <c r="M1876" s="10" t="s">
        <v>8328</v>
      </c>
      <c r="N1876" t="b">
        <v>0</v>
      </c>
      <c r="O1876">
        <v>2</v>
      </c>
      <c r="P1876" t="b">
        <v>0</v>
      </c>
      <c r="Q1876" t="s">
        <v>8292</v>
      </c>
      <c r="R1876" s="5">
        <f t="shared" si="154"/>
        <v>1.6249999999999999E-4</v>
      </c>
      <c r="S1876">
        <f t="shared" si="158"/>
        <v>13</v>
      </c>
      <c r="T1876" t="s">
        <v>8292</v>
      </c>
      <c r="U1876" t="s">
        <v>8294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51</v>
      </c>
      <c r="E1877">
        <v>10000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9">
        <f t="shared" si="155"/>
        <v>42528.899398148147</v>
      </c>
      <c r="L1877" s="9">
        <f t="shared" si="156"/>
        <v>42588.899398148147</v>
      </c>
      <c r="M1877" s="10" t="s">
        <v>8328</v>
      </c>
      <c r="N1877" t="b">
        <v>0</v>
      </c>
      <c r="O1877">
        <v>3</v>
      </c>
      <c r="P1877" t="b">
        <v>0</v>
      </c>
      <c r="Q1877" t="s">
        <v>8292</v>
      </c>
      <c r="R1877" s="5">
        <f t="shared" si="154"/>
        <v>5.1000000000000004E-3</v>
      </c>
      <c r="S1877">
        <f t="shared" si="158"/>
        <v>17</v>
      </c>
      <c r="T1877" t="s">
        <v>8292</v>
      </c>
      <c r="U1877" t="s">
        <v>8294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0</v>
      </c>
      <c r="E1878">
        <v>280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9">
        <f t="shared" si="155"/>
        <v>41776.284780092596</v>
      </c>
      <c r="L1878" s="9">
        <f t="shared" si="156"/>
        <v>41806.284780092596</v>
      </c>
      <c r="M1878" s="10" t="s">
        <v>8329</v>
      </c>
      <c r="N1878" t="b">
        <v>0</v>
      </c>
      <c r="O1878">
        <v>0</v>
      </c>
      <c r="P1878" t="b">
        <v>0</v>
      </c>
      <c r="Q1878" t="s">
        <v>8292</v>
      </c>
      <c r="R1878" s="5">
        <f t="shared" si="154"/>
        <v>0</v>
      </c>
      <c r="S1878">
        <v>0</v>
      </c>
      <c r="T1878" t="s">
        <v>8292</v>
      </c>
      <c r="U1878" t="s">
        <v>8294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0</v>
      </c>
      <c r="E1879">
        <v>60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9">
        <f t="shared" si="155"/>
        <v>42035.029224537036</v>
      </c>
      <c r="L1879" s="9">
        <f t="shared" si="156"/>
        <v>42064.029224537036</v>
      </c>
      <c r="M1879" s="10" t="s">
        <v>8326</v>
      </c>
      <c r="N1879" t="b">
        <v>0</v>
      </c>
      <c r="O1879">
        <v>0</v>
      </c>
      <c r="P1879" t="b">
        <v>0</v>
      </c>
      <c r="Q1879" t="s">
        <v>8292</v>
      </c>
      <c r="R1879" s="5">
        <f t="shared" si="154"/>
        <v>0</v>
      </c>
      <c r="S1879">
        <v>0</v>
      </c>
      <c r="T1879" t="s">
        <v>8292</v>
      </c>
      <c r="U1879" t="s">
        <v>8294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0</v>
      </c>
      <c r="E1880">
        <v>8000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9">
        <f t="shared" si="155"/>
        <v>41773.008738425924</v>
      </c>
      <c r="L1880" s="9">
        <f t="shared" si="156"/>
        <v>41803.008738425924</v>
      </c>
      <c r="M1880" s="10" t="s">
        <v>8329</v>
      </c>
      <c r="N1880" t="b">
        <v>0</v>
      </c>
      <c r="O1880">
        <v>0</v>
      </c>
      <c r="P1880" t="b">
        <v>0</v>
      </c>
      <c r="Q1880" t="s">
        <v>8292</v>
      </c>
      <c r="R1880" s="5">
        <f t="shared" si="154"/>
        <v>0</v>
      </c>
      <c r="S1880">
        <v>0</v>
      </c>
      <c r="T1880" t="s">
        <v>8292</v>
      </c>
      <c r="U1880" t="s">
        <v>8294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6</v>
      </c>
      <c r="E1881">
        <v>5000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9">
        <f t="shared" si="155"/>
        <v>42413.649641203709</v>
      </c>
      <c r="L1881" s="9">
        <f t="shared" si="156"/>
        <v>42443.607974537037</v>
      </c>
      <c r="M1881" s="10" t="s">
        <v>8328</v>
      </c>
      <c r="N1881" t="b">
        <v>0</v>
      </c>
      <c r="O1881">
        <v>2</v>
      </c>
      <c r="P1881" t="b">
        <v>0</v>
      </c>
      <c r="Q1881" t="s">
        <v>8292</v>
      </c>
      <c r="R1881" s="5">
        <f t="shared" si="154"/>
        <v>1.1999999999999999E-3</v>
      </c>
      <c r="S1881">
        <f t="shared" ref="S1881:S1912" si="159">D1881/O1881</f>
        <v>3</v>
      </c>
      <c r="T1881" t="s">
        <v>8292</v>
      </c>
      <c r="U1881" t="s">
        <v>8294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1004</v>
      </c>
      <c r="E1882">
        <v>5000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9">
        <f t="shared" si="155"/>
        <v>42430.566898148143</v>
      </c>
      <c r="L1882" s="9">
        <f t="shared" si="156"/>
        <v>42459.525231481486</v>
      </c>
      <c r="M1882" s="10" t="s">
        <v>8328</v>
      </c>
      <c r="N1882" t="b">
        <v>0</v>
      </c>
      <c r="O1882">
        <v>24</v>
      </c>
      <c r="P1882" t="b">
        <v>0</v>
      </c>
      <c r="Q1882" t="s">
        <v>8292</v>
      </c>
      <c r="R1882" s="5">
        <f t="shared" si="154"/>
        <v>0.20080000000000001</v>
      </c>
      <c r="S1882">
        <f t="shared" si="159"/>
        <v>41.833333333333336</v>
      </c>
      <c r="T1882" t="s">
        <v>8292</v>
      </c>
      <c r="U1882" t="s">
        <v>8294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3453.69</v>
      </c>
      <c r="E1883">
        <v>2000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9">
        <f t="shared" si="155"/>
        <v>42043.152650462958</v>
      </c>
      <c r="L1883" s="9">
        <f t="shared" si="156"/>
        <v>42073.110983796301</v>
      </c>
      <c r="M1883" s="10" t="s">
        <v>8326</v>
      </c>
      <c r="N1883" t="b">
        <v>0</v>
      </c>
      <c r="O1883">
        <v>70</v>
      </c>
      <c r="P1883" t="b">
        <v>1</v>
      </c>
      <c r="Q1883" t="s">
        <v>8284</v>
      </c>
      <c r="R1883" s="5">
        <f t="shared" si="154"/>
        <v>1.726845</v>
      </c>
      <c r="S1883">
        <f t="shared" si="159"/>
        <v>49.338428571428572</v>
      </c>
      <c r="T1883" t="s">
        <v>8284</v>
      </c>
      <c r="U1883" t="s">
        <v>8288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3380</v>
      </c>
      <c r="E1884">
        <v>3350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9">
        <f t="shared" si="155"/>
        <v>41067.949212962965</v>
      </c>
      <c r="L1884" s="9">
        <f t="shared" si="156"/>
        <v>41100.991666666669</v>
      </c>
      <c r="M1884" s="10" t="s">
        <v>8333</v>
      </c>
      <c r="N1884" t="b">
        <v>0</v>
      </c>
      <c r="O1884">
        <v>81</v>
      </c>
      <c r="P1884" t="b">
        <v>1</v>
      </c>
      <c r="Q1884" t="s">
        <v>8284</v>
      </c>
      <c r="R1884" s="5">
        <f t="shared" si="154"/>
        <v>1.008955223880597</v>
      </c>
      <c r="S1884">
        <f t="shared" si="159"/>
        <v>41.728395061728392</v>
      </c>
      <c r="T1884" t="s">
        <v>8284</v>
      </c>
      <c r="U1884" t="s">
        <v>8288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1047</v>
      </c>
      <c r="E1885">
        <v>999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9">
        <f t="shared" si="155"/>
        <v>40977.948009259257</v>
      </c>
      <c r="L1885" s="9">
        <f t="shared" si="156"/>
        <v>41007.906342592592</v>
      </c>
      <c r="M1885" s="10" t="s">
        <v>8333</v>
      </c>
      <c r="N1885" t="b">
        <v>0</v>
      </c>
      <c r="O1885">
        <v>32</v>
      </c>
      <c r="P1885" t="b">
        <v>1</v>
      </c>
      <c r="Q1885" t="s">
        <v>8284</v>
      </c>
      <c r="R1885" s="5">
        <f t="shared" si="154"/>
        <v>1.0480480480480481</v>
      </c>
      <c r="S1885">
        <f t="shared" si="159"/>
        <v>32.71875</v>
      </c>
      <c r="T1885" t="s">
        <v>8284</v>
      </c>
      <c r="U1885" t="s">
        <v>8288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1351</v>
      </c>
      <c r="E1886">
        <v>1000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9">
        <f t="shared" si="155"/>
        <v>41205.198321759257</v>
      </c>
      <c r="L1886" s="9">
        <f t="shared" si="156"/>
        <v>41240.5</v>
      </c>
      <c r="M1886" s="10" t="s">
        <v>8333</v>
      </c>
      <c r="N1886" t="b">
        <v>0</v>
      </c>
      <c r="O1886">
        <v>26</v>
      </c>
      <c r="P1886" t="b">
        <v>1</v>
      </c>
      <c r="Q1886" t="s">
        <v>8284</v>
      </c>
      <c r="R1886" s="5">
        <f t="shared" si="154"/>
        <v>1.351</v>
      </c>
      <c r="S1886">
        <f t="shared" si="159"/>
        <v>51.96153846153846</v>
      </c>
      <c r="T1886" t="s">
        <v>8284</v>
      </c>
      <c r="U1886" t="s">
        <v>8288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5322</v>
      </c>
      <c r="E1887">
        <v>4575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9">
        <f t="shared" si="155"/>
        <v>41099.093865740739</v>
      </c>
      <c r="L1887" s="9">
        <f t="shared" si="156"/>
        <v>41131.916666666664</v>
      </c>
      <c r="M1887" s="10" t="s">
        <v>8333</v>
      </c>
      <c r="N1887" t="b">
        <v>0</v>
      </c>
      <c r="O1887">
        <v>105</v>
      </c>
      <c r="P1887" t="b">
        <v>1</v>
      </c>
      <c r="Q1887" t="s">
        <v>8284</v>
      </c>
      <c r="R1887" s="5">
        <f t="shared" si="154"/>
        <v>1.1632786885245903</v>
      </c>
      <c r="S1887">
        <f t="shared" si="159"/>
        <v>50.685714285714283</v>
      </c>
      <c r="T1887" t="s">
        <v>8284</v>
      </c>
      <c r="U1887" t="s">
        <v>8288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1225</v>
      </c>
      <c r="E1888">
        <v>1200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9">
        <f t="shared" si="155"/>
        <v>41925.906689814816</v>
      </c>
      <c r="L1888" s="9">
        <f t="shared" si="156"/>
        <v>41955.94835648148</v>
      </c>
      <c r="M1888" s="10" t="s">
        <v>8329</v>
      </c>
      <c r="N1888" t="b">
        <v>0</v>
      </c>
      <c r="O1888">
        <v>29</v>
      </c>
      <c r="P1888" t="b">
        <v>1</v>
      </c>
      <c r="Q1888" t="s">
        <v>8284</v>
      </c>
      <c r="R1888" s="5">
        <f t="shared" si="154"/>
        <v>1.0208333333333333</v>
      </c>
      <c r="S1888">
        <f t="shared" si="159"/>
        <v>42.241379310344826</v>
      </c>
      <c r="T1888" t="s">
        <v>8284</v>
      </c>
      <c r="U1888" t="s">
        <v>8288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3335</v>
      </c>
      <c r="E1889">
        <v>3000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9">
        <f t="shared" si="155"/>
        <v>42323.800138888888</v>
      </c>
      <c r="L1889" s="9">
        <f t="shared" si="156"/>
        <v>42341.895833333328</v>
      </c>
      <c r="M1889" s="10" t="s">
        <v>8326</v>
      </c>
      <c r="N1889" t="b">
        <v>0</v>
      </c>
      <c r="O1889">
        <v>8</v>
      </c>
      <c r="P1889" t="b">
        <v>1</v>
      </c>
      <c r="Q1889" t="s">
        <v>8284</v>
      </c>
      <c r="R1889" s="5">
        <f t="shared" si="154"/>
        <v>1.1116666666666666</v>
      </c>
      <c r="S1889">
        <f t="shared" si="159"/>
        <v>416.875</v>
      </c>
      <c r="T1889" t="s">
        <v>8284</v>
      </c>
      <c r="U1889" t="s">
        <v>8288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4152</v>
      </c>
      <c r="E1890">
        <v>2500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9">
        <f t="shared" si="155"/>
        <v>40299.239953703705</v>
      </c>
      <c r="L1890" s="9">
        <f t="shared" si="156"/>
        <v>40330.207638888889</v>
      </c>
      <c r="M1890" s="10" t="s">
        <v>8336</v>
      </c>
      <c r="N1890" t="b">
        <v>0</v>
      </c>
      <c r="O1890">
        <v>89</v>
      </c>
      <c r="P1890" t="b">
        <v>1</v>
      </c>
      <c r="Q1890" t="s">
        <v>8284</v>
      </c>
      <c r="R1890" s="5">
        <f t="shared" si="154"/>
        <v>1.6608000000000001</v>
      </c>
      <c r="S1890">
        <f t="shared" si="159"/>
        <v>46.651685393258425</v>
      </c>
      <c r="T1890" t="s">
        <v>8284</v>
      </c>
      <c r="U1890" t="s">
        <v>8288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2132</v>
      </c>
      <c r="E1891">
        <v>2000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9">
        <f t="shared" si="155"/>
        <v>41299.793356481481</v>
      </c>
      <c r="L1891" s="9">
        <f t="shared" si="156"/>
        <v>41344.751689814817</v>
      </c>
      <c r="M1891" s="10" t="s">
        <v>8331</v>
      </c>
      <c r="N1891" t="b">
        <v>0</v>
      </c>
      <c r="O1891">
        <v>44</v>
      </c>
      <c r="P1891" t="b">
        <v>1</v>
      </c>
      <c r="Q1891" t="s">
        <v>8284</v>
      </c>
      <c r="R1891" s="5">
        <f t="shared" si="154"/>
        <v>1.0660000000000001</v>
      </c>
      <c r="S1891">
        <f t="shared" si="159"/>
        <v>48.454545454545453</v>
      </c>
      <c r="T1891" t="s">
        <v>8284</v>
      </c>
      <c r="U1891" t="s">
        <v>8288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17350.13</v>
      </c>
      <c r="E1892">
        <v>12000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9">
        <f t="shared" si="155"/>
        <v>41228.786203703705</v>
      </c>
      <c r="L1892" s="9">
        <f t="shared" si="156"/>
        <v>41258.786203703705</v>
      </c>
      <c r="M1892" s="10" t="s">
        <v>8333</v>
      </c>
      <c r="N1892" t="b">
        <v>0</v>
      </c>
      <c r="O1892">
        <v>246</v>
      </c>
      <c r="P1892" t="b">
        <v>1</v>
      </c>
      <c r="Q1892" t="s">
        <v>8284</v>
      </c>
      <c r="R1892" s="5">
        <f t="shared" si="154"/>
        <v>1.4458441666666668</v>
      </c>
      <c r="S1892">
        <f t="shared" si="159"/>
        <v>70.5289837398374</v>
      </c>
      <c r="T1892" t="s">
        <v>8284</v>
      </c>
      <c r="U1892" t="s">
        <v>8288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10555</v>
      </c>
      <c r="E1893">
        <v>10000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9">
        <f t="shared" si="155"/>
        <v>40335.798078703701</v>
      </c>
      <c r="L1893" s="9">
        <f t="shared" si="156"/>
        <v>40381.25</v>
      </c>
      <c r="M1893" s="10" t="s">
        <v>8336</v>
      </c>
      <c r="N1893" t="b">
        <v>0</v>
      </c>
      <c r="O1893">
        <v>120</v>
      </c>
      <c r="P1893" t="b">
        <v>1</v>
      </c>
      <c r="Q1893" t="s">
        <v>8284</v>
      </c>
      <c r="R1893" s="5">
        <f t="shared" si="154"/>
        <v>1.0555000000000001</v>
      </c>
      <c r="S1893">
        <f t="shared" si="159"/>
        <v>87.958333333333329</v>
      </c>
      <c r="T1893" t="s">
        <v>8284</v>
      </c>
      <c r="U1893" t="s">
        <v>8288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683</v>
      </c>
      <c r="E1894">
        <v>500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9">
        <f t="shared" si="155"/>
        <v>40671.637511574074</v>
      </c>
      <c r="L1894" s="9">
        <f t="shared" si="156"/>
        <v>40701.637511574074</v>
      </c>
      <c r="M1894" s="10" t="s">
        <v>8334</v>
      </c>
      <c r="N1894" t="b">
        <v>0</v>
      </c>
      <c r="O1894">
        <v>26</v>
      </c>
      <c r="P1894" t="b">
        <v>1</v>
      </c>
      <c r="Q1894" t="s">
        <v>8284</v>
      </c>
      <c r="R1894" s="5">
        <f t="shared" si="154"/>
        <v>1.3660000000000001</v>
      </c>
      <c r="S1894">
        <f t="shared" si="159"/>
        <v>26.26923076923077</v>
      </c>
      <c r="T1894" t="s">
        <v>8284</v>
      </c>
      <c r="U1894" t="s">
        <v>8288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2600</v>
      </c>
      <c r="E1895">
        <v>2500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9">
        <f t="shared" si="155"/>
        <v>40632.94195601852</v>
      </c>
      <c r="L1895" s="9">
        <f t="shared" si="156"/>
        <v>40649.165972222225</v>
      </c>
      <c r="M1895" s="10" t="s">
        <v>8334</v>
      </c>
      <c r="N1895" t="b">
        <v>0</v>
      </c>
      <c r="O1895">
        <v>45</v>
      </c>
      <c r="P1895" t="b">
        <v>1</v>
      </c>
      <c r="Q1895" t="s">
        <v>8284</v>
      </c>
      <c r="R1895" s="5">
        <f t="shared" si="154"/>
        <v>1.04</v>
      </c>
      <c r="S1895">
        <f t="shared" si="159"/>
        <v>57.777777777777779</v>
      </c>
      <c r="T1895" t="s">
        <v>8284</v>
      </c>
      <c r="U1895" t="s">
        <v>8288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1145</v>
      </c>
      <c r="E1896">
        <v>1000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9">
        <f t="shared" si="155"/>
        <v>40920.90489583333</v>
      </c>
      <c r="L1896" s="9">
        <f t="shared" si="156"/>
        <v>40951.90489583333</v>
      </c>
      <c r="M1896" s="10" t="s">
        <v>8333</v>
      </c>
      <c r="N1896" t="b">
        <v>0</v>
      </c>
      <c r="O1896">
        <v>20</v>
      </c>
      <c r="P1896" t="b">
        <v>1</v>
      </c>
      <c r="Q1896" t="s">
        <v>8284</v>
      </c>
      <c r="R1896" s="5">
        <f t="shared" si="154"/>
        <v>1.145</v>
      </c>
      <c r="S1896">
        <f t="shared" si="159"/>
        <v>57.25</v>
      </c>
      <c r="T1896" t="s">
        <v>8284</v>
      </c>
      <c r="U1896" t="s">
        <v>8288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9228</v>
      </c>
      <c r="E1897">
        <v>9072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9">
        <f t="shared" si="155"/>
        <v>42267.746782407412</v>
      </c>
      <c r="L1897" s="9">
        <f t="shared" si="156"/>
        <v>42297.746782407412</v>
      </c>
      <c r="M1897" s="10" t="s">
        <v>8326</v>
      </c>
      <c r="N1897" t="b">
        <v>0</v>
      </c>
      <c r="O1897">
        <v>47</v>
      </c>
      <c r="P1897" t="b">
        <v>1</v>
      </c>
      <c r="Q1897" t="s">
        <v>8284</v>
      </c>
      <c r="R1897" s="5">
        <f t="shared" si="154"/>
        <v>1.0171957671957672</v>
      </c>
      <c r="S1897">
        <f t="shared" si="159"/>
        <v>196.34042553191489</v>
      </c>
      <c r="T1897" t="s">
        <v>8284</v>
      </c>
      <c r="U1897" t="s">
        <v>8288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559</v>
      </c>
      <c r="E1898">
        <v>451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9">
        <f t="shared" si="155"/>
        <v>40981.710243055553</v>
      </c>
      <c r="L1898" s="9">
        <f t="shared" si="156"/>
        <v>41011.710243055553</v>
      </c>
      <c r="M1898" s="10" t="s">
        <v>8333</v>
      </c>
      <c r="N1898" t="b">
        <v>0</v>
      </c>
      <c r="O1898">
        <v>13</v>
      </c>
      <c r="P1898" t="b">
        <v>1</v>
      </c>
      <c r="Q1898" t="s">
        <v>8284</v>
      </c>
      <c r="R1898" s="5">
        <f t="shared" si="154"/>
        <v>1.2394678492239468</v>
      </c>
      <c r="S1898">
        <f t="shared" si="159"/>
        <v>43</v>
      </c>
      <c r="T1898" t="s">
        <v>8284</v>
      </c>
      <c r="U1898" t="s">
        <v>8288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6506</v>
      </c>
      <c r="E1899">
        <v>6350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9">
        <f t="shared" si="155"/>
        <v>41680.583402777775</v>
      </c>
      <c r="L1899" s="9">
        <f t="shared" si="156"/>
        <v>41702.875</v>
      </c>
      <c r="M1899" s="10" t="s">
        <v>8329</v>
      </c>
      <c r="N1899" t="b">
        <v>0</v>
      </c>
      <c r="O1899">
        <v>183</v>
      </c>
      <c r="P1899" t="b">
        <v>1</v>
      </c>
      <c r="Q1899" t="s">
        <v>8284</v>
      </c>
      <c r="R1899" s="5">
        <f t="shared" si="154"/>
        <v>1.0245669291338582</v>
      </c>
      <c r="S1899">
        <f t="shared" si="159"/>
        <v>35.551912568306008</v>
      </c>
      <c r="T1899" t="s">
        <v>8284</v>
      </c>
      <c r="U1899" t="s">
        <v>8288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1445</v>
      </c>
      <c r="E1900">
        <v>1000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9">
        <f t="shared" si="155"/>
        <v>42366.192974537036</v>
      </c>
      <c r="L1900" s="9">
        <f t="shared" si="156"/>
        <v>42401.75</v>
      </c>
      <c r="M1900" s="10" t="s">
        <v>8328</v>
      </c>
      <c r="N1900" t="b">
        <v>0</v>
      </c>
      <c r="O1900">
        <v>21</v>
      </c>
      <c r="P1900" t="b">
        <v>1</v>
      </c>
      <c r="Q1900" t="s">
        <v>8284</v>
      </c>
      <c r="R1900" s="5">
        <f t="shared" si="154"/>
        <v>1.4450000000000001</v>
      </c>
      <c r="S1900">
        <f t="shared" si="159"/>
        <v>68.80952380952381</v>
      </c>
      <c r="T1900" t="s">
        <v>8284</v>
      </c>
      <c r="U1900" t="s">
        <v>8288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1200</v>
      </c>
      <c r="E1901">
        <v>900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9">
        <f t="shared" si="155"/>
        <v>42058.941736111112</v>
      </c>
      <c r="L1901" s="9">
        <f t="shared" si="156"/>
        <v>42088.90006944444</v>
      </c>
      <c r="M1901" s="10" t="s">
        <v>8326</v>
      </c>
      <c r="N1901" t="b">
        <v>0</v>
      </c>
      <c r="O1901">
        <v>42</v>
      </c>
      <c r="P1901" t="b">
        <v>1</v>
      </c>
      <c r="Q1901" t="s">
        <v>8284</v>
      </c>
      <c r="R1901" s="5">
        <f t="shared" si="154"/>
        <v>1.3333333333333333</v>
      </c>
      <c r="S1901">
        <f t="shared" si="159"/>
        <v>28.571428571428573</v>
      </c>
      <c r="T1901" t="s">
        <v>8284</v>
      </c>
      <c r="U1901" t="s">
        <v>8288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2734.11</v>
      </c>
      <c r="E1902">
        <v>2500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9">
        <f t="shared" si="155"/>
        <v>41160.871886574074</v>
      </c>
      <c r="L1902" s="9">
        <f t="shared" si="156"/>
        <v>41188.415972222225</v>
      </c>
      <c r="M1902" s="10" t="s">
        <v>8333</v>
      </c>
      <c r="N1902" t="b">
        <v>0</v>
      </c>
      <c r="O1902">
        <v>54</v>
      </c>
      <c r="P1902" t="b">
        <v>1</v>
      </c>
      <c r="Q1902" t="s">
        <v>8284</v>
      </c>
      <c r="R1902" s="5">
        <f t="shared" si="154"/>
        <v>1.0936440000000001</v>
      </c>
      <c r="S1902">
        <f t="shared" si="159"/>
        <v>50.631666666666668</v>
      </c>
      <c r="T1902" t="s">
        <v>8284</v>
      </c>
      <c r="U1902" t="s">
        <v>8288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2670</v>
      </c>
      <c r="E1903">
        <v>99000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9">
        <f t="shared" si="155"/>
        <v>42116.54315972222</v>
      </c>
      <c r="L1903" s="9">
        <f t="shared" si="156"/>
        <v>42146.541666666672</v>
      </c>
      <c r="M1903" s="10" t="s">
        <v>8326</v>
      </c>
      <c r="N1903" t="b">
        <v>0</v>
      </c>
      <c r="O1903">
        <v>25</v>
      </c>
      <c r="P1903" t="b">
        <v>0</v>
      </c>
      <c r="Q1903" t="s">
        <v>8278</v>
      </c>
      <c r="R1903" s="5">
        <f t="shared" si="154"/>
        <v>2.696969696969697E-2</v>
      </c>
      <c r="S1903">
        <f t="shared" si="159"/>
        <v>106.8</v>
      </c>
      <c r="T1903" t="s">
        <v>8278</v>
      </c>
      <c r="U1903" t="s">
        <v>8307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12</v>
      </c>
      <c r="E1904">
        <v>1000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9">
        <f t="shared" si="155"/>
        <v>42037.789895833332</v>
      </c>
      <c r="L1904" s="9">
        <f t="shared" si="156"/>
        <v>42067.789895833332</v>
      </c>
      <c r="M1904" s="10" t="s">
        <v>8326</v>
      </c>
      <c r="N1904" t="b">
        <v>0</v>
      </c>
      <c r="O1904">
        <v>3</v>
      </c>
      <c r="P1904" t="b">
        <v>0</v>
      </c>
      <c r="Q1904" t="s">
        <v>8278</v>
      </c>
      <c r="R1904" s="5">
        <f t="shared" si="154"/>
        <v>1.2E-2</v>
      </c>
      <c r="S1904">
        <f t="shared" si="159"/>
        <v>4</v>
      </c>
      <c r="T1904" t="s">
        <v>8278</v>
      </c>
      <c r="U1904" t="s">
        <v>8307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1398</v>
      </c>
      <c r="E1905">
        <v>3000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9">
        <f t="shared" si="155"/>
        <v>42702.770729166667</v>
      </c>
      <c r="L1905" s="9">
        <f t="shared" si="156"/>
        <v>42762.770729166667</v>
      </c>
      <c r="M1905" s="10" t="s">
        <v>8327</v>
      </c>
      <c r="N1905" t="b">
        <v>0</v>
      </c>
      <c r="O1905">
        <v>41</v>
      </c>
      <c r="P1905" t="b">
        <v>0</v>
      </c>
      <c r="Q1905" t="s">
        <v>8278</v>
      </c>
      <c r="R1905" s="5">
        <f t="shared" si="154"/>
        <v>0.46600000000000003</v>
      </c>
      <c r="S1905">
        <f t="shared" si="159"/>
        <v>34.097560975609753</v>
      </c>
      <c r="T1905" t="s">
        <v>8278</v>
      </c>
      <c r="U1905" t="s">
        <v>8307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</v>
      </c>
      <c r="E1906">
        <v>50000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9">
        <f t="shared" si="155"/>
        <v>42326.685428240744</v>
      </c>
      <c r="L1906" s="9">
        <f t="shared" si="156"/>
        <v>42371.685428240744</v>
      </c>
      <c r="M1906" s="10" t="s">
        <v>8328</v>
      </c>
      <c r="N1906" t="b">
        <v>0</v>
      </c>
      <c r="O1906">
        <v>2</v>
      </c>
      <c r="P1906" t="b">
        <v>0</v>
      </c>
      <c r="Q1906" t="s">
        <v>8278</v>
      </c>
      <c r="R1906" s="5">
        <f t="shared" si="154"/>
        <v>1E-3</v>
      </c>
      <c r="S1906">
        <f t="shared" si="159"/>
        <v>25</v>
      </c>
      <c r="T1906" t="s">
        <v>8278</v>
      </c>
      <c r="U1906" t="s">
        <v>8307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42</v>
      </c>
      <c r="E1907">
        <v>25000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9">
        <f t="shared" si="155"/>
        <v>41859.925856481481</v>
      </c>
      <c r="L1907" s="9">
        <f t="shared" si="156"/>
        <v>41889.925856481481</v>
      </c>
      <c r="M1907" s="10" t="s">
        <v>8329</v>
      </c>
      <c r="N1907" t="b">
        <v>0</v>
      </c>
      <c r="O1907">
        <v>4</v>
      </c>
      <c r="P1907" t="b">
        <v>0</v>
      </c>
      <c r="Q1907" t="s">
        <v>8278</v>
      </c>
      <c r="R1907" s="5">
        <f t="shared" si="154"/>
        <v>1.6800000000000001E-3</v>
      </c>
      <c r="S1907">
        <f t="shared" si="159"/>
        <v>10.5</v>
      </c>
      <c r="T1907" t="s">
        <v>8278</v>
      </c>
      <c r="U1907" t="s">
        <v>8307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21380</v>
      </c>
      <c r="E1908">
        <v>50000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9">
        <f t="shared" si="155"/>
        <v>42514.671099537038</v>
      </c>
      <c r="L1908" s="9">
        <f t="shared" si="156"/>
        <v>42544.671099537038</v>
      </c>
      <c r="M1908" s="10" t="s">
        <v>8328</v>
      </c>
      <c r="N1908" t="b">
        <v>0</v>
      </c>
      <c r="O1908">
        <v>99</v>
      </c>
      <c r="P1908" t="b">
        <v>0</v>
      </c>
      <c r="Q1908" t="s">
        <v>8278</v>
      </c>
      <c r="R1908" s="5">
        <f t="shared" si="154"/>
        <v>0.42759999999999998</v>
      </c>
      <c r="S1908">
        <f t="shared" si="159"/>
        <v>215.95959595959596</v>
      </c>
      <c r="T1908" t="s">
        <v>8278</v>
      </c>
      <c r="U1908" t="s">
        <v>8307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85</v>
      </c>
      <c r="E1909">
        <v>30000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9">
        <f t="shared" si="155"/>
        <v>41767.587094907409</v>
      </c>
      <c r="L1909" s="9">
        <f t="shared" si="156"/>
        <v>41782.587094907409</v>
      </c>
      <c r="M1909" s="10" t="s">
        <v>8329</v>
      </c>
      <c r="N1909" t="b">
        <v>0</v>
      </c>
      <c r="O1909">
        <v>4</v>
      </c>
      <c r="P1909" t="b">
        <v>0</v>
      </c>
      <c r="Q1909" t="s">
        <v>8278</v>
      </c>
      <c r="R1909" s="5">
        <f t="shared" si="154"/>
        <v>2.8333333333333335E-3</v>
      </c>
      <c r="S1909">
        <f t="shared" si="159"/>
        <v>21.25</v>
      </c>
      <c r="T1909" t="s">
        <v>8278</v>
      </c>
      <c r="U1909" t="s">
        <v>8307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433</v>
      </c>
      <c r="E1910">
        <v>25000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9">
        <f t="shared" si="155"/>
        <v>42703.917824074073</v>
      </c>
      <c r="L1910" s="9">
        <f t="shared" si="156"/>
        <v>42733.917824074073</v>
      </c>
      <c r="M1910" s="10" t="s">
        <v>8328</v>
      </c>
      <c r="N1910" t="b">
        <v>0</v>
      </c>
      <c r="O1910">
        <v>4</v>
      </c>
      <c r="P1910" t="b">
        <v>0</v>
      </c>
      <c r="Q1910" t="s">
        <v>8278</v>
      </c>
      <c r="R1910" s="5">
        <f t="shared" si="154"/>
        <v>1.7319999999999999E-2</v>
      </c>
      <c r="S1910">
        <f t="shared" si="159"/>
        <v>108.25</v>
      </c>
      <c r="T1910" t="s">
        <v>8278</v>
      </c>
      <c r="U1910" t="s">
        <v>8307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4939</v>
      </c>
      <c r="E1911">
        <v>35000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9">
        <f t="shared" si="155"/>
        <v>41905.429155092592</v>
      </c>
      <c r="L1911" s="9">
        <f t="shared" si="156"/>
        <v>41935.429155092592</v>
      </c>
      <c r="M1911" s="10" t="s">
        <v>8329</v>
      </c>
      <c r="N1911" t="b">
        <v>0</v>
      </c>
      <c r="O1911">
        <v>38</v>
      </c>
      <c r="P1911" t="b">
        <v>0</v>
      </c>
      <c r="Q1911" t="s">
        <v>8278</v>
      </c>
      <c r="R1911" s="5">
        <f t="shared" si="154"/>
        <v>0.14111428571428572</v>
      </c>
      <c r="S1911">
        <f t="shared" si="159"/>
        <v>129.97368421052633</v>
      </c>
      <c r="T1911" t="s">
        <v>8278</v>
      </c>
      <c r="U1911" t="s">
        <v>8307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33486</v>
      </c>
      <c r="E1912">
        <v>85000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9">
        <f t="shared" si="155"/>
        <v>42264.963159722218</v>
      </c>
      <c r="L1912" s="9">
        <f t="shared" si="156"/>
        <v>42308.947916666672</v>
      </c>
      <c r="M1912" s="10" t="s">
        <v>8326</v>
      </c>
      <c r="N1912" t="b">
        <v>0</v>
      </c>
      <c r="O1912">
        <v>285</v>
      </c>
      <c r="P1912" t="b">
        <v>0</v>
      </c>
      <c r="Q1912" t="s">
        <v>8278</v>
      </c>
      <c r="R1912" s="5">
        <f t="shared" si="154"/>
        <v>0.39395294117647056</v>
      </c>
      <c r="S1912">
        <f t="shared" si="159"/>
        <v>117.49473684210527</v>
      </c>
      <c r="T1912" t="s">
        <v>8278</v>
      </c>
      <c r="U1912" t="s">
        <v>8307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10</v>
      </c>
      <c r="E1913">
        <v>42500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9">
        <f t="shared" si="155"/>
        <v>41830.033958333333</v>
      </c>
      <c r="L1913" s="9">
        <f t="shared" si="156"/>
        <v>41860.033958333333</v>
      </c>
      <c r="M1913" s="10" t="s">
        <v>8329</v>
      </c>
      <c r="N1913" t="b">
        <v>0</v>
      </c>
      <c r="O1913">
        <v>1</v>
      </c>
      <c r="P1913" t="b">
        <v>0</v>
      </c>
      <c r="Q1913" t="s">
        <v>8278</v>
      </c>
      <c r="R1913" s="5">
        <f t="shared" si="154"/>
        <v>2.3529411764705883E-4</v>
      </c>
      <c r="S1913">
        <f t="shared" ref="S1913:S1944" si="160">D1913/O1913</f>
        <v>10</v>
      </c>
      <c r="T1913" t="s">
        <v>8278</v>
      </c>
      <c r="U1913" t="s">
        <v>8307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2965</v>
      </c>
      <c r="E1914">
        <v>5000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9">
        <f t="shared" si="155"/>
        <v>42129.226388888885</v>
      </c>
      <c r="L1914" s="9">
        <f t="shared" si="156"/>
        <v>42159.226388888885</v>
      </c>
      <c r="M1914" s="10" t="s">
        <v>8326</v>
      </c>
      <c r="N1914" t="b">
        <v>0</v>
      </c>
      <c r="O1914">
        <v>42</v>
      </c>
      <c r="P1914" t="b">
        <v>0</v>
      </c>
      <c r="Q1914" t="s">
        <v>8278</v>
      </c>
      <c r="R1914" s="5">
        <f t="shared" si="154"/>
        <v>0.59299999999999997</v>
      </c>
      <c r="S1914">
        <f t="shared" si="160"/>
        <v>70.595238095238102</v>
      </c>
      <c r="T1914" t="s">
        <v>8278</v>
      </c>
      <c r="U1914" t="s">
        <v>8307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637</v>
      </c>
      <c r="E1915">
        <v>48000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9">
        <f t="shared" si="155"/>
        <v>41890.511319444442</v>
      </c>
      <c r="L1915" s="9">
        <f t="shared" si="156"/>
        <v>41920.511319444442</v>
      </c>
      <c r="M1915" s="10" t="s">
        <v>8329</v>
      </c>
      <c r="N1915" t="b">
        <v>0</v>
      </c>
      <c r="O1915">
        <v>26</v>
      </c>
      <c r="P1915" t="b">
        <v>0</v>
      </c>
      <c r="Q1915" t="s">
        <v>8278</v>
      </c>
      <c r="R1915" s="5">
        <f t="shared" si="154"/>
        <v>1.3270833333333334E-2</v>
      </c>
      <c r="S1915">
        <f t="shared" si="160"/>
        <v>24.5</v>
      </c>
      <c r="T1915" t="s">
        <v>8278</v>
      </c>
      <c r="U1915" t="s">
        <v>8307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60</v>
      </c>
      <c r="E1916">
        <v>666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9">
        <f t="shared" si="155"/>
        <v>41929.174456018518</v>
      </c>
      <c r="L1916" s="9">
        <f t="shared" si="156"/>
        <v>41944.165972222225</v>
      </c>
      <c r="M1916" s="10" t="s">
        <v>8329</v>
      </c>
      <c r="N1916" t="b">
        <v>0</v>
      </c>
      <c r="O1916">
        <v>2</v>
      </c>
      <c r="P1916" t="b">
        <v>0</v>
      </c>
      <c r="Q1916" t="s">
        <v>8278</v>
      </c>
      <c r="R1916" s="5">
        <f t="shared" si="154"/>
        <v>9.0090090090090086E-2</v>
      </c>
      <c r="S1916">
        <f t="shared" si="160"/>
        <v>30</v>
      </c>
      <c r="T1916" t="s">
        <v>8278</v>
      </c>
      <c r="U1916" t="s">
        <v>8307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8</v>
      </c>
      <c r="E1917">
        <v>500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9">
        <f t="shared" si="155"/>
        <v>41864.04886574074</v>
      </c>
      <c r="L1917" s="9">
        <f t="shared" si="156"/>
        <v>41884.04886574074</v>
      </c>
      <c r="M1917" s="10" t="s">
        <v>8329</v>
      </c>
      <c r="N1917" t="b">
        <v>0</v>
      </c>
      <c r="O1917">
        <v>4</v>
      </c>
      <c r="P1917" t="b">
        <v>0</v>
      </c>
      <c r="Q1917" t="s">
        <v>8278</v>
      </c>
      <c r="R1917" s="5">
        <f t="shared" si="154"/>
        <v>1.6E-2</v>
      </c>
      <c r="S1917">
        <f t="shared" si="160"/>
        <v>2</v>
      </c>
      <c r="T1917" t="s">
        <v>8278</v>
      </c>
      <c r="U1917" t="s">
        <v>8307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102</v>
      </c>
      <c r="E1918">
        <v>20000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9">
        <f t="shared" si="155"/>
        <v>42656.717303240745</v>
      </c>
      <c r="L1918" s="9">
        <f t="shared" si="156"/>
        <v>42681.758969907409</v>
      </c>
      <c r="M1918" s="10" t="s">
        <v>8328</v>
      </c>
      <c r="N1918" t="b">
        <v>0</v>
      </c>
      <c r="O1918">
        <v>6</v>
      </c>
      <c r="P1918" t="b">
        <v>0</v>
      </c>
      <c r="Q1918" t="s">
        <v>8278</v>
      </c>
      <c r="R1918" s="5">
        <f t="shared" si="154"/>
        <v>5.1000000000000004E-3</v>
      </c>
      <c r="S1918">
        <f t="shared" si="160"/>
        <v>17</v>
      </c>
      <c r="T1918" t="s">
        <v>8278</v>
      </c>
      <c r="U1918" t="s">
        <v>8307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205025</v>
      </c>
      <c r="E1919">
        <v>390000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9">
        <f t="shared" si="155"/>
        <v>42746.270057870366</v>
      </c>
      <c r="L1919" s="9">
        <f t="shared" si="156"/>
        <v>42776.270057870366</v>
      </c>
      <c r="M1919" s="10" t="s">
        <v>8327</v>
      </c>
      <c r="N1919" t="b">
        <v>0</v>
      </c>
      <c r="O1919">
        <v>70</v>
      </c>
      <c r="P1919" t="b">
        <v>0</v>
      </c>
      <c r="Q1919" t="s">
        <v>8278</v>
      </c>
      <c r="R1919" s="5">
        <f t="shared" si="154"/>
        <v>0.52570512820512816</v>
      </c>
      <c r="S1919">
        <f t="shared" si="160"/>
        <v>2928.9285714285716</v>
      </c>
      <c r="T1919" t="s">
        <v>8278</v>
      </c>
      <c r="U1919" t="s">
        <v>8307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260</v>
      </c>
      <c r="E1920">
        <v>25000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9">
        <f t="shared" si="155"/>
        <v>41828.789942129632</v>
      </c>
      <c r="L1920" s="9">
        <f t="shared" si="156"/>
        <v>41863.789942129632</v>
      </c>
      <c r="M1920" s="10" t="s">
        <v>8329</v>
      </c>
      <c r="N1920" t="b">
        <v>0</v>
      </c>
      <c r="O1920">
        <v>9</v>
      </c>
      <c r="P1920" t="b">
        <v>0</v>
      </c>
      <c r="Q1920" t="s">
        <v>8278</v>
      </c>
      <c r="R1920" s="5">
        <f t="shared" si="154"/>
        <v>1.04E-2</v>
      </c>
      <c r="S1920">
        <f t="shared" si="160"/>
        <v>28.888888888888889</v>
      </c>
      <c r="T1920" t="s">
        <v>8278</v>
      </c>
      <c r="U1920" t="s">
        <v>8307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237</v>
      </c>
      <c r="E1921">
        <v>500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9">
        <f t="shared" si="155"/>
        <v>42113.875567129631</v>
      </c>
      <c r="L1921" s="9">
        <f t="shared" si="156"/>
        <v>42143.875567129631</v>
      </c>
      <c r="M1921" s="10" t="s">
        <v>8326</v>
      </c>
      <c r="N1921" t="b">
        <v>0</v>
      </c>
      <c r="O1921">
        <v>8</v>
      </c>
      <c r="P1921" t="b">
        <v>0</v>
      </c>
      <c r="Q1921" t="s">
        <v>8278</v>
      </c>
      <c r="R1921" s="5">
        <f t="shared" si="154"/>
        <v>0.47399999999999998</v>
      </c>
      <c r="S1921">
        <f t="shared" si="160"/>
        <v>29.625</v>
      </c>
      <c r="T1921" t="s">
        <v>8278</v>
      </c>
      <c r="U1921" t="s">
        <v>8307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4303</v>
      </c>
      <c r="E1922">
        <v>10000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9">
        <f t="shared" si="155"/>
        <v>42270.875706018516</v>
      </c>
      <c r="L1922" s="9">
        <f t="shared" si="156"/>
        <v>42298.958333333328</v>
      </c>
      <c r="M1922" s="10" t="s">
        <v>8326</v>
      </c>
      <c r="N1922" t="b">
        <v>0</v>
      </c>
      <c r="O1922">
        <v>105</v>
      </c>
      <c r="P1922" t="b">
        <v>0</v>
      </c>
      <c r="Q1922" t="s">
        <v>8278</v>
      </c>
      <c r="R1922" s="5">
        <f t="shared" ref="R1922:R1985" si="161">D1922/E1922</f>
        <v>0.43030000000000002</v>
      </c>
      <c r="S1922">
        <f t="shared" si="160"/>
        <v>40.980952380952381</v>
      </c>
      <c r="T1922" t="s">
        <v>8278</v>
      </c>
      <c r="U1922" t="s">
        <v>8307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2052</v>
      </c>
      <c r="E1923">
        <v>1500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9">
        <f t="shared" ref="K1923:K1986" si="162">(J1923/86400)+DATE(1970,1,1)</f>
        <v>41074.221562500003</v>
      </c>
      <c r="L1923" s="9">
        <f t="shared" ref="L1923:L1986" si="163">(I1923/86400)+DATE(1970,1,1)</f>
        <v>41104.221562500003</v>
      </c>
      <c r="M1923" s="10" t="s">
        <v>8333</v>
      </c>
      <c r="N1923" t="b">
        <v>0</v>
      </c>
      <c r="O1923">
        <v>38</v>
      </c>
      <c r="P1923" t="b">
        <v>1</v>
      </c>
      <c r="Q1923" t="s">
        <v>8284</v>
      </c>
      <c r="R1923" s="5">
        <f t="shared" si="161"/>
        <v>1.3680000000000001</v>
      </c>
      <c r="S1923">
        <f t="shared" si="160"/>
        <v>54</v>
      </c>
      <c r="T1923" t="s">
        <v>8284</v>
      </c>
      <c r="U1923" t="s">
        <v>8288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2311</v>
      </c>
      <c r="E1924">
        <v>2000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9">
        <f t="shared" si="162"/>
        <v>41590.255868055552</v>
      </c>
      <c r="L1924" s="9">
        <f t="shared" si="163"/>
        <v>41620.255868055552</v>
      </c>
      <c r="M1924" s="10" t="s">
        <v>8331</v>
      </c>
      <c r="N1924" t="b">
        <v>0</v>
      </c>
      <c r="O1924">
        <v>64</v>
      </c>
      <c r="P1924" t="b">
        <v>1</v>
      </c>
      <c r="Q1924" t="s">
        <v>8284</v>
      </c>
      <c r="R1924" s="5">
        <f t="shared" si="161"/>
        <v>1.1555</v>
      </c>
      <c r="S1924">
        <f t="shared" si="160"/>
        <v>36.109375</v>
      </c>
      <c r="T1924" t="s">
        <v>8284</v>
      </c>
      <c r="U1924" t="s">
        <v>8288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301</v>
      </c>
      <c r="E1925">
        <v>125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9">
        <f t="shared" si="162"/>
        <v>40772.848749999997</v>
      </c>
      <c r="L1925" s="9">
        <f t="shared" si="163"/>
        <v>40813.207638888889</v>
      </c>
      <c r="M1925" s="10" t="s">
        <v>8334</v>
      </c>
      <c r="N1925" t="b">
        <v>0</v>
      </c>
      <c r="O1925">
        <v>13</v>
      </c>
      <c r="P1925" t="b">
        <v>1</v>
      </c>
      <c r="Q1925" t="s">
        <v>8284</v>
      </c>
      <c r="R1925" s="5">
        <f t="shared" si="161"/>
        <v>2.4079999999999999</v>
      </c>
      <c r="S1925">
        <f t="shared" si="160"/>
        <v>23.153846153846153</v>
      </c>
      <c r="T1925" t="s">
        <v>8284</v>
      </c>
      <c r="U1925" t="s">
        <v>8288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3432</v>
      </c>
      <c r="E1926">
        <v>3000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9">
        <f t="shared" si="162"/>
        <v>41626.761053240742</v>
      </c>
      <c r="L1926" s="9">
        <f t="shared" si="163"/>
        <v>41654.814583333333</v>
      </c>
      <c r="M1926" s="10" t="s">
        <v>8329</v>
      </c>
      <c r="N1926" t="b">
        <v>0</v>
      </c>
      <c r="O1926">
        <v>33</v>
      </c>
      <c r="P1926" t="b">
        <v>1</v>
      </c>
      <c r="Q1926" t="s">
        <v>8284</v>
      </c>
      <c r="R1926" s="5">
        <f t="shared" si="161"/>
        <v>1.1439999999999999</v>
      </c>
      <c r="S1926">
        <f t="shared" si="160"/>
        <v>104</v>
      </c>
      <c r="T1926" t="s">
        <v>8284</v>
      </c>
      <c r="U1926" t="s">
        <v>8288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1655</v>
      </c>
      <c r="E1927">
        <v>1500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9">
        <f t="shared" si="162"/>
        <v>41535.90148148148</v>
      </c>
      <c r="L1927" s="9">
        <f t="shared" si="163"/>
        <v>41558</v>
      </c>
      <c r="M1927" s="10" t="s">
        <v>8339</v>
      </c>
      <c r="N1927" t="b">
        <v>0</v>
      </c>
      <c r="O1927">
        <v>52</v>
      </c>
      <c r="P1927" t="b">
        <v>1</v>
      </c>
      <c r="Q1927" t="s">
        <v>8284</v>
      </c>
      <c r="R1927" s="5">
        <f t="shared" si="161"/>
        <v>1.1033333333333333</v>
      </c>
      <c r="S1927">
        <f t="shared" si="160"/>
        <v>31.826923076923077</v>
      </c>
      <c r="T1927" t="s">
        <v>8284</v>
      </c>
      <c r="U1927" t="s">
        <v>8288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2930.69</v>
      </c>
      <c r="E1928">
        <v>1500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9">
        <f t="shared" si="162"/>
        <v>40456.954351851848</v>
      </c>
      <c r="L1928" s="9">
        <f t="shared" si="163"/>
        <v>40484.018055555556</v>
      </c>
      <c r="M1928" s="10" t="s">
        <v>8336</v>
      </c>
      <c r="N1928" t="b">
        <v>0</v>
      </c>
      <c r="O1928">
        <v>107</v>
      </c>
      <c r="P1928" t="b">
        <v>1</v>
      </c>
      <c r="Q1928" t="s">
        <v>8284</v>
      </c>
      <c r="R1928" s="5">
        <f t="shared" si="161"/>
        <v>1.9537933333333333</v>
      </c>
      <c r="S1928">
        <f t="shared" si="160"/>
        <v>27.3896261682243</v>
      </c>
      <c r="T1928" t="s">
        <v>8284</v>
      </c>
      <c r="U1928" t="s">
        <v>8288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620</v>
      </c>
      <c r="E1929">
        <v>600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9">
        <f t="shared" si="162"/>
        <v>40960.861562500002</v>
      </c>
      <c r="L1929" s="9">
        <f t="shared" si="163"/>
        <v>40976.207638888889</v>
      </c>
      <c r="M1929" s="10" t="s">
        <v>8333</v>
      </c>
      <c r="N1929" t="b">
        <v>0</v>
      </c>
      <c r="O1929">
        <v>11</v>
      </c>
      <c r="P1929" t="b">
        <v>1</v>
      </c>
      <c r="Q1929" t="s">
        <v>8284</v>
      </c>
      <c r="R1929" s="5">
        <f t="shared" si="161"/>
        <v>1.0333333333333334</v>
      </c>
      <c r="S1929">
        <f t="shared" si="160"/>
        <v>56.363636363636367</v>
      </c>
      <c r="T1929" t="s">
        <v>8284</v>
      </c>
      <c r="U1929" t="s">
        <v>8288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2630</v>
      </c>
      <c r="E1930">
        <v>2550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9">
        <f t="shared" si="162"/>
        <v>41371.6480787037</v>
      </c>
      <c r="L1930" s="9">
        <f t="shared" si="163"/>
        <v>41401.6480787037</v>
      </c>
      <c r="M1930" s="10" t="s">
        <v>8331</v>
      </c>
      <c r="N1930" t="b">
        <v>0</v>
      </c>
      <c r="O1930">
        <v>34</v>
      </c>
      <c r="P1930" t="b">
        <v>1</v>
      </c>
      <c r="Q1930" t="s">
        <v>8284</v>
      </c>
      <c r="R1930" s="5">
        <f t="shared" si="161"/>
        <v>1.031372549019608</v>
      </c>
      <c r="S1930">
        <f t="shared" si="160"/>
        <v>77.352941176470594</v>
      </c>
      <c r="T1930" t="s">
        <v>8284</v>
      </c>
      <c r="U1930" t="s">
        <v>8288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3210</v>
      </c>
      <c r="E1931">
        <v>3200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9">
        <f t="shared" si="162"/>
        <v>40687.021597222221</v>
      </c>
      <c r="L1931" s="9">
        <f t="shared" si="163"/>
        <v>40729.021597222221</v>
      </c>
      <c r="M1931" s="10" t="s">
        <v>8334</v>
      </c>
      <c r="N1931" t="b">
        <v>0</v>
      </c>
      <c r="O1931">
        <v>75</v>
      </c>
      <c r="P1931" t="b">
        <v>1</v>
      </c>
      <c r="Q1931" t="s">
        <v>8284</v>
      </c>
      <c r="R1931" s="5">
        <f t="shared" si="161"/>
        <v>1.003125</v>
      </c>
      <c r="S1931">
        <f t="shared" si="160"/>
        <v>42.8</v>
      </c>
      <c r="T1931" t="s">
        <v>8284</v>
      </c>
      <c r="U1931" t="s">
        <v>8288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1270</v>
      </c>
      <c r="E1932">
        <v>1000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9">
        <f t="shared" si="162"/>
        <v>41402.558819444443</v>
      </c>
      <c r="L1932" s="9">
        <f t="shared" si="163"/>
        <v>41462.558819444443</v>
      </c>
      <c r="M1932" s="10" t="s">
        <v>8331</v>
      </c>
      <c r="N1932" t="b">
        <v>0</v>
      </c>
      <c r="O1932">
        <v>26</v>
      </c>
      <c r="P1932" t="b">
        <v>1</v>
      </c>
      <c r="Q1932" t="s">
        <v>8284</v>
      </c>
      <c r="R1932" s="5">
        <f t="shared" si="161"/>
        <v>1.27</v>
      </c>
      <c r="S1932">
        <f t="shared" si="160"/>
        <v>48.846153846153847</v>
      </c>
      <c r="T1932" t="s">
        <v>8284</v>
      </c>
      <c r="U1932" t="s">
        <v>8288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2412.02</v>
      </c>
      <c r="E1933">
        <v>2000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9">
        <f t="shared" si="162"/>
        <v>41037.892465277779</v>
      </c>
      <c r="L1933" s="9">
        <f t="shared" si="163"/>
        <v>41051.145833333336</v>
      </c>
      <c r="M1933" s="10" t="s">
        <v>8333</v>
      </c>
      <c r="N1933" t="b">
        <v>0</v>
      </c>
      <c r="O1933">
        <v>50</v>
      </c>
      <c r="P1933" t="b">
        <v>1</v>
      </c>
      <c r="Q1933" t="s">
        <v>8284</v>
      </c>
      <c r="R1933" s="5">
        <f t="shared" si="161"/>
        <v>1.20601</v>
      </c>
      <c r="S1933">
        <f t="shared" si="160"/>
        <v>48.240400000000001</v>
      </c>
      <c r="T1933" t="s">
        <v>8284</v>
      </c>
      <c r="U1933" t="s">
        <v>8288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5617</v>
      </c>
      <c r="E1934">
        <v>5250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9">
        <f t="shared" si="162"/>
        <v>40911.809872685189</v>
      </c>
      <c r="L1934" s="9">
        <f t="shared" si="163"/>
        <v>40932.809872685189</v>
      </c>
      <c r="M1934" s="10" t="s">
        <v>8333</v>
      </c>
      <c r="N1934" t="b">
        <v>0</v>
      </c>
      <c r="O1934">
        <v>80</v>
      </c>
      <c r="P1934" t="b">
        <v>1</v>
      </c>
      <c r="Q1934" t="s">
        <v>8284</v>
      </c>
      <c r="R1934" s="5">
        <f t="shared" si="161"/>
        <v>1.0699047619047619</v>
      </c>
      <c r="S1934">
        <f t="shared" si="160"/>
        <v>70.212500000000006</v>
      </c>
      <c r="T1934" t="s">
        <v>8284</v>
      </c>
      <c r="U1934" t="s">
        <v>8288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10346</v>
      </c>
      <c r="E1935">
        <v>6000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9">
        <f t="shared" si="162"/>
        <v>41879.130868055552</v>
      </c>
      <c r="L1935" s="9">
        <f t="shared" si="163"/>
        <v>41909.130868055552</v>
      </c>
      <c r="M1935" s="10" t="s">
        <v>8329</v>
      </c>
      <c r="N1935" t="b">
        <v>0</v>
      </c>
      <c r="O1935">
        <v>110</v>
      </c>
      <c r="P1935" t="b">
        <v>1</v>
      </c>
      <c r="Q1935" t="s">
        <v>8284</v>
      </c>
      <c r="R1935" s="5">
        <f t="shared" si="161"/>
        <v>1.7243333333333333</v>
      </c>
      <c r="S1935">
        <f t="shared" si="160"/>
        <v>94.054545454545448</v>
      </c>
      <c r="T1935" t="s">
        <v>8284</v>
      </c>
      <c r="U1935" t="s">
        <v>8288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6181</v>
      </c>
      <c r="E1936">
        <v>5000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9">
        <f t="shared" si="162"/>
        <v>40865.867141203707</v>
      </c>
      <c r="L1936" s="9">
        <f t="shared" si="163"/>
        <v>40902.208333333336</v>
      </c>
      <c r="M1936" s="10" t="s">
        <v>8334</v>
      </c>
      <c r="N1936" t="b">
        <v>0</v>
      </c>
      <c r="O1936">
        <v>77</v>
      </c>
      <c r="P1936" t="b">
        <v>1</v>
      </c>
      <c r="Q1936" t="s">
        <v>8284</v>
      </c>
      <c r="R1936" s="5">
        <f t="shared" si="161"/>
        <v>1.2362</v>
      </c>
      <c r="S1936">
        <f t="shared" si="160"/>
        <v>80.272727272727266</v>
      </c>
      <c r="T1936" t="s">
        <v>8284</v>
      </c>
      <c r="U1936" t="s">
        <v>8288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2710</v>
      </c>
      <c r="E1937">
        <v>2500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9">
        <f t="shared" si="162"/>
        <v>41773.932534722218</v>
      </c>
      <c r="L1937" s="9">
        <f t="shared" si="163"/>
        <v>41811.207638888889</v>
      </c>
      <c r="M1937" s="10" t="s">
        <v>8329</v>
      </c>
      <c r="N1937" t="b">
        <v>0</v>
      </c>
      <c r="O1937">
        <v>50</v>
      </c>
      <c r="P1937" t="b">
        <v>1</v>
      </c>
      <c r="Q1937" t="s">
        <v>8284</v>
      </c>
      <c r="R1937" s="5">
        <f t="shared" si="161"/>
        <v>1.0840000000000001</v>
      </c>
      <c r="S1937">
        <f t="shared" si="160"/>
        <v>54.2</v>
      </c>
      <c r="T1937" t="s">
        <v>8284</v>
      </c>
      <c r="U1937" t="s">
        <v>8288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8739.01</v>
      </c>
      <c r="E1938">
        <v>7500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9">
        <f t="shared" si="162"/>
        <v>40852.889699074076</v>
      </c>
      <c r="L1938" s="9">
        <f t="shared" si="163"/>
        <v>40883.249305555553</v>
      </c>
      <c r="M1938" s="10" t="s">
        <v>8334</v>
      </c>
      <c r="N1938" t="b">
        <v>0</v>
      </c>
      <c r="O1938">
        <v>145</v>
      </c>
      <c r="P1938" t="b">
        <v>1</v>
      </c>
      <c r="Q1938" t="s">
        <v>8284</v>
      </c>
      <c r="R1938" s="5">
        <f t="shared" si="161"/>
        <v>1.1652013333333333</v>
      </c>
      <c r="S1938">
        <f t="shared" si="160"/>
        <v>60.26903448275862</v>
      </c>
      <c r="T1938" t="s">
        <v>8284</v>
      </c>
      <c r="U1938" t="s">
        <v>8288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1123.47</v>
      </c>
      <c r="E1939">
        <v>600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9">
        <f t="shared" si="162"/>
        <v>41059.118993055556</v>
      </c>
      <c r="L1939" s="9">
        <f t="shared" si="163"/>
        <v>41075.165972222225</v>
      </c>
      <c r="M1939" s="10" t="s">
        <v>8333</v>
      </c>
      <c r="N1939" t="b">
        <v>0</v>
      </c>
      <c r="O1939">
        <v>29</v>
      </c>
      <c r="P1939" t="b">
        <v>1</v>
      </c>
      <c r="Q1939" t="s">
        <v>8284</v>
      </c>
      <c r="R1939" s="5">
        <f t="shared" si="161"/>
        <v>1.8724499999999999</v>
      </c>
      <c r="S1939">
        <f t="shared" si="160"/>
        <v>38.740344827586206</v>
      </c>
      <c r="T1939" t="s">
        <v>8284</v>
      </c>
      <c r="U1939" t="s">
        <v>8288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17390</v>
      </c>
      <c r="E1940">
        <v>15000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9">
        <f t="shared" si="162"/>
        <v>41426.259618055556</v>
      </c>
      <c r="L1940" s="9">
        <f t="shared" si="163"/>
        <v>41457.208333333336</v>
      </c>
      <c r="M1940" s="10" t="s">
        <v>8331</v>
      </c>
      <c r="N1940" t="b">
        <v>0</v>
      </c>
      <c r="O1940">
        <v>114</v>
      </c>
      <c r="P1940" t="b">
        <v>1</v>
      </c>
      <c r="Q1940" t="s">
        <v>8284</v>
      </c>
      <c r="R1940" s="5">
        <f t="shared" si="161"/>
        <v>1.1593333333333333</v>
      </c>
      <c r="S1940">
        <f t="shared" si="160"/>
        <v>152.54385964912279</v>
      </c>
      <c r="T1940" t="s">
        <v>8284</v>
      </c>
      <c r="U1940" t="s">
        <v>8288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11070</v>
      </c>
      <c r="E1941">
        <v>10000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9">
        <f t="shared" si="162"/>
        <v>41313.985046296293</v>
      </c>
      <c r="L1941" s="9">
        <f t="shared" si="163"/>
        <v>41343.943379629629</v>
      </c>
      <c r="M1941" s="10" t="s">
        <v>8331</v>
      </c>
      <c r="N1941" t="b">
        <v>0</v>
      </c>
      <c r="O1941">
        <v>96</v>
      </c>
      <c r="P1941" t="b">
        <v>1</v>
      </c>
      <c r="Q1941" t="s">
        <v>8284</v>
      </c>
      <c r="R1941" s="5">
        <f t="shared" si="161"/>
        <v>1.107</v>
      </c>
      <c r="S1941">
        <f t="shared" si="160"/>
        <v>115.3125</v>
      </c>
      <c r="T1941" t="s">
        <v>8284</v>
      </c>
      <c r="U1941" t="s">
        <v>8288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1111</v>
      </c>
      <c r="E1942">
        <v>650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9">
        <f t="shared" si="162"/>
        <v>40670.507326388892</v>
      </c>
      <c r="L1942" s="9">
        <f t="shared" si="163"/>
        <v>40709.165972222225</v>
      </c>
      <c r="M1942" s="10" t="s">
        <v>8334</v>
      </c>
      <c r="N1942" t="b">
        <v>0</v>
      </c>
      <c r="O1942">
        <v>31</v>
      </c>
      <c r="P1942" t="b">
        <v>1</v>
      </c>
      <c r="Q1942" t="s">
        <v>8284</v>
      </c>
      <c r="R1942" s="5">
        <f t="shared" si="161"/>
        <v>1.7092307692307693</v>
      </c>
      <c r="S1942">
        <f t="shared" si="160"/>
        <v>35.838709677419352</v>
      </c>
      <c r="T1942" t="s">
        <v>8284</v>
      </c>
      <c r="U1942" t="s">
        <v>8288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315295.89</v>
      </c>
      <c r="E1943">
        <v>250000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9">
        <f t="shared" si="162"/>
        <v>41744.290868055556</v>
      </c>
      <c r="L1943" s="9">
        <f t="shared" si="163"/>
        <v>41774.290868055556</v>
      </c>
      <c r="M1943" s="10" t="s">
        <v>8329</v>
      </c>
      <c r="N1943" t="b">
        <v>1</v>
      </c>
      <c r="O1943">
        <v>4883</v>
      </c>
      <c r="P1943" t="b">
        <v>1</v>
      </c>
      <c r="Q1943" t="s">
        <v>8278</v>
      </c>
      <c r="R1943" s="5">
        <f t="shared" si="161"/>
        <v>1.2611835600000001</v>
      </c>
      <c r="S1943">
        <f t="shared" si="160"/>
        <v>64.570118779438872</v>
      </c>
      <c r="T1943" t="s">
        <v>8278</v>
      </c>
      <c r="U1943" t="s">
        <v>8308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8306.42</v>
      </c>
      <c r="E1944">
        <v>6000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9">
        <f t="shared" si="162"/>
        <v>40638.828009259261</v>
      </c>
      <c r="L1944" s="9">
        <f t="shared" si="163"/>
        <v>40728.828009259261</v>
      </c>
      <c r="M1944" s="10" t="s">
        <v>8334</v>
      </c>
      <c r="N1944" t="b">
        <v>1</v>
      </c>
      <c r="O1944">
        <v>95</v>
      </c>
      <c r="P1944" t="b">
        <v>1</v>
      </c>
      <c r="Q1944" t="s">
        <v>8278</v>
      </c>
      <c r="R1944" s="5">
        <f t="shared" si="161"/>
        <v>1.3844033333333334</v>
      </c>
      <c r="S1944">
        <f t="shared" si="160"/>
        <v>87.436000000000007</v>
      </c>
      <c r="T1944" t="s">
        <v>8278</v>
      </c>
      <c r="U1944" t="s">
        <v>8308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170525</v>
      </c>
      <c r="E1945">
        <v>10000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9">
        <f t="shared" si="162"/>
        <v>42548.269861111112</v>
      </c>
      <c r="L1945" s="9">
        <f t="shared" si="163"/>
        <v>42593.269861111112</v>
      </c>
      <c r="M1945" s="10" t="s">
        <v>8328</v>
      </c>
      <c r="N1945" t="b">
        <v>1</v>
      </c>
      <c r="O1945">
        <v>2478</v>
      </c>
      <c r="P1945" t="b">
        <v>1</v>
      </c>
      <c r="Q1945" t="s">
        <v>8278</v>
      </c>
      <c r="R1945" s="5">
        <f t="shared" si="161"/>
        <v>17.052499999999998</v>
      </c>
      <c r="S1945">
        <f t="shared" ref="S1945:S1976" si="164">D1945/O1945</f>
        <v>68.815577078288939</v>
      </c>
      <c r="T1945" t="s">
        <v>8278</v>
      </c>
      <c r="U1945" t="s">
        <v>8308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315222.2</v>
      </c>
      <c r="E1946">
        <v>40000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9">
        <f t="shared" si="162"/>
        <v>41730.584374999999</v>
      </c>
      <c r="L1946" s="9">
        <f t="shared" si="163"/>
        <v>41760.584374999999</v>
      </c>
      <c r="M1946" s="10" t="s">
        <v>8329</v>
      </c>
      <c r="N1946" t="b">
        <v>1</v>
      </c>
      <c r="O1946">
        <v>1789</v>
      </c>
      <c r="P1946" t="b">
        <v>1</v>
      </c>
      <c r="Q1946" t="s">
        <v>8278</v>
      </c>
      <c r="R1946" s="5">
        <f t="shared" si="161"/>
        <v>7.8805550000000002</v>
      </c>
      <c r="S1946">
        <f t="shared" si="164"/>
        <v>176.200223588597</v>
      </c>
      <c r="T1946" t="s">
        <v>8278</v>
      </c>
      <c r="U1946" t="s">
        <v>8308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348018</v>
      </c>
      <c r="E1947">
        <v>100000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9">
        <f t="shared" si="162"/>
        <v>42157.251828703702</v>
      </c>
      <c r="L1947" s="9">
        <f t="shared" si="163"/>
        <v>42197.251828703702</v>
      </c>
      <c r="M1947" s="10" t="s">
        <v>8326</v>
      </c>
      <c r="N1947" t="b">
        <v>1</v>
      </c>
      <c r="O1947">
        <v>680</v>
      </c>
      <c r="P1947" t="b">
        <v>1</v>
      </c>
      <c r="Q1947" t="s">
        <v>8278</v>
      </c>
      <c r="R1947" s="5">
        <f t="shared" si="161"/>
        <v>3.4801799999999998</v>
      </c>
      <c r="S1947">
        <f t="shared" si="164"/>
        <v>511.79117647058825</v>
      </c>
      <c r="T1947" t="s">
        <v>8278</v>
      </c>
      <c r="U1947" t="s">
        <v>8308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11231</v>
      </c>
      <c r="E1948">
        <v>7500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9">
        <f t="shared" si="162"/>
        <v>41689.150011574078</v>
      </c>
      <c r="L1948" s="9">
        <f t="shared" si="163"/>
        <v>41749.108344907407</v>
      </c>
      <c r="M1948" s="10" t="s">
        <v>8329</v>
      </c>
      <c r="N1948" t="b">
        <v>1</v>
      </c>
      <c r="O1948">
        <v>70</v>
      </c>
      <c r="P1948" t="b">
        <v>1</v>
      </c>
      <c r="Q1948" t="s">
        <v>8278</v>
      </c>
      <c r="R1948" s="5">
        <f t="shared" si="161"/>
        <v>1.4974666666666667</v>
      </c>
      <c r="S1948">
        <f t="shared" si="164"/>
        <v>160.44285714285715</v>
      </c>
      <c r="T1948" t="s">
        <v>8278</v>
      </c>
      <c r="U1948" t="s">
        <v>8308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805.07</v>
      </c>
      <c r="E1949">
        <v>800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9">
        <f t="shared" si="162"/>
        <v>40102.918055555558</v>
      </c>
      <c r="L1949" s="9">
        <f t="shared" si="163"/>
        <v>40140.249305555553</v>
      </c>
      <c r="M1949" s="10" t="s">
        <v>8338</v>
      </c>
      <c r="N1949" t="b">
        <v>1</v>
      </c>
      <c r="O1949">
        <v>23</v>
      </c>
      <c r="P1949" t="b">
        <v>1</v>
      </c>
      <c r="Q1949" t="s">
        <v>8278</v>
      </c>
      <c r="R1949" s="5">
        <f t="shared" si="161"/>
        <v>1.0063375000000001</v>
      </c>
      <c r="S1949">
        <f t="shared" si="164"/>
        <v>35.003043478260871</v>
      </c>
      <c r="T1949" t="s">
        <v>8278</v>
      </c>
      <c r="U1949" t="s">
        <v>8308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800211</v>
      </c>
      <c r="E1950">
        <v>100000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9">
        <f t="shared" si="162"/>
        <v>42473.604270833333</v>
      </c>
      <c r="L1950" s="9">
        <f t="shared" si="163"/>
        <v>42527.709722222222</v>
      </c>
      <c r="M1950" s="10" t="s">
        <v>8328</v>
      </c>
      <c r="N1950" t="b">
        <v>1</v>
      </c>
      <c r="O1950">
        <v>4245</v>
      </c>
      <c r="P1950" t="b">
        <v>1</v>
      </c>
      <c r="Q1950" t="s">
        <v>8278</v>
      </c>
      <c r="R1950" s="5">
        <f t="shared" si="161"/>
        <v>8.0021100000000001</v>
      </c>
      <c r="S1950">
        <f t="shared" si="164"/>
        <v>188.50671378091872</v>
      </c>
      <c r="T1950" t="s">
        <v>8278</v>
      </c>
      <c r="U1950" t="s">
        <v>8308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53001.3</v>
      </c>
      <c r="E1951">
        <v>50000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9">
        <f t="shared" si="162"/>
        <v>41800.423043981486</v>
      </c>
      <c r="L1951" s="9">
        <f t="shared" si="163"/>
        <v>41830.423043981486</v>
      </c>
      <c r="M1951" s="10" t="s">
        <v>8329</v>
      </c>
      <c r="N1951" t="b">
        <v>1</v>
      </c>
      <c r="O1951">
        <v>943</v>
      </c>
      <c r="P1951" t="b">
        <v>1</v>
      </c>
      <c r="Q1951" t="s">
        <v>8278</v>
      </c>
      <c r="R1951" s="5">
        <f t="shared" si="161"/>
        <v>1.0600260000000001</v>
      </c>
      <c r="S1951">
        <f t="shared" si="164"/>
        <v>56.204984093319197</v>
      </c>
      <c r="T1951" t="s">
        <v>8278</v>
      </c>
      <c r="U1951" t="s">
        <v>8308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96248.960000000006</v>
      </c>
      <c r="E1952">
        <v>48000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9">
        <f t="shared" si="162"/>
        <v>40624.181400462963</v>
      </c>
      <c r="L1952" s="9">
        <f t="shared" si="163"/>
        <v>40655.181400462963</v>
      </c>
      <c r="M1952" s="10" t="s">
        <v>8334</v>
      </c>
      <c r="N1952" t="b">
        <v>1</v>
      </c>
      <c r="O1952">
        <v>1876</v>
      </c>
      <c r="P1952" t="b">
        <v>1</v>
      </c>
      <c r="Q1952" t="s">
        <v>8278</v>
      </c>
      <c r="R1952" s="5">
        <f t="shared" si="161"/>
        <v>2.0051866666666669</v>
      </c>
      <c r="S1952">
        <f t="shared" si="164"/>
        <v>51.3054157782516</v>
      </c>
      <c r="T1952" t="s">
        <v>8278</v>
      </c>
      <c r="U1952" t="s">
        <v>8308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106222</v>
      </c>
      <c r="E1953">
        <v>50000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9">
        <f t="shared" si="162"/>
        <v>42651.420567129629</v>
      </c>
      <c r="L1953" s="9">
        <f t="shared" si="163"/>
        <v>42681.462233796294</v>
      </c>
      <c r="M1953" s="10" t="s">
        <v>8328</v>
      </c>
      <c r="N1953" t="b">
        <v>1</v>
      </c>
      <c r="O1953">
        <v>834</v>
      </c>
      <c r="P1953" t="b">
        <v>1</v>
      </c>
      <c r="Q1953" t="s">
        <v>8278</v>
      </c>
      <c r="R1953" s="5">
        <f t="shared" si="161"/>
        <v>2.1244399999999999</v>
      </c>
      <c r="S1953">
        <f t="shared" si="164"/>
        <v>127.36450839328538</v>
      </c>
      <c r="T1953" t="s">
        <v>8278</v>
      </c>
      <c r="U1953" t="s">
        <v>8308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69465.33</v>
      </c>
      <c r="E1954">
        <v>35000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9">
        <f t="shared" si="162"/>
        <v>41526.60665509259</v>
      </c>
      <c r="L1954" s="9">
        <f t="shared" si="163"/>
        <v>41563.60665509259</v>
      </c>
      <c r="M1954" s="10" t="s">
        <v>8331</v>
      </c>
      <c r="N1954" t="b">
        <v>1</v>
      </c>
      <c r="O1954">
        <v>682</v>
      </c>
      <c r="P1954" t="b">
        <v>1</v>
      </c>
      <c r="Q1954" t="s">
        <v>8278</v>
      </c>
      <c r="R1954" s="5">
        <f t="shared" si="161"/>
        <v>1.9847237142857144</v>
      </c>
      <c r="S1954">
        <f t="shared" si="164"/>
        <v>101.85532258064516</v>
      </c>
      <c r="T1954" t="s">
        <v>8278</v>
      </c>
      <c r="U1954" t="s">
        <v>8308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33892</v>
      </c>
      <c r="E1955">
        <v>15000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9">
        <f t="shared" si="162"/>
        <v>40941.199826388889</v>
      </c>
      <c r="L1955" s="9">
        <f t="shared" si="163"/>
        <v>40970.125</v>
      </c>
      <c r="M1955" s="10" t="s">
        <v>8333</v>
      </c>
      <c r="N1955" t="b">
        <v>1</v>
      </c>
      <c r="O1955">
        <v>147</v>
      </c>
      <c r="P1955" t="b">
        <v>1</v>
      </c>
      <c r="Q1955" t="s">
        <v>8278</v>
      </c>
      <c r="R1955" s="5">
        <f t="shared" si="161"/>
        <v>2.2594666666666665</v>
      </c>
      <c r="S1955">
        <f t="shared" si="164"/>
        <v>230.55782312925169</v>
      </c>
      <c r="T1955" t="s">
        <v>8278</v>
      </c>
      <c r="U1955" t="s">
        <v>8308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349474</v>
      </c>
      <c r="E1956">
        <v>50000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9">
        <f t="shared" si="162"/>
        <v>42394.580740740741</v>
      </c>
      <c r="L1956" s="9">
        <f t="shared" si="163"/>
        <v>42441.208333333328</v>
      </c>
      <c r="M1956" s="10" t="s">
        <v>8328</v>
      </c>
      <c r="N1956" t="b">
        <v>1</v>
      </c>
      <c r="O1956">
        <v>415</v>
      </c>
      <c r="P1956" t="b">
        <v>1</v>
      </c>
      <c r="Q1956" t="s">
        <v>8278</v>
      </c>
      <c r="R1956" s="5">
        <f t="shared" si="161"/>
        <v>6.9894800000000004</v>
      </c>
      <c r="S1956">
        <f t="shared" si="164"/>
        <v>842.10602409638557</v>
      </c>
      <c r="T1956" t="s">
        <v>8278</v>
      </c>
      <c r="U1956" t="s">
        <v>8308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167410.01999999999</v>
      </c>
      <c r="E1957">
        <v>42000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9">
        <f t="shared" si="162"/>
        <v>41020.271770833337</v>
      </c>
      <c r="L1957" s="9">
        <f t="shared" si="163"/>
        <v>41052.791666666664</v>
      </c>
      <c r="M1957" s="10" t="s">
        <v>8333</v>
      </c>
      <c r="N1957" t="b">
        <v>1</v>
      </c>
      <c r="O1957">
        <v>290</v>
      </c>
      <c r="P1957" t="b">
        <v>1</v>
      </c>
      <c r="Q1957" t="s">
        <v>8278</v>
      </c>
      <c r="R1957" s="5">
        <f t="shared" si="161"/>
        <v>3.9859528571428569</v>
      </c>
      <c r="S1957">
        <f t="shared" si="164"/>
        <v>577.27593103448271</v>
      </c>
      <c r="T1957" t="s">
        <v>8278</v>
      </c>
      <c r="U1957" t="s">
        <v>8308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176420</v>
      </c>
      <c r="E1958">
        <v>60000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9">
        <f t="shared" si="162"/>
        <v>42067.923668981486</v>
      </c>
      <c r="L1958" s="9">
        <f t="shared" si="163"/>
        <v>42112.882002314815</v>
      </c>
      <c r="M1958" s="10" t="s">
        <v>8326</v>
      </c>
      <c r="N1958" t="b">
        <v>1</v>
      </c>
      <c r="O1958">
        <v>365</v>
      </c>
      <c r="P1958" t="b">
        <v>1</v>
      </c>
      <c r="Q1958" t="s">
        <v>8278</v>
      </c>
      <c r="R1958" s="5">
        <f t="shared" si="161"/>
        <v>2.9403333333333332</v>
      </c>
      <c r="S1958">
        <f t="shared" si="164"/>
        <v>483.34246575342468</v>
      </c>
      <c r="T1958" t="s">
        <v>8278</v>
      </c>
      <c r="U1958" t="s">
        <v>8308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50251.41</v>
      </c>
      <c r="E1959">
        <v>30000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9">
        <f t="shared" si="162"/>
        <v>41179.098530092597</v>
      </c>
      <c r="L1959" s="9">
        <f t="shared" si="163"/>
        <v>41209.098530092597</v>
      </c>
      <c r="M1959" s="10" t="s">
        <v>8333</v>
      </c>
      <c r="N1959" t="b">
        <v>1</v>
      </c>
      <c r="O1959">
        <v>660</v>
      </c>
      <c r="P1959" t="b">
        <v>1</v>
      </c>
      <c r="Q1959" t="s">
        <v>8278</v>
      </c>
      <c r="R1959" s="5">
        <f t="shared" si="161"/>
        <v>1.6750470000000002</v>
      </c>
      <c r="S1959">
        <f t="shared" si="164"/>
        <v>76.138500000000008</v>
      </c>
      <c r="T1959" t="s">
        <v>8278</v>
      </c>
      <c r="U1959" t="s">
        <v>8308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100490.02</v>
      </c>
      <c r="E1960">
        <v>7000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9">
        <f t="shared" si="162"/>
        <v>41326.987974537034</v>
      </c>
      <c r="L1960" s="9">
        <f t="shared" si="163"/>
        <v>41356.94630787037</v>
      </c>
      <c r="M1960" s="10" t="s">
        <v>8331</v>
      </c>
      <c r="N1960" t="b">
        <v>1</v>
      </c>
      <c r="O1960">
        <v>1356</v>
      </c>
      <c r="P1960" t="b">
        <v>1</v>
      </c>
      <c r="Q1960" t="s">
        <v>8278</v>
      </c>
      <c r="R1960" s="5">
        <f t="shared" si="161"/>
        <v>14.355717142857143</v>
      </c>
      <c r="S1960">
        <f t="shared" si="164"/>
        <v>74.107684365781708</v>
      </c>
      <c r="T1960" t="s">
        <v>8278</v>
      </c>
      <c r="U1960" t="s">
        <v>8308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15673.44</v>
      </c>
      <c r="E1961">
        <v>10000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9">
        <f t="shared" si="162"/>
        <v>41871.845601851848</v>
      </c>
      <c r="L1961" s="9">
        <f t="shared" si="163"/>
        <v>41913</v>
      </c>
      <c r="M1961" s="10" t="s">
        <v>8332</v>
      </c>
      <c r="N1961" t="b">
        <v>1</v>
      </c>
      <c r="O1961">
        <v>424</v>
      </c>
      <c r="P1961" t="b">
        <v>1</v>
      </c>
      <c r="Q1961" t="s">
        <v>8278</v>
      </c>
      <c r="R1961" s="5">
        <f t="shared" si="161"/>
        <v>1.5673440000000001</v>
      </c>
      <c r="S1961">
        <f t="shared" si="164"/>
        <v>36.965660377358489</v>
      </c>
      <c r="T1961" t="s">
        <v>8278</v>
      </c>
      <c r="U1961" t="s">
        <v>8308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82532</v>
      </c>
      <c r="E1962">
        <v>70000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9">
        <f t="shared" si="162"/>
        <v>41964.362743055557</v>
      </c>
      <c r="L1962" s="9">
        <f t="shared" si="163"/>
        <v>41994.362743055557</v>
      </c>
      <c r="M1962" s="10" t="s">
        <v>8329</v>
      </c>
      <c r="N1962" t="b">
        <v>1</v>
      </c>
      <c r="O1962">
        <v>33</v>
      </c>
      <c r="P1962" t="b">
        <v>1</v>
      </c>
      <c r="Q1962" t="s">
        <v>8278</v>
      </c>
      <c r="R1962" s="5">
        <f t="shared" si="161"/>
        <v>1.1790285714285715</v>
      </c>
      <c r="S1962">
        <f t="shared" si="164"/>
        <v>2500.969696969697</v>
      </c>
      <c r="T1962" t="s">
        <v>8278</v>
      </c>
      <c r="U1962" t="s">
        <v>8308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110538.12</v>
      </c>
      <c r="E1963">
        <v>10000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9">
        <f t="shared" si="162"/>
        <v>41148.194641203707</v>
      </c>
      <c r="L1963" s="9">
        <f t="shared" si="163"/>
        <v>41188.165972222225</v>
      </c>
      <c r="M1963" s="10" t="s">
        <v>8333</v>
      </c>
      <c r="N1963" t="b">
        <v>1</v>
      </c>
      <c r="O1963">
        <v>1633</v>
      </c>
      <c r="P1963" t="b">
        <v>1</v>
      </c>
      <c r="Q1963" t="s">
        <v>8278</v>
      </c>
      <c r="R1963" s="5">
        <f t="shared" si="161"/>
        <v>11.053811999999999</v>
      </c>
      <c r="S1963">
        <f t="shared" si="164"/>
        <v>67.690214329454989</v>
      </c>
      <c r="T1963" t="s">
        <v>8278</v>
      </c>
      <c r="U1963" t="s">
        <v>8308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19292.5</v>
      </c>
      <c r="E1964">
        <v>10000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9">
        <f t="shared" si="162"/>
        <v>41742.780509259261</v>
      </c>
      <c r="L1964" s="9">
        <f t="shared" si="163"/>
        <v>41772.780509259261</v>
      </c>
      <c r="M1964" s="10" t="s">
        <v>8329</v>
      </c>
      <c r="N1964" t="b">
        <v>1</v>
      </c>
      <c r="O1964">
        <v>306</v>
      </c>
      <c r="P1964" t="b">
        <v>1</v>
      </c>
      <c r="Q1964" t="s">
        <v>8278</v>
      </c>
      <c r="R1964" s="5">
        <f t="shared" si="161"/>
        <v>1.9292499999999999</v>
      </c>
      <c r="S1964">
        <f t="shared" si="164"/>
        <v>63.04738562091503</v>
      </c>
      <c r="T1964" t="s">
        <v>8278</v>
      </c>
      <c r="U1964" t="s">
        <v>8308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24108</v>
      </c>
      <c r="E1965">
        <v>19000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9">
        <f t="shared" si="162"/>
        <v>41863.429791666669</v>
      </c>
      <c r="L1965" s="9">
        <f t="shared" si="163"/>
        <v>41898.429791666669</v>
      </c>
      <c r="M1965" s="10" t="s">
        <v>8329</v>
      </c>
      <c r="N1965" t="b">
        <v>1</v>
      </c>
      <c r="O1965">
        <v>205</v>
      </c>
      <c r="P1965" t="b">
        <v>1</v>
      </c>
      <c r="Q1965" t="s">
        <v>8278</v>
      </c>
      <c r="R1965" s="5">
        <f t="shared" si="161"/>
        <v>1.268842105263158</v>
      </c>
      <c r="S1965">
        <f t="shared" si="164"/>
        <v>117.6</v>
      </c>
      <c r="T1965" t="s">
        <v>8278</v>
      </c>
      <c r="U1965" t="s">
        <v>8308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231543.12</v>
      </c>
      <c r="E1966">
        <v>89200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9">
        <f t="shared" si="162"/>
        <v>42452.272824074069</v>
      </c>
      <c r="L1966" s="9">
        <f t="shared" si="163"/>
        <v>42482.272824074069</v>
      </c>
      <c r="M1966" s="10" t="s">
        <v>8328</v>
      </c>
      <c r="N1966" t="b">
        <v>1</v>
      </c>
      <c r="O1966">
        <v>1281</v>
      </c>
      <c r="P1966" t="b">
        <v>1</v>
      </c>
      <c r="Q1966" t="s">
        <v>8278</v>
      </c>
      <c r="R1966" s="5">
        <f t="shared" si="161"/>
        <v>2.5957748878923765</v>
      </c>
      <c r="S1966">
        <f t="shared" si="164"/>
        <v>180.75185011709601</v>
      </c>
      <c r="T1966" t="s">
        <v>8278</v>
      </c>
      <c r="U1966" t="s">
        <v>8308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13114</v>
      </c>
      <c r="E1967">
        <v>5000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9">
        <f t="shared" si="162"/>
        <v>40898.089236111111</v>
      </c>
      <c r="L1967" s="9">
        <f t="shared" si="163"/>
        <v>40920.041666666664</v>
      </c>
      <c r="M1967" s="10" t="s">
        <v>8333</v>
      </c>
      <c r="N1967" t="b">
        <v>1</v>
      </c>
      <c r="O1967">
        <v>103</v>
      </c>
      <c r="P1967" t="b">
        <v>1</v>
      </c>
      <c r="Q1967" t="s">
        <v>8278</v>
      </c>
      <c r="R1967" s="5">
        <f t="shared" si="161"/>
        <v>2.6227999999999998</v>
      </c>
      <c r="S1967">
        <f t="shared" si="164"/>
        <v>127.32038834951456</v>
      </c>
      <c r="T1967" t="s">
        <v>8278</v>
      </c>
      <c r="U1967" t="s">
        <v>8308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206743.09</v>
      </c>
      <c r="E1968">
        <v>100000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9">
        <f t="shared" si="162"/>
        <v>41835.540486111109</v>
      </c>
      <c r="L1968" s="9">
        <f t="shared" si="163"/>
        <v>41865.540486111109</v>
      </c>
      <c r="M1968" s="10" t="s">
        <v>8329</v>
      </c>
      <c r="N1968" t="b">
        <v>1</v>
      </c>
      <c r="O1968">
        <v>1513</v>
      </c>
      <c r="P1968" t="b">
        <v>1</v>
      </c>
      <c r="Q1968" t="s">
        <v>8278</v>
      </c>
      <c r="R1968" s="5">
        <f t="shared" si="161"/>
        <v>2.0674309000000002</v>
      </c>
      <c r="S1968">
        <f t="shared" si="164"/>
        <v>136.6444745538665</v>
      </c>
      <c r="T1968" t="s">
        <v>8278</v>
      </c>
      <c r="U1968" t="s">
        <v>8308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74026</v>
      </c>
      <c r="E1969">
        <v>20000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9">
        <f t="shared" si="162"/>
        <v>41730.663530092592</v>
      </c>
      <c r="L1969" s="9">
        <f t="shared" si="163"/>
        <v>41760.663530092592</v>
      </c>
      <c r="M1969" s="10" t="s">
        <v>8329</v>
      </c>
      <c r="N1969" t="b">
        <v>1</v>
      </c>
      <c r="O1969">
        <v>405</v>
      </c>
      <c r="P1969" t="b">
        <v>1</v>
      </c>
      <c r="Q1969" t="s">
        <v>8278</v>
      </c>
      <c r="R1969" s="5">
        <f t="shared" si="161"/>
        <v>3.7012999999999998</v>
      </c>
      <c r="S1969">
        <f t="shared" si="164"/>
        <v>182.78024691358024</v>
      </c>
      <c r="T1969" t="s">
        <v>8278</v>
      </c>
      <c r="U1969" t="s">
        <v>8308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142483</v>
      </c>
      <c r="E1970">
        <v>50000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9">
        <f t="shared" si="162"/>
        <v>42676.586979166663</v>
      </c>
      <c r="L1970" s="9">
        <f t="shared" si="163"/>
        <v>42707.628645833334</v>
      </c>
      <c r="M1970" s="10" t="s">
        <v>8328</v>
      </c>
      <c r="N1970" t="b">
        <v>1</v>
      </c>
      <c r="O1970">
        <v>510</v>
      </c>
      <c r="P1970" t="b">
        <v>1</v>
      </c>
      <c r="Q1970" t="s">
        <v>8278</v>
      </c>
      <c r="R1970" s="5">
        <f t="shared" si="161"/>
        <v>2.8496600000000001</v>
      </c>
      <c r="S1970">
        <f t="shared" si="164"/>
        <v>279.37843137254902</v>
      </c>
      <c r="T1970" t="s">
        <v>8278</v>
      </c>
      <c r="U1970" t="s">
        <v>8308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115816</v>
      </c>
      <c r="E1971">
        <v>20000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9">
        <f t="shared" si="162"/>
        <v>42557.792453703703</v>
      </c>
      <c r="L1971" s="9">
        <f t="shared" si="163"/>
        <v>42587.792453703703</v>
      </c>
      <c r="M1971" s="10" t="s">
        <v>8328</v>
      </c>
      <c r="N1971" t="b">
        <v>1</v>
      </c>
      <c r="O1971">
        <v>1887</v>
      </c>
      <c r="P1971" t="b">
        <v>1</v>
      </c>
      <c r="Q1971" t="s">
        <v>8278</v>
      </c>
      <c r="R1971" s="5">
        <f t="shared" si="161"/>
        <v>5.7907999999999999</v>
      </c>
      <c r="S1971">
        <f t="shared" si="164"/>
        <v>61.375728669846318</v>
      </c>
      <c r="T1971" t="s">
        <v>8278</v>
      </c>
      <c r="U1971" t="s">
        <v>8308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56590</v>
      </c>
      <c r="E1972">
        <v>5000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9">
        <f t="shared" si="162"/>
        <v>41324.193298611113</v>
      </c>
      <c r="L1972" s="9">
        <f t="shared" si="163"/>
        <v>41384.151631944442</v>
      </c>
      <c r="M1972" s="10" t="s">
        <v>8331</v>
      </c>
      <c r="N1972" t="b">
        <v>1</v>
      </c>
      <c r="O1972">
        <v>701</v>
      </c>
      <c r="P1972" t="b">
        <v>1</v>
      </c>
      <c r="Q1972" t="s">
        <v>8278</v>
      </c>
      <c r="R1972" s="5">
        <f t="shared" si="161"/>
        <v>11.318</v>
      </c>
      <c r="S1972">
        <f t="shared" si="164"/>
        <v>80.727532097004286</v>
      </c>
      <c r="T1972" t="s">
        <v>8278</v>
      </c>
      <c r="U1972" t="s">
        <v>8308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1052110.8700000001</v>
      </c>
      <c r="E1973">
        <v>400000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9">
        <f t="shared" si="162"/>
        <v>41561.500706018516</v>
      </c>
      <c r="L1973" s="9">
        <f t="shared" si="163"/>
        <v>41593.166666666664</v>
      </c>
      <c r="M1973" s="10" t="s">
        <v>8331</v>
      </c>
      <c r="N1973" t="b">
        <v>1</v>
      </c>
      <c r="O1973">
        <v>3863</v>
      </c>
      <c r="P1973" t="b">
        <v>1</v>
      </c>
      <c r="Q1973" t="s">
        <v>8278</v>
      </c>
      <c r="R1973" s="5">
        <f t="shared" si="161"/>
        <v>2.6302771750000002</v>
      </c>
      <c r="S1973">
        <f t="shared" si="164"/>
        <v>272.35590732591254</v>
      </c>
      <c r="T1973" t="s">
        <v>8278</v>
      </c>
      <c r="U1973" t="s">
        <v>8308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16862</v>
      </c>
      <c r="E1974">
        <v>2500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9">
        <f t="shared" si="162"/>
        <v>41201.012083333335</v>
      </c>
      <c r="L1974" s="9">
        <f t="shared" si="163"/>
        <v>41231.053749999999</v>
      </c>
      <c r="M1974" s="10" t="s">
        <v>8333</v>
      </c>
      <c r="N1974" t="b">
        <v>1</v>
      </c>
      <c r="O1974">
        <v>238</v>
      </c>
      <c r="P1974" t="b">
        <v>1</v>
      </c>
      <c r="Q1974" t="s">
        <v>8278</v>
      </c>
      <c r="R1974" s="5">
        <f t="shared" si="161"/>
        <v>6.7447999999999997</v>
      </c>
      <c r="S1974">
        <f t="shared" si="164"/>
        <v>70.848739495798313</v>
      </c>
      <c r="T1974" t="s">
        <v>8278</v>
      </c>
      <c r="U1974" t="s">
        <v>8308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508525.01</v>
      </c>
      <c r="E1975">
        <v>198000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9">
        <f t="shared" si="162"/>
        <v>42549.722962962958</v>
      </c>
      <c r="L1975" s="9">
        <f t="shared" si="163"/>
        <v>42588.291666666672</v>
      </c>
      <c r="M1975" s="10" t="s">
        <v>8328</v>
      </c>
      <c r="N1975" t="b">
        <v>1</v>
      </c>
      <c r="O1975">
        <v>2051</v>
      </c>
      <c r="P1975" t="b">
        <v>1</v>
      </c>
      <c r="Q1975" t="s">
        <v>8278</v>
      </c>
      <c r="R1975" s="5">
        <f t="shared" si="161"/>
        <v>2.5683081313131315</v>
      </c>
      <c r="S1975">
        <f t="shared" si="164"/>
        <v>247.94003412969283</v>
      </c>
      <c r="T1975" t="s">
        <v>8278</v>
      </c>
      <c r="U1975" t="s">
        <v>8308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75099.199999999997</v>
      </c>
      <c r="E1976">
        <v>20000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9">
        <f t="shared" si="162"/>
        <v>41445.334131944444</v>
      </c>
      <c r="L1976" s="9">
        <f t="shared" si="163"/>
        <v>41505.334131944444</v>
      </c>
      <c r="M1976" s="10" t="s">
        <v>8331</v>
      </c>
      <c r="N1976" t="b">
        <v>1</v>
      </c>
      <c r="O1976">
        <v>402</v>
      </c>
      <c r="P1976" t="b">
        <v>1</v>
      </c>
      <c r="Q1976" t="s">
        <v>8278</v>
      </c>
      <c r="R1976" s="5">
        <f t="shared" si="161"/>
        <v>3.7549600000000001</v>
      </c>
      <c r="S1976">
        <f t="shared" si="164"/>
        <v>186.81393034825871</v>
      </c>
      <c r="T1976" t="s">
        <v>8278</v>
      </c>
      <c r="U1976" t="s">
        <v>8308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33393.339999999997</v>
      </c>
      <c r="E1977">
        <v>16000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9">
        <f t="shared" si="162"/>
        <v>41313.755219907405</v>
      </c>
      <c r="L1977" s="9">
        <f t="shared" si="163"/>
        <v>41343.755219907405</v>
      </c>
      <c r="M1977" s="10" t="s">
        <v>8331</v>
      </c>
      <c r="N1977" t="b">
        <v>1</v>
      </c>
      <c r="O1977">
        <v>253</v>
      </c>
      <c r="P1977" t="b">
        <v>1</v>
      </c>
      <c r="Q1977" t="s">
        <v>8278</v>
      </c>
      <c r="R1977" s="5">
        <f t="shared" si="161"/>
        <v>2.0870837499999997</v>
      </c>
      <c r="S1977">
        <f t="shared" ref="S1977:S1983" si="165">D1977/O1977</f>
        <v>131.98948616600788</v>
      </c>
      <c r="T1977" t="s">
        <v>8278</v>
      </c>
      <c r="U1977" t="s">
        <v>8308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13864</v>
      </c>
      <c r="E1978">
        <v>4000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9">
        <f t="shared" si="162"/>
        <v>41438.899594907409</v>
      </c>
      <c r="L1978" s="9">
        <f t="shared" si="163"/>
        <v>41468.899594907409</v>
      </c>
      <c r="M1978" s="10" t="s">
        <v>8331</v>
      </c>
      <c r="N1978" t="b">
        <v>1</v>
      </c>
      <c r="O1978">
        <v>473</v>
      </c>
      <c r="P1978" t="b">
        <v>1</v>
      </c>
      <c r="Q1978" t="s">
        <v>8278</v>
      </c>
      <c r="R1978" s="5">
        <f t="shared" si="161"/>
        <v>3.4660000000000002</v>
      </c>
      <c r="S1978">
        <f t="shared" si="165"/>
        <v>29.310782241014799</v>
      </c>
      <c r="T1978" t="s">
        <v>8278</v>
      </c>
      <c r="U1978" t="s">
        <v>8308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201165</v>
      </c>
      <c r="E1979">
        <v>50000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9">
        <f t="shared" si="162"/>
        <v>42311.216898148152</v>
      </c>
      <c r="L1979" s="9">
        <f t="shared" si="163"/>
        <v>42357.332638888889</v>
      </c>
      <c r="M1979" s="10" t="s">
        <v>8326</v>
      </c>
      <c r="N1979" t="b">
        <v>1</v>
      </c>
      <c r="O1979">
        <v>821</v>
      </c>
      <c r="P1979" t="b">
        <v>1</v>
      </c>
      <c r="Q1979" t="s">
        <v>8278</v>
      </c>
      <c r="R1979" s="5">
        <f t="shared" si="161"/>
        <v>4.0232999999999999</v>
      </c>
      <c r="S1979">
        <f t="shared" si="165"/>
        <v>245.02436053593178</v>
      </c>
      <c r="T1979" t="s">
        <v>8278</v>
      </c>
      <c r="U1979" t="s">
        <v>8308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513422.57</v>
      </c>
      <c r="E1980">
        <v>50000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9">
        <f t="shared" si="162"/>
        <v>41039.225601851853</v>
      </c>
      <c r="L1980" s="9">
        <f t="shared" si="163"/>
        <v>41072.291666666664</v>
      </c>
      <c r="M1980" s="10" t="s">
        <v>8333</v>
      </c>
      <c r="N1980" t="b">
        <v>1</v>
      </c>
      <c r="O1980">
        <v>388</v>
      </c>
      <c r="P1980" t="b">
        <v>1</v>
      </c>
      <c r="Q1980" t="s">
        <v>8278</v>
      </c>
      <c r="R1980" s="5">
        <f t="shared" si="161"/>
        <v>10.2684514</v>
      </c>
      <c r="S1980">
        <f t="shared" si="165"/>
        <v>1323.2540463917526</v>
      </c>
      <c r="T1980" t="s">
        <v>8278</v>
      </c>
      <c r="U1980" t="s">
        <v>8308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229802.31</v>
      </c>
      <c r="E1981">
        <v>200000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9">
        <f t="shared" si="162"/>
        <v>42290.460023148145</v>
      </c>
      <c r="L1981" s="9">
        <f t="shared" si="163"/>
        <v>42327.207638888889</v>
      </c>
      <c r="M1981" s="10" t="s">
        <v>8326</v>
      </c>
      <c r="N1981" t="b">
        <v>1</v>
      </c>
      <c r="O1981">
        <v>813</v>
      </c>
      <c r="P1981" t="b">
        <v>1</v>
      </c>
      <c r="Q1981" t="s">
        <v>8278</v>
      </c>
      <c r="R1981" s="5">
        <f t="shared" si="161"/>
        <v>1.14901155</v>
      </c>
      <c r="S1981">
        <f t="shared" si="165"/>
        <v>282.65966789667897</v>
      </c>
      <c r="T1981" t="s">
        <v>8278</v>
      </c>
      <c r="U1981" t="s">
        <v>8308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177412.01</v>
      </c>
      <c r="E1982">
        <v>50000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9">
        <f t="shared" si="162"/>
        <v>42423.542384259257</v>
      </c>
      <c r="L1982" s="9">
        <f t="shared" si="163"/>
        <v>42463.500717592593</v>
      </c>
      <c r="M1982" s="10" t="s">
        <v>8328</v>
      </c>
      <c r="N1982" t="b">
        <v>1</v>
      </c>
      <c r="O1982">
        <v>1945</v>
      </c>
      <c r="P1982" t="b">
        <v>1</v>
      </c>
      <c r="Q1982" t="s">
        <v>8278</v>
      </c>
      <c r="R1982" s="5">
        <f t="shared" si="161"/>
        <v>3.5482402000000004</v>
      </c>
      <c r="S1982">
        <f t="shared" si="165"/>
        <v>91.214401028277635</v>
      </c>
      <c r="T1982" t="s">
        <v>8278</v>
      </c>
      <c r="U1982" t="s">
        <v>8308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381</v>
      </c>
      <c r="E1983">
        <v>7500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9">
        <f t="shared" si="162"/>
        <v>41799.725289351853</v>
      </c>
      <c r="L1983" s="9">
        <f t="shared" si="163"/>
        <v>41829.725289351853</v>
      </c>
      <c r="M1983" s="10" t="s">
        <v>8329</v>
      </c>
      <c r="N1983" t="b">
        <v>0</v>
      </c>
      <c r="O1983">
        <v>12</v>
      </c>
      <c r="P1983" t="b">
        <v>0</v>
      </c>
      <c r="Q1983" t="s">
        <v>8297</v>
      </c>
      <c r="R1983" s="5">
        <f t="shared" si="161"/>
        <v>5.0799999999999998E-2</v>
      </c>
      <c r="S1983">
        <f t="shared" si="165"/>
        <v>31.75</v>
      </c>
      <c r="T1983" t="s">
        <v>8297</v>
      </c>
      <c r="U1983" t="s">
        <v>8309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0</v>
      </c>
      <c r="E1984">
        <v>180000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9">
        <f t="shared" si="162"/>
        <v>42678.586655092593</v>
      </c>
      <c r="L1984" s="9">
        <f t="shared" si="163"/>
        <v>42708.628321759257</v>
      </c>
      <c r="M1984" s="10" t="s">
        <v>8328</v>
      </c>
      <c r="N1984" t="b">
        <v>0</v>
      </c>
      <c r="O1984">
        <v>0</v>
      </c>
      <c r="P1984" t="b">
        <v>0</v>
      </c>
      <c r="Q1984" t="s">
        <v>8297</v>
      </c>
      <c r="R1984" s="5">
        <f t="shared" si="161"/>
        <v>0</v>
      </c>
      <c r="S1984">
        <v>0</v>
      </c>
      <c r="T1984" t="s">
        <v>8297</v>
      </c>
      <c r="U1984" t="s">
        <v>8309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1419</v>
      </c>
      <c r="E1985">
        <v>33000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9">
        <f t="shared" si="162"/>
        <v>42593.011782407411</v>
      </c>
      <c r="L1985" s="9">
        <f t="shared" si="163"/>
        <v>42615.291666666672</v>
      </c>
      <c r="M1985" s="10" t="s">
        <v>8328</v>
      </c>
      <c r="N1985" t="b">
        <v>0</v>
      </c>
      <c r="O1985">
        <v>16</v>
      </c>
      <c r="P1985" t="b">
        <v>0</v>
      </c>
      <c r="Q1985" t="s">
        <v>8297</v>
      </c>
      <c r="R1985" s="5">
        <f t="shared" si="161"/>
        <v>4.2999999999999997E-2</v>
      </c>
      <c r="S1985">
        <f t="shared" ref="S1985:S1994" si="166">D1985/O1985</f>
        <v>88.6875</v>
      </c>
      <c r="T1985" t="s">
        <v>8297</v>
      </c>
      <c r="U1985" t="s">
        <v>8309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3172</v>
      </c>
      <c r="E1986">
        <v>15000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9">
        <f t="shared" si="162"/>
        <v>41913.790289351848</v>
      </c>
      <c r="L1986" s="9">
        <f t="shared" si="163"/>
        <v>41973.831956018519</v>
      </c>
      <c r="M1986" s="10" t="s">
        <v>8329</v>
      </c>
      <c r="N1986" t="b">
        <v>0</v>
      </c>
      <c r="O1986">
        <v>7</v>
      </c>
      <c r="P1986" t="b">
        <v>0</v>
      </c>
      <c r="Q1986" t="s">
        <v>8297</v>
      </c>
      <c r="R1986" s="5">
        <f t="shared" ref="R1986:R2049" si="167">D1986/E1986</f>
        <v>0.21146666666666666</v>
      </c>
      <c r="S1986">
        <f t="shared" si="166"/>
        <v>453.14285714285717</v>
      </c>
      <c r="T1986" t="s">
        <v>8297</v>
      </c>
      <c r="U1986" t="s">
        <v>8309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51</v>
      </c>
      <c r="E1987">
        <v>1600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9">
        <f t="shared" ref="K1987:K2050" si="168">(J1987/86400)+DATE(1970,1,1)</f>
        <v>42555.698738425926</v>
      </c>
      <c r="L1987" s="9">
        <f t="shared" ref="L1987:L2050" si="169">(I1987/86400)+DATE(1970,1,1)</f>
        <v>42584.958333333328</v>
      </c>
      <c r="M1987" s="10" t="s">
        <v>8328</v>
      </c>
      <c r="N1987" t="b">
        <v>0</v>
      </c>
      <c r="O1987">
        <v>4</v>
      </c>
      <c r="P1987" t="b">
        <v>0</v>
      </c>
      <c r="Q1987" t="s">
        <v>8297</v>
      </c>
      <c r="R1987" s="5">
        <f t="shared" si="167"/>
        <v>3.1875000000000001E-2</v>
      </c>
      <c r="S1987">
        <f t="shared" si="166"/>
        <v>12.75</v>
      </c>
      <c r="T1987" t="s">
        <v>8297</v>
      </c>
      <c r="U1987" t="s">
        <v>8309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1</v>
      </c>
      <c r="E1988">
        <v>2000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9">
        <f t="shared" si="168"/>
        <v>42413.433831018519</v>
      </c>
      <c r="L1988" s="9">
        <f t="shared" si="169"/>
        <v>42443.392164351855</v>
      </c>
      <c r="M1988" s="10" t="s">
        <v>8328</v>
      </c>
      <c r="N1988" t="b">
        <v>0</v>
      </c>
      <c r="O1988">
        <v>1</v>
      </c>
      <c r="P1988" t="b">
        <v>0</v>
      </c>
      <c r="Q1988" t="s">
        <v>8297</v>
      </c>
      <c r="R1988" s="5">
        <f t="shared" si="167"/>
        <v>5.0000000000000001E-4</v>
      </c>
      <c r="S1988">
        <f t="shared" si="166"/>
        <v>1</v>
      </c>
      <c r="T1988" t="s">
        <v>8297</v>
      </c>
      <c r="U1988" t="s">
        <v>8309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2336</v>
      </c>
      <c r="E1989">
        <v>5500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9">
        <f t="shared" si="168"/>
        <v>42034.639768518522</v>
      </c>
      <c r="L1989" s="9">
        <f t="shared" si="169"/>
        <v>42064.639768518522</v>
      </c>
      <c r="M1989" s="10" t="s">
        <v>8326</v>
      </c>
      <c r="N1989" t="b">
        <v>0</v>
      </c>
      <c r="O1989">
        <v>28</v>
      </c>
      <c r="P1989" t="b">
        <v>0</v>
      </c>
      <c r="Q1989" t="s">
        <v>8297</v>
      </c>
      <c r="R1989" s="5">
        <f t="shared" si="167"/>
        <v>0.42472727272727273</v>
      </c>
      <c r="S1989">
        <f t="shared" si="166"/>
        <v>83.428571428571431</v>
      </c>
      <c r="T1989" t="s">
        <v>8297</v>
      </c>
      <c r="U1989" t="s">
        <v>8309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25</v>
      </c>
      <c r="E1990">
        <v>6000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9">
        <f t="shared" si="168"/>
        <v>42206.763217592597</v>
      </c>
      <c r="L1990" s="9">
        <f t="shared" si="169"/>
        <v>42236.763217592597</v>
      </c>
      <c r="M1990" s="10" t="s">
        <v>8326</v>
      </c>
      <c r="N1990" t="b">
        <v>0</v>
      </c>
      <c r="O1990">
        <v>1</v>
      </c>
      <c r="P1990" t="b">
        <v>0</v>
      </c>
      <c r="Q1990" t="s">
        <v>8297</v>
      </c>
      <c r="R1990" s="5">
        <f t="shared" si="167"/>
        <v>4.1666666666666666E-3</v>
      </c>
      <c r="S1990">
        <f t="shared" si="166"/>
        <v>25</v>
      </c>
      <c r="T1990" t="s">
        <v>8297</v>
      </c>
      <c r="U1990" t="s">
        <v>8309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</v>
      </c>
      <c r="E1991">
        <v>5000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9">
        <f t="shared" si="168"/>
        <v>42685.680648148147</v>
      </c>
      <c r="L1991" s="9">
        <f t="shared" si="169"/>
        <v>42715.680648148147</v>
      </c>
      <c r="M1991" s="10" t="s">
        <v>8328</v>
      </c>
      <c r="N1991" t="b">
        <v>0</v>
      </c>
      <c r="O1991">
        <v>1</v>
      </c>
      <c r="P1991" t="b">
        <v>0</v>
      </c>
      <c r="Q1991" t="s">
        <v>8297</v>
      </c>
      <c r="R1991" s="5">
        <f t="shared" si="167"/>
        <v>0.01</v>
      </c>
      <c r="S1991">
        <f t="shared" si="166"/>
        <v>50</v>
      </c>
      <c r="T1991" t="s">
        <v>8297</v>
      </c>
      <c r="U1991" t="s">
        <v>8309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509</v>
      </c>
      <c r="E1992">
        <v>3000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9">
        <f t="shared" si="168"/>
        <v>42398.195972222224</v>
      </c>
      <c r="L1992" s="9">
        <f t="shared" si="169"/>
        <v>42413.195972222224</v>
      </c>
      <c r="M1992" s="10" t="s">
        <v>8328</v>
      </c>
      <c r="N1992" t="b">
        <v>0</v>
      </c>
      <c r="O1992">
        <v>5</v>
      </c>
      <c r="P1992" t="b">
        <v>0</v>
      </c>
      <c r="Q1992" t="s">
        <v>8297</v>
      </c>
      <c r="R1992" s="5">
        <f t="shared" si="167"/>
        <v>0.16966666666666666</v>
      </c>
      <c r="S1992">
        <f t="shared" si="166"/>
        <v>101.8</v>
      </c>
      <c r="T1992" t="s">
        <v>8297</v>
      </c>
      <c r="U1992" t="s">
        <v>8309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140</v>
      </c>
      <c r="E1993">
        <v>2000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9">
        <f t="shared" si="168"/>
        <v>42167.89335648148</v>
      </c>
      <c r="L1993" s="9">
        <f t="shared" si="169"/>
        <v>42188.89335648148</v>
      </c>
      <c r="M1993" s="10" t="s">
        <v>8326</v>
      </c>
      <c r="N1993" t="b">
        <v>0</v>
      </c>
      <c r="O1993">
        <v>3</v>
      </c>
      <c r="P1993" t="b">
        <v>0</v>
      </c>
      <c r="Q1993" t="s">
        <v>8297</v>
      </c>
      <c r="R1993" s="5">
        <f t="shared" si="167"/>
        <v>7.0000000000000007E-2</v>
      </c>
      <c r="S1993">
        <f t="shared" si="166"/>
        <v>46.666666666666664</v>
      </c>
      <c r="T1993" t="s">
        <v>8297</v>
      </c>
      <c r="U1993" t="s">
        <v>8309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2</v>
      </c>
      <c r="E1994">
        <v>1500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9">
        <f t="shared" si="168"/>
        <v>42023.143414351856</v>
      </c>
      <c r="L1994" s="9">
        <f t="shared" si="169"/>
        <v>42053.143414351856</v>
      </c>
      <c r="M1994" s="10" t="s">
        <v>8326</v>
      </c>
      <c r="N1994" t="b">
        <v>0</v>
      </c>
      <c r="O1994">
        <v>2</v>
      </c>
      <c r="P1994" t="b">
        <v>0</v>
      </c>
      <c r="Q1994" t="s">
        <v>8297</v>
      </c>
      <c r="R1994" s="5">
        <f t="shared" si="167"/>
        <v>1.3333333333333333E-3</v>
      </c>
      <c r="S1994">
        <f t="shared" si="166"/>
        <v>1</v>
      </c>
      <c r="T1994" t="s">
        <v>8297</v>
      </c>
      <c r="U1994" t="s">
        <v>8309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0</v>
      </c>
      <c r="E1995">
        <v>2000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9">
        <f t="shared" si="168"/>
        <v>42329.588391203702</v>
      </c>
      <c r="L1995" s="9">
        <f t="shared" si="169"/>
        <v>42359.588391203702</v>
      </c>
      <c r="M1995" s="10" t="s">
        <v>8326</v>
      </c>
      <c r="N1995" t="b">
        <v>0</v>
      </c>
      <c r="O1995">
        <v>0</v>
      </c>
      <c r="P1995" t="b">
        <v>0</v>
      </c>
      <c r="Q1995" t="s">
        <v>8297</v>
      </c>
      <c r="R1995" s="5">
        <f t="shared" si="167"/>
        <v>0</v>
      </c>
      <c r="S1995">
        <v>0</v>
      </c>
      <c r="T1995" t="s">
        <v>8297</v>
      </c>
      <c r="U1995" t="s">
        <v>8309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0</v>
      </c>
      <c r="E1996">
        <v>3200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9">
        <f t="shared" si="168"/>
        <v>42651.006273148145</v>
      </c>
      <c r="L1996" s="9">
        <f t="shared" si="169"/>
        <v>42711.047939814816</v>
      </c>
      <c r="M1996" s="10" t="s">
        <v>8328</v>
      </c>
      <c r="N1996" t="b">
        <v>0</v>
      </c>
      <c r="O1996">
        <v>0</v>
      </c>
      <c r="P1996" t="b">
        <v>0</v>
      </c>
      <c r="Q1996" t="s">
        <v>8297</v>
      </c>
      <c r="R1996" s="5">
        <f t="shared" si="167"/>
        <v>0</v>
      </c>
      <c r="S1996">
        <v>0</v>
      </c>
      <c r="T1996" t="s">
        <v>8297</v>
      </c>
      <c r="U1996" t="s">
        <v>8309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78</v>
      </c>
      <c r="E1997">
        <v>1000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9">
        <f t="shared" si="168"/>
        <v>42181.902037037042</v>
      </c>
      <c r="L1997" s="9">
        <f t="shared" si="169"/>
        <v>42201.902037037042</v>
      </c>
      <c r="M1997" s="10" t="s">
        <v>8326</v>
      </c>
      <c r="N1997" t="b">
        <v>0</v>
      </c>
      <c r="O1997">
        <v>3</v>
      </c>
      <c r="P1997" t="b">
        <v>0</v>
      </c>
      <c r="Q1997" t="s">
        <v>8297</v>
      </c>
      <c r="R1997" s="5">
        <f t="shared" si="167"/>
        <v>7.8E-2</v>
      </c>
      <c r="S1997">
        <f>D1997/O1997</f>
        <v>26</v>
      </c>
      <c r="T1997" t="s">
        <v>8297</v>
      </c>
      <c r="U1997" t="s">
        <v>8309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0</v>
      </c>
      <c r="E1998">
        <v>133800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9">
        <f t="shared" si="168"/>
        <v>41800.819571759261</v>
      </c>
      <c r="L1998" s="9">
        <f t="shared" si="169"/>
        <v>41830.819571759261</v>
      </c>
      <c r="M1998" s="10" t="s">
        <v>8329</v>
      </c>
      <c r="N1998" t="b">
        <v>0</v>
      </c>
      <c r="O1998">
        <v>0</v>
      </c>
      <c r="P1998" t="b">
        <v>0</v>
      </c>
      <c r="Q1998" t="s">
        <v>8297</v>
      </c>
      <c r="R1998" s="5">
        <f t="shared" si="167"/>
        <v>0</v>
      </c>
      <c r="S1998">
        <v>0</v>
      </c>
      <c r="T1998" t="s">
        <v>8297</v>
      </c>
      <c r="U1998" t="s">
        <v>8309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0</v>
      </c>
      <c r="E1999">
        <v>6500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9">
        <f t="shared" si="168"/>
        <v>41847.930694444447</v>
      </c>
      <c r="L1999" s="9">
        <f t="shared" si="169"/>
        <v>41877.930694444447</v>
      </c>
      <c r="M1999" s="10" t="s">
        <v>8329</v>
      </c>
      <c r="N1999" t="b">
        <v>0</v>
      </c>
      <c r="O1999">
        <v>0</v>
      </c>
      <c r="P1999" t="b">
        <v>0</v>
      </c>
      <c r="Q1999" t="s">
        <v>8297</v>
      </c>
      <c r="R1999" s="5">
        <f t="shared" si="167"/>
        <v>0</v>
      </c>
      <c r="S1999">
        <v>0</v>
      </c>
      <c r="T1999" t="s">
        <v>8297</v>
      </c>
      <c r="U1999" t="s">
        <v>8309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655</v>
      </c>
      <c r="E2000">
        <v>2500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9">
        <f t="shared" si="168"/>
        <v>41807.118495370371</v>
      </c>
      <c r="L2000" s="9">
        <f t="shared" si="169"/>
        <v>41852.118495370371</v>
      </c>
      <c r="M2000" s="10" t="s">
        <v>8329</v>
      </c>
      <c r="N2000" t="b">
        <v>0</v>
      </c>
      <c r="O2000">
        <v>3</v>
      </c>
      <c r="P2000" t="b">
        <v>0</v>
      </c>
      <c r="Q2000" t="s">
        <v>8297</v>
      </c>
      <c r="R2000" s="5">
        <f t="shared" si="167"/>
        <v>0.26200000000000001</v>
      </c>
      <c r="S2000">
        <f t="shared" ref="S2000:S2031" si="170">D2000/O2000</f>
        <v>218.33333333333334</v>
      </c>
      <c r="T2000" t="s">
        <v>8297</v>
      </c>
      <c r="U2000" t="s">
        <v>8309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236</v>
      </c>
      <c r="E2001">
        <v>31000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9">
        <f t="shared" si="168"/>
        <v>41926.482731481483</v>
      </c>
      <c r="L2001" s="9">
        <f t="shared" si="169"/>
        <v>41956.524398148147</v>
      </c>
      <c r="M2001" s="10" t="s">
        <v>8329</v>
      </c>
      <c r="N2001" t="b">
        <v>0</v>
      </c>
      <c r="O2001">
        <v>7</v>
      </c>
      <c r="P2001" t="b">
        <v>0</v>
      </c>
      <c r="Q2001" t="s">
        <v>8297</v>
      </c>
      <c r="R2001" s="5">
        <f t="shared" si="167"/>
        <v>7.6129032258064515E-3</v>
      </c>
      <c r="S2001">
        <f t="shared" si="170"/>
        <v>33.714285714285715</v>
      </c>
      <c r="T2001" t="s">
        <v>8297</v>
      </c>
      <c r="U2001" t="s">
        <v>8309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625</v>
      </c>
      <c r="E2002">
        <v>5000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9">
        <f t="shared" si="168"/>
        <v>42345.951539351852</v>
      </c>
      <c r="L2002" s="9">
        <f t="shared" si="169"/>
        <v>42375.951539351852</v>
      </c>
      <c r="M2002" s="10" t="s">
        <v>8328</v>
      </c>
      <c r="N2002" t="b">
        <v>0</v>
      </c>
      <c r="O2002">
        <v>25</v>
      </c>
      <c r="P2002" t="b">
        <v>0</v>
      </c>
      <c r="Q2002" t="s">
        <v>8297</v>
      </c>
      <c r="R2002" s="5">
        <f t="shared" si="167"/>
        <v>0.125</v>
      </c>
      <c r="S2002">
        <f t="shared" si="170"/>
        <v>25</v>
      </c>
      <c r="T2002" t="s">
        <v>8297</v>
      </c>
      <c r="U2002" t="s">
        <v>8309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210171</v>
      </c>
      <c r="E2003">
        <v>55000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9">
        <f t="shared" si="168"/>
        <v>42136.209675925929</v>
      </c>
      <c r="L2003" s="9">
        <f t="shared" si="169"/>
        <v>42167.833333333328</v>
      </c>
      <c r="M2003" s="10" t="s">
        <v>8326</v>
      </c>
      <c r="N2003" t="b">
        <v>1</v>
      </c>
      <c r="O2003">
        <v>1637</v>
      </c>
      <c r="P2003" t="b">
        <v>1</v>
      </c>
      <c r="Q2003" t="s">
        <v>8278</v>
      </c>
      <c r="R2003" s="5">
        <f t="shared" si="167"/>
        <v>3.8212909090909091</v>
      </c>
      <c r="S2003">
        <f t="shared" si="170"/>
        <v>128.38790470372632</v>
      </c>
      <c r="T2003" t="s">
        <v>8278</v>
      </c>
      <c r="U2003" t="s">
        <v>8308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108397.11</v>
      </c>
      <c r="E2004">
        <v>50000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9">
        <f t="shared" si="168"/>
        <v>42728.71230324074</v>
      </c>
      <c r="L2004" s="9">
        <f t="shared" si="169"/>
        <v>42758.71230324074</v>
      </c>
      <c r="M2004" s="10" t="s">
        <v>8327</v>
      </c>
      <c r="N2004" t="b">
        <v>1</v>
      </c>
      <c r="O2004">
        <v>1375</v>
      </c>
      <c r="P2004" t="b">
        <v>1</v>
      </c>
      <c r="Q2004" t="s">
        <v>8278</v>
      </c>
      <c r="R2004" s="5">
        <f t="shared" si="167"/>
        <v>2.1679422000000002</v>
      </c>
      <c r="S2004">
        <f t="shared" si="170"/>
        <v>78.834261818181815</v>
      </c>
      <c r="T2004" t="s">
        <v>8278</v>
      </c>
      <c r="U2004" t="s">
        <v>8308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1560</v>
      </c>
      <c r="E2005">
        <v>500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9">
        <f t="shared" si="168"/>
        <v>40347.125601851854</v>
      </c>
      <c r="L2005" s="9">
        <f t="shared" si="169"/>
        <v>40361.958333333336</v>
      </c>
      <c r="M2005" s="10" t="s">
        <v>8336</v>
      </c>
      <c r="N2005" t="b">
        <v>1</v>
      </c>
      <c r="O2005">
        <v>17</v>
      </c>
      <c r="P2005" t="b">
        <v>1</v>
      </c>
      <c r="Q2005" t="s">
        <v>8278</v>
      </c>
      <c r="R2005" s="5">
        <f t="shared" si="167"/>
        <v>3.12</v>
      </c>
      <c r="S2005">
        <f t="shared" si="170"/>
        <v>91.764705882352942</v>
      </c>
      <c r="T2005" t="s">
        <v>8278</v>
      </c>
      <c r="U2005" t="s">
        <v>8308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117210.24000000001</v>
      </c>
      <c r="E2006">
        <v>50000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9">
        <f t="shared" si="168"/>
        <v>41800.604895833334</v>
      </c>
      <c r="L2006" s="9">
        <f t="shared" si="169"/>
        <v>41830.604895833334</v>
      </c>
      <c r="M2006" s="10" t="s">
        <v>8329</v>
      </c>
      <c r="N2006" t="b">
        <v>1</v>
      </c>
      <c r="O2006">
        <v>354</v>
      </c>
      <c r="P2006" t="b">
        <v>1</v>
      </c>
      <c r="Q2006" t="s">
        <v>8278</v>
      </c>
      <c r="R2006" s="5">
        <f t="shared" si="167"/>
        <v>2.3442048</v>
      </c>
      <c r="S2006">
        <f t="shared" si="170"/>
        <v>331.10237288135596</v>
      </c>
      <c r="T2006" t="s">
        <v>8278</v>
      </c>
      <c r="U2006" t="s">
        <v>8308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37104.03</v>
      </c>
      <c r="E2007">
        <v>30000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9">
        <f t="shared" si="168"/>
        <v>41535.812708333331</v>
      </c>
      <c r="L2007" s="9">
        <f t="shared" si="169"/>
        <v>41563.165972222225</v>
      </c>
      <c r="M2007" s="10" t="s">
        <v>8331</v>
      </c>
      <c r="N2007" t="b">
        <v>1</v>
      </c>
      <c r="O2007">
        <v>191</v>
      </c>
      <c r="P2007" t="b">
        <v>1</v>
      </c>
      <c r="Q2007" t="s">
        <v>8278</v>
      </c>
      <c r="R2007" s="5">
        <f t="shared" si="167"/>
        <v>1.236801</v>
      </c>
      <c r="S2007">
        <f t="shared" si="170"/>
        <v>194.26193717277485</v>
      </c>
      <c r="T2007" t="s">
        <v>8278</v>
      </c>
      <c r="U2007" t="s">
        <v>8308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123920</v>
      </c>
      <c r="E2008">
        <v>50000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9">
        <f t="shared" si="168"/>
        <v>41941.500520833331</v>
      </c>
      <c r="L2008" s="9">
        <f t="shared" si="169"/>
        <v>41976.542187500003</v>
      </c>
      <c r="M2008" s="10" t="s">
        <v>8329</v>
      </c>
      <c r="N2008" t="b">
        <v>1</v>
      </c>
      <c r="O2008">
        <v>303</v>
      </c>
      <c r="P2008" t="b">
        <v>1</v>
      </c>
      <c r="Q2008" t="s">
        <v>8278</v>
      </c>
      <c r="R2008" s="5">
        <f t="shared" si="167"/>
        <v>2.4784000000000002</v>
      </c>
      <c r="S2008">
        <f t="shared" si="170"/>
        <v>408.97689768976898</v>
      </c>
      <c r="T2008" t="s">
        <v>8278</v>
      </c>
      <c r="U2008" t="s">
        <v>8308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11570.92</v>
      </c>
      <c r="E2009">
        <v>10000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9">
        <f t="shared" si="168"/>
        <v>40347.837800925925</v>
      </c>
      <c r="L2009" s="9">
        <f t="shared" si="169"/>
        <v>40414.166666666664</v>
      </c>
      <c r="M2009" s="10" t="s">
        <v>8336</v>
      </c>
      <c r="N2009" t="b">
        <v>1</v>
      </c>
      <c r="O2009">
        <v>137</v>
      </c>
      <c r="P2009" t="b">
        <v>1</v>
      </c>
      <c r="Q2009" t="s">
        <v>8278</v>
      </c>
      <c r="R2009" s="5">
        <f t="shared" si="167"/>
        <v>1.157092</v>
      </c>
      <c r="S2009">
        <f t="shared" si="170"/>
        <v>84.459270072992695</v>
      </c>
      <c r="T2009" t="s">
        <v>8278</v>
      </c>
      <c r="U2009" t="s">
        <v>8308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1839</v>
      </c>
      <c r="E2010">
        <v>1570.79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9">
        <f t="shared" si="168"/>
        <v>40761.604421296295</v>
      </c>
      <c r="L2010" s="9">
        <f t="shared" si="169"/>
        <v>40805.604421296295</v>
      </c>
      <c r="M2010" s="10" t="s">
        <v>8334</v>
      </c>
      <c r="N2010" t="b">
        <v>1</v>
      </c>
      <c r="O2010">
        <v>41</v>
      </c>
      <c r="P2010" t="b">
        <v>1</v>
      </c>
      <c r="Q2010" t="s">
        <v>8278</v>
      </c>
      <c r="R2010" s="5">
        <f t="shared" si="167"/>
        <v>1.1707484768810599</v>
      </c>
      <c r="S2010">
        <f t="shared" si="170"/>
        <v>44.853658536585364</v>
      </c>
      <c r="T2010" t="s">
        <v>8278</v>
      </c>
      <c r="U2010" t="s">
        <v>8308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152579</v>
      </c>
      <c r="E2011">
        <v>50000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9">
        <f t="shared" si="168"/>
        <v>42661.323414351849</v>
      </c>
      <c r="L2011" s="9">
        <f t="shared" si="169"/>
        <v>42697.365081018521</v>
      </c>
      <c r="M2011" s="10" t="s">
        <v>8328</v>
      </c>
      <c r="N2011" t="b">
        <v>1</v>
      </c>
      <c r="O2011">
        <v>398</v>
      </c>
      <c r="P2011" t="b">
        <v>1</v>
      </c>
      <c r="Q2011" t="s">
        <v>8278</v>
      </c>
      <c r="R2011" s="5">
        <f t="shared" si="167"/>
        <v>3.05158</v>
      </c>
      <c r="S2011">
        <f t="shared" si="170"/>
        <v>383.3643216080402</v>
      </c>
      <c r="T2011" t="s">
        <v>8278</v>
      </c>
      <c r="U2011" t="s">
        <v>8308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96015.9</v>
      </c>
      <c r="E2012">
        <v>30000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9">
        <f t="shared" si="168"/>
        <v>42570.996423611112</v>
      </c>
      <c r="L2012" s="9">
        <f t="shared" si="169"/>
        <v>42600.996423611112</v>
      </c>
      <c r="M2012" s="10" t="s">
        <v>8328</v>
      </c>
      <c r="N2012" t="b">
        <v>1</v>
      </c>
      <c r="O2012">
        <v>1737</v>
      </c>
      <c r="P2012" t="b">
        <v>1</v>
      </c>
      <c r="Q2012" t="s">
        <v>8278</v>
      </c>
      <c r="R2012" s="5">
        <f t="shared" si="167"/>
        <v>3.2005299999999997</v>
      </c>
      <c r="S2012">
        <f t="shared" si="170"/>
        <v>55.276856649395505</v>
      </c>
      <c r="T2012" t="s">
        <v>8278</v>
      </c>
      <c r="U2012" t="s">
        <v>8308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409782</v>
      </c>
      <c r="E2013">
        <v>50000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9">
        <f t="shared" si="168"/>
        <v>42347.358483796299</v>
      </c>
      <c r="L2013" s="9">
        <f t="shared" si="169"/>
        <v>42380.958333333328</v>
      </c>
      <c r="M2013" s="10" t="s">
        <v>8328</v>
      </c>
      <c r="N2013" t="b">
        <v>1</v>
      </c>
      <c r="O2013">
        <v>971</v>
      </c>
      <c r="P2013" t="b">
        <v>1</v>
      </c>
      <c r="Q2013" t="s">
        <v>8278</v>
      </c>
      <c r="R2013" s="5">
        <f t="shared" si="167"/>
        <v>8.1956399999999991</v>
      </c>
      <c r="S2013">
        <f t="shared" si="170"/>
        <v>422.02059732234807</v>
      </c>
      <c r="T2013" t="s">
        <v>8278</v>
      </c>
      <c r="U2013" t="s">
        <v>8308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11745</v>
      </c>
      <c r="E2014">
        <v>5000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9">
        <f t="shared" si="168"/>
        <v>42010.822233796294</v>
      </c>
      <c r="L2014" s="9">
        <f t="shared" si="169"/>
        <v>42040.822233796294</v>
      </c>
      <c r="M2014" s="10" t="s">
        <v>8326</v>
      </c>
      <c r="N2014" t="b">
        <v>1</v>
      </c>
      <c r="O2014">
        <v>183</v>
      </c>
      <c r="P2014" t="b">
        <v>1</v>
      </c>
      <c r="Q2014" t="s">
        <v>8278</v>
      </c>
      <c r="R2014" s="5">
        <f t="shared" si="167"/>
        <v>2.3490000000000002</v>
      </c>
      <c r="S2014">
        <f t="shared" si="170"/>
        <v>64.180327868852459</v>
      </c>
      <c r="T2014" t="s">
        <v>8278</v>
      </c>
      <c r="U2014" t="s">
        <v>8308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791862</v>
      </c>
      <c r="E2015">
        <v>160000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9">
        <f t="shared" si="168"/>
        <v>42499.960810185185</v>
      </c>
      <c r="L2015" s="9">
        <f t="shared" si="169"/>
        <v>42559.960810185185</v>
      </c>
      <c r="M2015" s="10" t="s">
        <v>8328</v>
      </c>
      <c r="N2015" t="b">
        <v>1</v>
      </c>
      <c r="O2015">
        <v>4562</v>
      </c>
      <c r="P2015" t="b">
        <v>1</v>
      </c>
      <c r="Q2015" t="s">
        <v>8278</v>
      </c>
      <c r="R2015" s="5">
        <f t="shared" si="167"/>
        <v>4.9491375</v>
      </c>
      <c r="S2015">
        <f t="shared" si="170"/>
        <v>173.57781674704077</v>
      </c>
      <c r="T2015" t="s">
        <v>8278</v>
      </c>
      <c r="U2015" t="s">
        <v>8308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2344134.67</v>
      </c>
      <c r="E2016">
        <v>30000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9">
        <f t="shared" si="168"/>
        <v>41324.214571759258</v>
      </c>
      <c r="L2016" s="9">
        <f t="shared" si="169"/>
        <v>41358.172905092593</v>
      </c>
      <c r="M2016" s="10" t="s">
        <v>8331</v>
      </c>
      <c r="N2016" t="b">
        <v>1</v>
      </c>
      <c r="O2016">
        <v>26457</v>
      </c>
      <c r="P2016" t="b">
        <v>1</v>
      </c>
      <c r="Q2016" t="s">
        <v>8278</v>
      </c>
      <c r="R2016" s="5">
        <f t="shared" si="167"/>
        <v>78.137822333333332</v>
      </c>
      <c r="S2016">
        <f t="shared" si="170"/>
        <v>88.601680840609291</v>
      </c>
      <c r="T2016" t="s">
        <v>8278</v>
      </c>
      <c r="U2016" t="s">
        <v>8308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8136.01</v>
      </c>
      <c r="E2017">
        <v>7200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9">
        <f t="shared" si="168"/>
        <v>40765.876886574071</v>
      </c>
      <c r="L2017" s="9">
        <f t="shared" si="169"/>
        <v>40795.876886574071</v>
      </c>
      <c r="M2017" s="10" t="s">
        <v>8334</v>
      </c>
      <c r="N2017" t="b">
        <v>1</v>
      </c>
      <c r="O2017">
        <v>162</v>
      </c>
      <c r="P2017" t="b">
        <v>1</v>
      </c>
      <c r="Q2017" t="s">
        <v>8278</v>
      </c>
      <c r="R2017" s="5">
        <f t="shared" si="167"/>
        <v>1.1300013888888889</v>
      </c>
      <c r="S2017">
        <f t="shared" si="170"/>
        <v>50.222283950617282</v>
      </c>
      <c r="T2017" t="s">
        <v>8278</v>
      </c>
      <c r="U2017" t="s">
        <v>8308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92154.22</v>
      </c>
      <c r="E2018">
        <v>10000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9">
        <f t="shared" si="168"/>
        <v>41312.880775462967</v>
      </c>
      <c r="L2018" s="9">
        <f t="shared" si="169"/>
        <v>41342.880775462967</v>
      </c>
      <c r="M2018" s="10" t="s">
        <v>8331</v>
      </c>
      <c r="N2018" t="b">
        <v>1</v>
      </c>
      <c r="O2018">
        <v>479</v>
      </c>
      <c r="P2018" t="b">
        <v>1</v>
      </c>
      <c r="Q2018" t="s">
        <v>8278</v>
      </c>
      <c r="R2018" s="5">
        <f t="shared" si="167"/>
        <v>9.2154220000000002</v>
      </c>
      <c r="S2018">
        <f t="shared" si="170"/>
        <v>192.38876826722338</v>
      </c>
      <c r="T2018" t="s">
        <v>8278</v>
      </c>
      <c r="U2018" t="s">
        <v>8308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31275.599999999999</v>
      </c>
      <c r="E2019">
        <v>25000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9">
        <f t="shared" si="168"/>
        <v>40961.057349537034</v>
      </c>
      <c r="L2019" s="9">
        <f t="shared" si="169"/>
        <v>40992.166666666664</v>
      </c>
      <c r="M2019" s="10" t="s">
        <v>8333</v>
      </c>
      <c r="N2019" t="b">
        <v>1</v>
      </c>
      <c r="O2019">
        <v>426</v>
      </c>
      <c r="P2019" t="b">
        <v>1</v>
      </c>
      <c r="Q2019" t="s">
        <v>8278</v>
      </c>
      <c r="R2019" s="5">
        <f t="shared" si="167"/>
        <v>1.2510239999999999</v>
      </c>
      <c r="S2019">
        <f t="shared" si="170"/>
        <v>73.416901408450698</v>
      </c>
      <c r="T2019" t="s">
        <v>8278</v>
      </c>
      <c r="U2019" t="s">
        <v>8308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66458.23</v>
      </c>
      <c r="E2020">
        <v>65000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9">
        <f t="shared" si="168"/>
        <v>42199.365844907406</v>
      </c>
      <c r="L2020" s="9">
        <f t="shared" si="169"/>
        <v>42229.365844907406</v>
      </c>
      <c r="M2020" s="10" t="s">
        <v>8326</v>
      </c>
      <c r="N2020" t="b">
        <v>1</v>
      </c>
      <c r="O2020">
        <v>450</v>
      </c>
      <c r="P2020" t="b">
        <v>1</v>
      </c>
      <c r="Q2020" t="s">
        <v>8278</v>
      </c>
      <c r="R2020" s="5">
        <f t="shared" si="167"/>
        <v>1.0224343076923077</v>
      </c>
      <c r="S2020">
        <f t="shared" si="170"/>
        <v>147.68495555555555</v>
      </c>
      <c r="T2020" t="s">
        <v>8278</v>
      </c>
      <c r="U2020" t="s">
        <v>8308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193963.9</v>
      </c>
      <c r="E2021">
        <v>40000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9">
        <f t="shared" si="168"/>
        <v>42605.70857638889</v>
      </c>
      <c r="L2021" s="9">
        <f t="shared" si="169"/>
        <v>42635.70857638889</v>
      </c>
      <c r="M2021" s="10" t="s">
        <v>8328</v>
      </c>
      <c r="N2021" t="b">
        <v>1</v>
      </c>
      <c r="O2021">
        <v>1780</v>
      </c>
      <c r="P2021" t="b">
        <v>1</v>
      </c>
      <c r="Q2021" t="s">
        <v>8278</v>
      </c>
      <c r="R2021" s="5">
        <f t="shared" si="167"/>
        <v>4.8490975000000001</v>
      </c>
      <c r="S2021">
        <f t="shared" si="170"/>
        <v>108.96848314606741</v>
      </c>
      <c r="T2021" t="s">
        <v>8278</v>
      </c>
      <c r="U2021" t="s">
        <v>8308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2885</v>
      </c>
      <c r="E2022">
        <v>1500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9">
        <f t="shared" si="168"/>
        <v>41737.097500000003</v>
      </c>
      <c r="L2022" s="9">
        <f t="shared" si="169"/>
        <v>41773.961111111115</v>
      </c>
      <c r="M2022" s="10" t="s">
        <v>8329</v>
      </c>
      <c r="N2022" t="b">
        <v>1</v>
      </c>
      <c r="O2022">
        <v>122</v>
      </c>
      <c r="P2022" t="b">
        <v>1</v>
      </c>
      <c r="Q2022" t="s">
        <v>8278</v>
      </c>
      <c r="R2022" s="5">
        <f t="shared" si="167"/>
        <v>1.9233333333333333</v>
      </c>
      <c r="S2022">
        <f t="shared" si="170"/>
        <v>23.647540983606557</v>
      </c>
      <c r="T2022" t="s">
        <v>8278</v>
      </c>
      <c r="U2022" t="s">
        <v>8308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14055</v>
      </c>
      <c r="E2023">
        <v>5000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9">
        <f t="shared" si="168"/>
        <v>41861.070567129631</v>
      </c>
      <c r="L2023" s="9">
        <f t="shared" si="169"/>
        <v>41906.070567129631</v>
      </c>
      <c r="M2023" s="10" t="s">
        <v>8329</v>
      </c>
      <c r="N2023" t="b">
        <v>1</v>
      </c>
      <c r="O2023">
        <v>95</v>
      </c>
      <c r="P2023" t="b">
        <v>1</v>
      </c>
      <c r="Q2023" t="s">
        <v>8278</v>
      </c>
      <c r="R2023" s="5">
        <f t="shared" si="167"/>
        <v>2.8109999999999999</v>
      </c>
      <c r="S2023">
        <f t="shared" si="170"/>
        <v>147.94736842105263</v>
      </c>
      <c r="T2023" t="s">
        <v>8278</v>
      </c>
      <c r="U2023" t="s">
        <v>8308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125137</v>
      </c>
      <c r="E2024">
        <v>100000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9">
        <f t="shared" si="168"/>
        <v>42502.569120370375</v>
      </c>
      <c r="L2024" s="9">
        <f t="shared" si="169"/>
        <v>42532.569120370375</v>
      </c>
      <c r="M2024" s="10" t="s">
        <v>8328</v>
      </c>
      <c r="N2024" t="b">
        <v>1</v>
      </c>
      <c r="O2024">
        <v>325</v>
      </c>
      <c r="P2024" t="b">
        <v>1</v>
      </c>
      <c r="Q2024" t="s">
        <v>8278</v>
      </c>
      <c r="R2024" s="5">
        <f t="shared" si="167"/>
        <v>1.2513700000000001</v>
      </c>
      <c r="S2024">
        <f t="shared" si="170"/>
        <v>385.03692307692307</v>
      </c>
      <c r="T2024" t="s">
        <v>8278</v>
      </c>
      <c r="U2024" t="s">
        <v>8308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161459</v>
      </c>
      <c r="E2025">
        <v>100000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9">
        <f t="shared" si="168"/>
        <v>42136.420752314814</v>
      </c>
      <c r="L2025" s="9">
        <f t="shared" si="169"/>
        <v>42166.420752314814</v>
      </c>
      <c r="M2025" s="10" t="s">
        <v>8326</v>
      </c>
      <c r="N2025" t="b">
        <v>1</v>
      </c>
      <c r="O2025">
        <v>353</v>
      </c>
      <c r="P2025" t="b">
        <v>1</v>
      </c>
      <c r="Q2025" t="s">
        <v>8278</v>
      </c>
      <c r="R2025" s="5">
        <f t="shared" si="167"/>
        <v>1.61459</v>
      </c>
      <c r="S2025">
        <f t="shared" si="170"/>
        <v>457.39093484419266</v>
      </c>
      <c r="T2025" t="s">
        <v>8278</v>
      </c>
      <c r="U2025" t="s">
        <v>8308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23414</v>
      </c>
      <c r="E2026">
        <v>4000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9">
        <f t="shared" si="168"/>
        <v>41099.966944444444</v>
      </c>
      <c r="L2026" s="9">
        <f t="shared" si="169"/>
        <v>41134.125</v>
      </c>
      <c r="M2026" s="10" t="s">
        <v>8333</v>
      </c>
      <c r="N2026" t="b">
        <v>1</v>
      </c>
      <c r="O2026">
        <v>105</v>
      </c>
      <c r="P2026" t="b">
        <v>1</v>
      </c>
      <c r="Q2026" t="s">
        <v>8278</v>
      </c>
      <c r="R2026" s="5">
        <f t="shared" si="167"/>
        <v>5.8535000000000004</v>
      </c>
      <c r="S2026">
        <f t="shared" si="170"/>
        <v>222.99047619047619</v>
      </c>
      <c r="T2026" t="s">
        <v>8278</v>
      </c>
      <c r="U2026" t="s">
        <v>8308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160920</v>
      </c>
      <c r="E2027">
        <v>80000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9">
        <f t="shared" si="168"/>
        <v>42136.184560185182</v>
      </c>
      <c r="L2027" s="9">
        <f t="shared" si="169"/>
        <v>42166.184560185182</v>
      </c>
      <c r="M2027" s="10" t="s">
        <v>8326</v>
      </c>
      <c r="N2027" t="b">
        <v>1</v>
      </c>
      <c r="O2027">
        <v>729</v>
      </c>
      <c r="P2027" t="b">
        <v>1</v>
      </c>
      <c r="Q2027" t="s">
        <v>8278</v>
      </c>
      <c r="R2027" s="5">
        <f t="shared" si="167"/>
        <v>2.0114999999999998</v>
      </c>
      <c r="S2027">
        <f t="shared" si="170"/>
        <v>220.74074074074073</v>
      </c>
      <c r="T2027" t="s">
        <v>8278</v>
      </c>
      <c r="U2027" t="s">
        <v>8308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33370.769999999997</v>
      </c>
      <c r="E2028">
        <v>25000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9">
        <f t="shared" si="168"/>
        <v>41704.735937500001</v>
      </c>
      <c r="L2028" s="9">
        <f t="shared" si="169"/>
        <v>41750.165972222225</v>
      </c>
      <c r="M2028" s="10" t="s">
        <v>8329</v>
      </c>
      <c r="N2028" t="b">
        <v>1</v>
      </c>
      <c r="O2028">
        <v>454</v>
      </c>
      <c r="P2028" t="b">
        <v>1</v>
      </c>
      <c r="Q2028" t="s">
        <v>8278</v>
      </c>
      <c r="R2028" s="5">
        <f t="shared" si="167"/>
        <v>1.3348307999999998</v>
      </c>
      <c r="S2028">
        <f t="shared" si="170"/>
        <v>73.503898678414089</v>
      </c>
      <c r="T2028" t="s">
        <v>8278</v>
      </c>
      <c r="U2028" t="s">
        <v>8308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120249</v>
      </c>
      <c r="E2029">
        <v>100000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9">
        <f t="shared" si="168"/>
        <v>42048.813877314809</v>
      </c>
      <c r="L2029" s="9">
        <f t="shared" si="169"/>
        <v>42093.772210648152</v>
      </c>
      <c r="M2029" s="10" t="s">
        <v>8326</v>
      </c>
      <c r="N2029" t="b">
        <v>1</v>
      </c>
      <c r="O2029">
        <v>539</v>
      </c>
      <c r="P2029" t="b">
        <v>1</v>
      </c>
      <c r="Q2029" t="s">
        <v>8278</v>
      </c>
      <c r="R2029" s="5">
        <f t="shared" si="167"/>
        <v>1.2024900000000001</v>
      </c>
      <c r="S2029">
        <f t="shared" si="170"/>
        <v>223.09647495361781</v>
      </c>
      <c r="T2029" t="s">
        <v>8278</v>
      </c>
      <c r="U2029" t="s">
        <v>8308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3785</v>
      </c>
      <c r="E2030">
        <v>3000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9">
        <f t="shared" si="168"/>
        <v>40215.919050925928</v>
      </c>
      <c r="L2030" s="9">
        <f t="shared" si="169"/>
        <v>40252.913194444445</v>
      </c>
      <c r="M2030" s="10" t="s">
        <v>8336</v>
      </c>
      <c r="N2030" t="b">
        <v>1</v>
      </c>
      <c r="O2030">
        <v>79</v>
      </c>
      <c r="P2030" t="b">
        <v>1</v>
      </c>
      <c r="Q2030" t="s">
        <v>8278</v>
      </c>
      <c r="R2030" s="5">
        <f t="shared" si="167"/>
        <v>1.2616666666666667</v>
      </c>
      <c r="S2030">
        <f t="shared" si="170"/>
        <v>47.911392405063289</v>
      </c>
      <c r="T2030" t="s">
        <v>8278</v>
      </c>
      <c r="U2030" t="s">
        <v>8308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9030</v>
      </c>
      <c r="E2031">
        <v>2500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9">
        <f t="shared" si="168"/>
        <v>41848.021770833337</v>
      </c>
      <c r="L2031" s="9">
        <f t="shared" si="169"/>
        <v>41878.021770833337</v>
      </c>
      <c r="M2031" s="10" t="s">
        <v>8329</v>
      </c>
      <c r="N2031" t="b">
        <v>1</v>
      </c>
      <c r="O2031">
        <v>94</v>
      </c>
      <c r="P2031" t="b">
        <v>1</v>
      </c>
      <c r="Q2031" t="s">
        <v>8278</v>
      </c>
      <c r="R2031" s="5">
        <f t="shared" si="167"/>
        <v>3.6120000000000001</v>
      </c>
      <c r="S2031">
        <f t="shared" si="170"/>
        <v>96.063829787234042</v>
      </c>
      <c r="T2031" t="s">
        <v>8278</v>
      </c>
      <c r="U2031" t="s">
        <v>8308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74134</v>
      </c>
      <c r="E2032">
        <v>32768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9">
        <f t="shared" si="168"/>
        <v>41212.996481481481</v>
      </c>
      <c r="L2032" s="9">
        <f t="shared" si="169"/>
        <v>41242.996481481481</v>
      </c>
      <c r="M2032" s="10" t="s">
        <v>8333</v>
      </c>
      <c r="N2032" t="b">
        <v>1</v>
      </c>
      <c r="O2032">
        <v>625</v>
      </c>
      <c r="P2032" t="b">
        <v>1</v>
      </c>
      <c r="Q2032" t="s">
        <v>8278</v>
      </c>
      <c r="R2032" s="5">
        <f t="shared" si="167"/>
        <v>2.26239013671875</v>
      </c>
      <c r="S2032">
        <f t="shared" ref="S2032:S2063" si="171">D2032/O2032</f>
        <v>118.6144</v>
      </c>
      <c r="T2032" t="s">
        <v>8278</v>
      </c>
      <c r="U2032" t="s">
        <v>8308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60175</v>
      </c>
      <c r="E2033">
        <v>50000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9">
        <f t="shared" si="168"/>
        <v>41975.329317129625</v>
      </c>
      <c r="L2033" s="9">
        <f t="shared" si="169"/>
        <v>42013.041666666672</v>
      </c>
      <c r="M2033" s="10" t="s">
        <v>8326</v>
      </c>
      <c r="N2033" t="b">
        <v>1</v>
      </c>
      <c r="O2033">
        <v>508</v>
      </c>
      <c r="P2033" t="b">
        <v>1</v>
      </c>
      <c r="Q2033" t="s">
        <v>8278</v>
      </c>
      <c r="R2033" s="5">
        <f t="shared" si="167"/>
        <v>1.2035</v>
      </c>
      <c r="S2033">
        <f t="shared" si="171"/>
        <v>118.45472440944881</v>
      </c>
      <c r="T2033" t="s">
        <v>8278</v>
      </c>
      <c r="U2033" t="s">
        <v>8308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76047</v>
      </c>
      <c r="E2034">
        <v>25000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9">
        <f t="shared" si="168"/>
        <v>42689.565671296295</v>
      </c>
      <c r="L2034" s="9">
        <f t="shared" si="169"/>
        <v>42719.208333333328</v>
      </c>
      <c r="M2034" s="10" t="s">
        <v>8328</v>
      </c>
      <c r="N2034" t="b">
        <v>1</v>
      </c>
      <c r="O2034">
        <v>531</v>
      </c>
      <c r="P2034" t="b">
        <v>1</v>
      </c>
      <c r="Q2034" t="s">
        <v>8278</v>
      </c>
      <c r="R2034" s="5">
        <f t="shared" si="167"/>
        <v>3.0418799999999999</v>
      </c>
      <c r="S2034">
        <f t="shared" si="171"/>
        <v>143.21468926553672</v>
      </c>
      <c r="T2034" t="s">
        <v>8278</v>
      </c>
      <c r="U2034" t="s">
        <v>8308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44669</v>
      </c>
      <c r="E2035">
        <v>25000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9">
        <f t="shared" si="168"/>
        <v>41725.082384259258</v>
      </c>
      <c r="L2035" s="9">
        <f t="shared" si="169"/>
        <v>41755.082384259258</v>
      </c>
      <c r="M2035" s="10" t="s">
        <v>8329</v>
      </c>
      <c r="N2035" t="b">
        <v>1</v>
      </c>
      <c r="O2035">
        <v>158</v>
      </c>
      <c r="P2035" t="b">
        <v>1</v>
      </c>
      <c r="Q2035" t="s">
        <v>8278</v>
      </c>
      <c r="R2035" s="5">
        <f t="shared" si="167"/>
        <v>1.7867599999999999</v>
      </c>
      <c r="S2035">
        <f t="shared" si="171"/>
        <v>282.71518987341773</v>
      </c>
      <c r="T2035" t="s">
        <v>8278</v>
      </c>
      <c r="U2035" t="s">
        <v>8308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301719.59000000003</v>
      </c>
      <c r="E2036">
        <v>78000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9">
        <f t="shared" si="168"/>
        <v>42076.130011574074</v>
      </c>
      <c r="L2036" s="9">
        <f t="shared" si="169"/>
        <v>42131.290277777778</v>
      </c>
      <c r="M2036" s="10" t="s">
        <v>8326</v>
      </c>
      <c r="N2036" t="b">
        <v>1</v>
      </c>
      <c r="O2036">
        <v>508</v>
      </c>
      <c r="P2036" t="b">
        <v>1</v>
      </c>
      <c r="Q2036" t="s">
        <v>8278</v>
      </c>
      <c r="R2036" s="5">
        <f t="shared" si="167"/>
        <v>3.868199871794872</v>
      </c>
      <c r="S2036">
        <f t="shared" si="171"/>
        <v>593.93620078740162</v>
      </c>
      <c r="T2036" t="s">
        <v>8278</v>
      </c>
      <c r="U2036" t="s">
        <v>8308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168829.14</v>
      </c>
      <c r="E2037">
        <v>80000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9">
        <f t="shared" si="168"/>
        <v>42311.625081018516</v>
      </c>
      <c r="L2037" s="9">
        <f t="shared" si="169"/>
        <v>42357.041666666672</v>
      </c>
      <c r="M2037" s="10" t="s">
        <v>8326</v>
      </c>
      <c r="N2037" t="b">
        <v>1</v>
      </c>
      <c r="O2037">
        <v>644</v>
      </c>
      <c r="P2037" t="b">
        <v>1</v>
      </c>
      <c r="Q2037" t="s">
        <v>8278</v>
      </c>
      <c r="R2037" s="5">
        <f t="shared" si="167"/>
        <v>2.1103642500000004</v>
      </c>
      <c r="S2037">
        <f t="shared" si="171"/>
        <v>262.15704968944101</v>
      </c>
      <c r="T2037" t="s">
        <v>8278</v>
      </c>
      <c r="U2037" t="s">
        <v>8308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39500.5</v>
      </c>
      <c r="E2038">
        <v>30000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9">
        <f t="shared" si="168"/>
        <v>41738.864803240736</v>
      </c>
      <c r="L2038" s="9">
        <f t="shared" si="169"/>
        <v>41768.864803240736</v>
      </c>
      <c r="M2038" s="10" t="s">
        <v>8329</v>
      </c>
      <c r="N2038" t="b">
        <v>1</v>
      </c>
      <c r="O2038">
        <v>848</v>
      </c>
      <c r="P2038" t="b">
        <v>1</v>
      </c>
      <c r="Q2038" t="s">
        <v>8278</v>
      </c>
      <c r="R2038" s="5">
        <f t="shared" si="167"/>
        <v>1.3166833333333334</v>
      </c>
      <c r="S2038">
        <f t="shared" si="171"/>
        <v>46.580778301886795</v>
      </c>
      <c r="T2038" t="s">
        <v>8278</v>
      </c>
      <c r="U2038" t="s">
        <v>8308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30047.64</v>
      </c>
      <c r="E2039">
        <v>10000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9">
        <f t="shared" si="168"/>
        <v>41578.210104166668</v>
      </c>
      <c r="L2039" s="9">
        <f t="shared" si="169"/>
        <v>41638.251770833333</v>
      </c>
      <c r="M2039" s="10" t="s">
        <v>8331</v>
      </c>
      <c r="N2039" t="b">
        <v>1</v>
      </c>
      <c r="O2039">
        <v>429</v>
      </c>
      <c r="P2039" t="b">
        <v>1</v>
      </c>
      <c r="Q2039" t="s">
        <v>8278</v>
      </c>
      <c r="R2039" s="5">
        <f t="shared" si="167"/>
        <v>3.0047639999999998</v>
      </c>
      <c r="S2039">
        <f t="shared" si="171"/>
        <v>70.041118881118877</v>
      </c>
      <c r="T2039" t="s">
        <v>8278</v>
      </c>
      <c r="U2039" t="s">
        <v>8308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33641</v>
      </c>
      <c r="E2040">
        <v>8000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9">
        <f t="shared" si="168"/>
        <v>41424.27107638889</v>
      </c>
      <c r="L2040" s="9">
        <f t="shared" si="169"/>
        <v>41456.75</v>
      </c>
      <c r="M2040" s="10" t="s">
        <v>8331</v>
      </c>
      <c r="N2040" t="b">
        <v>1</v>
      </c>
      <c r="O2040">
        <v>204</v>
      </c>
      <c r="P2040" t="b">
        <v>1</v>
      </c>
      <c r="Q2040" t="s">
        <v>8278</v>
      </c>
      <c r="R2040" s="5">
        <f t="shared" si="167"/>
        <v>4.2051249999999998</v>
      </c>
      <c r="S2040">
        <f t="shared" si="171"/>
        <v>164.90686274509804</v>
      </c>
      <c r="T2040" t="s">
        <v>8278</v>
      </c>
      <c r="U2040" t="s">
        <v>8308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170271</v>
      </c>
      <c r="E2041">
        <v>125000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9">
        <f t="shared" si="168"/>
        <v>42675.438946759255</v>
      </c>
      <c r="L2041" s="9">
        <f t="shared" si="169"/>
        <v>42705.207638888889</v>
      </c>
      <c r="M2041" s="10" t="s">
        <v>8328</v>
      </c>
      <c r="N2041" t="b">
        <v>1</v>
      </c>
      <c r="O2041">
        <v>379</v>
      </c>
      <c r="P2041" t="b">
        <v>1</v>
      </c>
      <c r="Q2041" t="s">
        <v>8278</v>
      </c>
      <c r="R2041" s="5">
        <f t="shared" si="167"/>
        <v>1.362168</v>
      </c>
      <c r="S2041">
        <f t="shared" si="171"/>
        <v>449.26385224274406</v>
      </c>
      <c r="T2041" t="s">
        <v>8278</v>
      </c>
      <c r="U2041" t="s">
        <v>8308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7445.14</v>
      </c>
      <c r="E2042">
        <v>3000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9">
        <f t="shared" si="168"/>
        <v>41578.927118055552</v>
      </c>
      <c r="L2042" s="9">
        <f t="shared" si="169"/>
        <v>41593.968784722223</v>
      </c>
      <c r="M2042" s="10" t="s">
        <v>8331</v>
      </c>
      <c r="N2042" t="b">
        <v>1</v>
      </c>
      <c r="O2042">
        <v>271</v>
      </c>
      <c r="P2042" t="b">
        <v>1</v>
      </c>
      <c r="Q2042" t="s">
        <v>8278</v>
      </c>
      <c r="R2042" s="5">
        <f t="shared" si="167"/>
        <v>2.4817133333333334</v>
      </c>
      <c r="S2042">
        <f t="shared" si="171"/>
        <v>27.472841328413285</v>
      </c>
      <c r="T2042" t="s">
        <v>8278</v>
      </c>
      <c r="U2042" t="s">
        <v>8308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17277</v>
      </c>
      <c r="E2043">
        <v>9500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9">
        <f t="shared" si="168"/>
        <v>42654.525775462964</v>
      </c>
      <c r="L2043" s="9">
        <f t="shared" si="169"/>
        <v>42684.567442129628</v>
      </c>
      <c r="M2043" s="10" t="s">
        <v>8328</v>
      </c>
      <c r="N2043" t="b">
        <v>0</v>
      </c>
      <c r="O2043">
        <v>120</v>
      </c>
      <c r="P2043" t="b">
        <v>1</v>
      </c>
      <c r="Q2043" t="s">
        <v>8278</v>
      </c>
      <c r="R2043" s="5">
        <f t="shared" si="167"/>
        <v>1.8186315789473684</v>
      </c>
      <c r="S2043">
        <f t="shared" si="171"/>
        <v>143.97499999999999</v>
      </c>
      <c r="T2043" t="s">
        <v>8278</v>
      </c>
      <c r="U2043" t="s">
        <v>8308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12353</v>
      </c>
      <c r="E2044">
        <v>10000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9">
        <f t="shared" si="168"/>
        <v>42331.708032407405</v>
      </c>
      <c r="L2044" s="9">
        <f t="shared" si="169"/>
        <v>42391.708032407405</v>
      </c>
      <c r="M2044" s="10" t="s">
        <v>8328</v>
      </c>
      <c r="N2044" t="b">
        <v>0</v>
      </c>
      <c r="O2044">
        <v>140</v>
      </c>
      <c r="P2044" t="b">
        <v>1</v>
      </c>
      <c r="Q2044" t="s">
        <v>8278</v>
      </c>
      <c r="R2044" s="5">
        <f t="shared" si="167"/>
        <v>1.2353000000000001</v>
      </c>
      <c r="S2044">
        <f t="shared" si="171"/>
        <v>88.23571428571428</v>
      </c>
      <c r="T2044" t="s">
        <v>8278</v>
      </c>
      <c r="U2044" t="s">
        <v>8308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7011</v>
      </c>
      <c r="E2045">
        <v>1385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9">
        <f t="shared" si="168"/>
        <v>42661.176817129628</v>
      </c>
      <c r="L2045" s="9">
        <f t="shared" si="169"/>
        <v>42715.207638888889</v>
      </c>
      <c r="M2045" s="10" t="s">
        <v>8328</v>
      </c>
      <c r="N2045" t="b">
        <v>0</v>
      </c>
      <c r="O2045">
        <v>193</v>
      </c>
      <c r="P2045" t="b">
        <v>1</v>
      </c>
      <c r="Q2045" t="s">
        <v>8278</v>
      </c>
      <c r="R2045" s="5">
        <f t="shared" si="167"/>
        <v>5.0620938628158845</v>
      </c>
      <c r="S2045">
        <f t="shared" si="171"/>
        <v>36.326424870466319</v>
      </c>
      <c r="T2045" t="s">
        <v>8278</v>
      </c>
      <c r="U2045" t="s">
        <v>8308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16232</v>
      </c>
      <c r="E2046">
        <v>15000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9">
        <f t="shared" si="168"/>
        <v>42138.684189814812</v>
      </c>
      <c r="L2046" s="9">
        <f t="shared" si="169"/>
        <v>42168.684189814812</v>
      </c>
      <c r="M2046" s="10" t="s">
        <v>8326</v>
      </c>
      <c r="N2046" t="b">
        <v>0</v>
      </c>
      <c r="O2046">
        <v>180</v>
      </c>
      <c r="P2046" t="b">
        <v>1</v>
      </c>
      <c r="Q2046" t="s">
        <v>8278</v>
      </c>
      <c r="R2046" s="5">
        <f t="shared" si="167"/>
        <v>1.0821333333333334</v>
      </c>
      <c r="S2046">
        <f t="shared" si="171"/>
        <v>90.177777777777777</v>
      </c>
      <c r="T2046" t="s">
        <v>8278</v>
      </c>
      <c r="U2046" t="s">
        <v>8308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40140.01</v>
      </c>
      <c r="E2047">
        <v>4900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9">
        <f t="shared" si="168"/>
        <v>41069.088506944448</v>
      </c>
      <c r="L2047" s="9">
        <f t="shared" si="169"/>
        <v>41099.088506944448</v>
      </c>
      <c r="M2047" s="10" t="s">
        <v>8333</v>
      </c>
      <c r="N2047" t="b">
        <v>0</v>
      </c>
      <c r="O2047">
        <v>263</v>
      </c>
      <c r="P2047" t="b">
        <v>1</v>
      </c>
      <c r="Q2047" t="s">
        <v>8278</v>
      </c>
      <c r="R2047" s="5">
        <f t="shared" si="167"/>
        <v>8.1918387755102042</v>
      </c>
      <c r="S2047">
        <f t="shared" si="171"/>
        <v>152.62361216730039</v>
      </c>
      <c r="T2047" t="s">
        <v>8278</v>
      </c>
      <c r="U2047" t="s">
        <v>8308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12110</v>
      </c>
      <c r="E2048">
        <v>10000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9">
        <f t="shared" si="168"/>
        <v>41387.171805555554</v>
      </c>
      <c r="L2048" s="9">
        <f t="shared" si="169"/>
        <v>41417.171805555554</v>
      </c>
      <c r="M2048" s="10" t="s">
        <v>8331</v>
      </c>
      <c r="N2048" t="b">
        <v>0</v>
      </c>
      <c r="O2048">
        <v>217</v>
      </c>
      <c r="P2048" t="b">
        <v>1</v>
      </c>
      <c r="Q2048" t="s">
        <v>8278</v>
      </c>
      <c r="R2048" s="5">
        <f t="shared" si="167"/>
        <v>1.2110000000000001</v>
      </c>
      <c r="S2048">
        <f t="shared" si="171"/>
        <v>55.806451612903224</v>
      </c>
      <c r="T2048" t="s">
        <v>8278</v>
      </c>
      <c r="U2048" t="s">
        <v>8308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100939</v>
      </c>
      <c r="E2049">
        <v>98000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9">
        <f t="shared" si="168"/>
        <v>42081.903587962966</v>
      </c>
      <c r="L2049" s="9">
        <f t="shared" si="169"/>
        <v>42111</v>
      </c>
      <c r="M2049" s="10" t="s">
        <v>8330</v>
      </c>
      <c r="N2049" t="b">
        <v>0</v>
      </c>
      <c r="O2049">
        <v>443</v>
      </c>
      <c r="P2049" t="b">
        <v>1</v>
      </c>
      <c r="Q2049" t="s">
        <v>8278</v>
      </c>
      <c r="R2049" s="5">
        <f t="shared" si="167"/>
        <v>1.0299897959183673</v>
      </c>
      <c r="S2049">
        <f t="shared" si="171"/>
        <v>227.85327313769753</v>
      </c>
      <c r="T2049" t="s">
        <v>8278</v>
      </c>
      <c r="U2049" t="s">
        <v>8308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126082.45</v>
      </c>
      <c r="E2050">
        <v>85000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9">
        <f t="shared" si="168"/>
        <v>41387.651516203703</v>
      </c>
      <c r="L2050" s="9">
        <f t="shared" si="169"/>
        <v>41417.651516203703</v>
      </c>
      <c r="M2050" s="10" t="s">
        <v>8331</v>
      </c>
      <c r="N2050" t="b">
        <v>0</v>
      </c>
      <c r="O2050">
        <v>1373</v>
      </c>
      <c r="P2050" t="b">
        <v>1</v>
      </c>
      <c r="Q2050" t="s">
        <v>8278</v>
      </c>
      <c r="R2050" s="5">
        <f t="shared" ref="R2050:R2113" si="172">D2050/E2050</f>
        <v>1.4833229411764706</v>
      </c>
      <c r="S2050">
        <f t="shared" si="171"/>
        <v>91.82989803350327</v>
      </c>
      <c r="T2050" t="s">
        <v>8278</v>
      </c>
      <c r="U2050" t="s">
        <v>8308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60095.35</v>
      </c>
      <c r="E2051">
        <v>50000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9">
        <f t="shared" ref="K2051:K2114" si="173">(J2051/86400)+DATE(1970,1,1)</f>
        <v>41575.527349537035</v>
      </c>
      <c r="L2051" s="9">
        <f t="shared" ref="L2051:L2114" si="174">(I2051/86400)+DATE(1970,1,1)</f>
        <v>41610.957638888889</v>
      </c>
      <c r="M2051" s="10" t="s">
        <v>8331</v>
      </c>
      <c r="N2051" t="b">
        <v>0</v>
      </c>
      <c r="O2051">
        <v>742</v>
      </c>
      <c r="P2051" t="b">
        <v>1</v>
      </c>
      <c r="Q2051" t="s">
        <v>8278</v>
      </c>
      <c r="R2051" s="5">
        <f t="shared" si="172"/>
        <v>1.2019070000000001</v>
      </c>
      <c r="S2051">
        <f t="shared" si="171"/>
        <v>80.991037735849048</v>
      </c>
      <c r="T2051" t="s">
        <v>8278</v>
      </c>
      <c r="U2051" t="s">
        <v>8308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47327</v>
      </c>
      <c r="E2052">
        <v>10000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9">
        <f t="shared" si="173"/>
        <v>42115.071504629625</v>
      </c>
      <c r="L2052" s="9">
        <f t="shared" si="174"/>
        <v>42155.071504629625</v>
      </c>
      <c r="M2052" s="10" t="s">
        <v>8326</v>
      </c>
      <c r="N2052" t="b">
        <v>0</v>
      </c>
      <c r="O2052">
        <v>170</v>
      </c>
      <c r="P2052" t="b">
        <v>1</v>
      </c>
      <c r="Q2052" t="s">
        <v>8278</v>
      </c>
      <c r="R2052" s="5">
        <f t="shared" si="172"/>
        <v>4.7327000000000004</v>
      </c>
      <c r="S2052">
        <f t="shared" si="171"/>
        <v>278.39411764705881</v>
      </c>
      <c r="T2052" t="s">
        <v>8278</v>
      </c>
      <c r="U2052" t="s">
        <v>8308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10429</v>
      </c>
      <c r="E2053">
        <v>8000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9">
        <f t="shared" si="173"/>
        <v>41604.022418981483</v>
      </c>
      <c r="L2053" s="9">
        <f t="shared" si="174"/>
        <v>41634.022418981483</v>
      </c>
      <c r="M2053" s="10" t="s">
        <v>8331</v>
      </c>
      <c r="N2053" t="b">
        <v>0</v>
      </c>
      <c r="O2053">
        <v>242</v>
      </c>
      <c r="P2053" t="b">
        <v>1</v>
      </c>
      <c r="Q2053" t="s">
        <v>8278</v>
      </c>
      <c r="R2053" s="5">
        <f t="shared" si="172"/>
        <v>1.303625</v>
      </c>
      <c r="S2053">
        <f t="shared" si="171"/>
        <v>43.095041322314053</v>
      </c>
      <c r="T2053" t="s">
        <v>8278</v>
      </c>
      <c r="U2053" t="s">
        <v>8308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176524</v>
      </c>
      <c r="E2054">
        <v>50000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9">
        <f t="shared" si="173"/>
        <v>42375.08394675926</v>
      </c>
      <c r="L2054" s="9">
        <f t="shared" si="174"/>
        <v>42420.08394675926</v>
      </c>
      <c r="M2054" s="10" t="s">
        <v>8328</v>
      </c>
      <c r="N2054" t="b">
        <v>0</v>
      </c>
      <c r="O2054">
        <v>541</v>
      </c>
      <c r="P2054" t="b">
        <v>1</v>
      </c>
      <c r="Q2054" t="s">
        <v>8278</v>
      </c>
      <c r="R2054" s="5">
        <f t="shared" si="172"/>
        <v>3.5304799999999998</v>
      </c>
      <c r="S2054">
        <f t="shared" si="171"/>
        <v>326.29205175600737</v>
      </c>
      <c r="T2054" t="s">
        <v>8278</v>
      </c>
      <c r="U2054" t="s">
        <v>8308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5051</v>
      </c>
      <c r="E2055">
        <v>5000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9">
        <f t="shared" si="173"/>
        <v>42303.617488425924</v>
      </c>
      <c r="L2055" s="9">
        <f t="shared" si="174"/>
        <v>42333.659155092595</v>
      </c>
      <c r="M2055" s="10" t="s">
        <v>8326</v>
      </c>
      <c r="N2055" t="b">
        <v>0</v>
      </c>
      <c r="O2055">
        <v>121</v>
      </c>
      <c r="P2055" t="b">
        <v>1</v>
      </c>
      <c r="Q2055" t="s">
        <v>8278</v>
      </c>
      <c r="R2055" s="5">
        <f t="shared" si="172"/>
        <v>1.0102</v>
      </c>
      <c r="S2055">
        <f t="shared" si="171"/>
        <v>41.743801652892564</v>
      </c>
      <c r="T2055" t="s">
        <v>8278</v>
      </c>
      <c r="U2055" t="s">
        <v>8308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39757</v>
      </c>
      <c r="E2056">
        <v>35000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9">
        <f t="shared" si="173"/>
        <v>41731.520949074074</v>
      </c>
      <c r="L2056" s="9">
        <f t="shared" si="174"/>
        <v>41761.520949074074</v>
      </c>
      <c r="M2056" s="10" t="s">
        <v>8329</v>
      </c>
      <c r="N2056" t="b">
        <v>0</v>
      </c>
      <c r="O2056">
        <v>621</v>
      </c>
      <c r="P2056" t="b">
        <v>1</v>
      </c>
      <c r="Q2056" t="s">
        <v>8278</v>
      </c>
      <c r="R2056" s="5">
        <f t="shared" si="172"/>
        <v>1.1359142857142857</v>
      </c>
      <c r="S2056">
        <f t="shared" si="171"/>
        <v>64.020933977455712</v>
      </c>
      <c r="T2056" t="s">
        <v>8278</v>
      </c>
      <c r="U2056" t="s">
        <v>8308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10045</v>
      </c>
      <c r="E2057">
        <v>6000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9">
        <f t="shared" si="173"/>
        <v>41946.674108796295</v>
      </c>
      <c r="L2057" s="9">
        <f t="shared" si="174"/>
        <v>41976.166666666672</v>
      </c>
      <c r="M2057" s="10" t="s">
        <v>8329</v>
      </c>
      <c r="N2057" t="b">
        <v>0</v>
      </c>
      <c r="O2057">
        <v>101</v>
      </c>
      <c r="P2057" t="b">
        <v>1</v>
      </c>
      <c r="Q2057" t="s">
        <v>8278</v>
      </c>
      <c r="R2057" s="5">
        <f t="shared" si="172"/>
        <v>1.6741666666666666</v>
      </c>
      <c r="S2057">
        <f t="shared" si="171"/>
        <v>99.455445544554451</v>
      </c>
      <c r="T2057" t="s">
        <v>8278</v>
      </c>
      <c r="U2057" t="s">
        <v>8308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76726</v>
      </c>
      <c r="E2058">
        <v>50000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9">
        <f t="shared" si="173"/>
        <v>41351.76090277778</v>
      </c>
      <c r="L2058" s="9">
        <f t="shared" si="174"/>
        <v>41381.76090277778</v>
      </c>
      <c r="M2058" s="10" t="s">
        <v>8331</v>
      </c>
      <c r="N2058" t="b">
        <v>0</v>
      </c>
      <c r="O2058">
        <v>554</v>
      </c>
      <c r="P2058" t="b">
        <v>1</v>
      </c>
      <c r="Q2058" t="s">
        <v>8278</v>
      </c>
      <c r="R2058" s="5">
        <f t="shared" si="172"/>
        <v>1.5345200000000001</v>
      </c>
      <c r="S2058">
        <f t="shared" si="171"/>
        <v>138.49458483754512</v>
      </c>
      <c r="T2058" t="s">
        <v>8278</v>
      </c>
      <c r="U2058" t="s">
        <v>8308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30334.83</v>
      </c>
      <c r="E2059">
        <v>15000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9">
        <f t="shared" si="173"/>
        <v>42396.494583333333</v>
      </c>
      <c r="L2059" s="9">
        <f t="shared" si="174"/>
        <v>42426.494583333333</v>
      </c>
      <c r="M2059" s="10" t="s">
        <v>8328</v>
      </c>
      <c r="N2059" t="b">
        <v>0</v>
      </c>
      <c r="O2059">
        <v>666</v>
      </c>
      <c r="P2059" t="b">
        <v>1</v>
      </c>
      <c r="Q2059" t="s">
        <v>8278</v>
      </c>
      <c r="R2059" s="5">
        <f t="shared" si="172"/>
        <v>2.022322</v>
      </c>
      <c r="S2059">
        <f t="shared" si="171"/>
        <v>45.547792792792798</v>
      </c>
      <c r="T2059" t="s">
        <v>8278</v>
      </c>
      <c r="U2059" t="s">
        <v>8308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4308</v>
      </c>
      <c r="E2060">
        <v>2560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9">
        <f t="shared" si="173"/>
        <v>42026.370717592596</v>
      </c>
      <c r="L2060" s="9">
        <f t="shared" si="174"/>
        <v>42065.833333333328</v>
      </c>
      <c r="M2060" s="10" t="s">
        <v>8326</v>
      </c>
      <c r="N2060" t="b">
        <v>0</v>
      </c>
      <c r="O2060">
        <v>410</v>
      </c>
      <c r="P2060" t="b">
        <v>1</v>
      </c>
      <c r="Q2060" t="s">
        <v>8278</v>
      </c>
      <c r="R2060" s="5">
        <f t="shared" si="172"/>
        <v>1.6828125</v>
      </c>
      <c r="S2060">
        <f t="shared" si="171"/>
        <v>10.507317073170732</v>
      </c>
      <c r="T2060" t="s">
        <v>8278</v>
      </c>
      <c r="U2060" t="s">
        <v>8308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43037</v>
      </c>
      <c r="E2061">
        <v>30000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9">
        <f t="shared" si="173"/>
        <v>42361.602476851855</v>
      </c>
      <c r="L2061" s="9">
        <f t="shared" si="174"/>
        <v>42400.915972222225</v>
      </c>
      <c r="M2061" s="10" t="s">
        <v>8328</v>
      </c>
      <c r="N2061" t="b">
        <v>0</v>
      </c>
      <c r="O2061">
        <v>375</v>
      </c>
      <c r="P2061" t="b">
        <v>1</v>
      </c>
      <c r="Q2061" t="s">
        <v>8278</v>
      </c>
      <c r="R2061" s="5">
        <f t="shared" si="172"/>
        <v>1.4345666666666668</v>
      </c>
      <c r="S2061">
        <f t="shared" si="171"/>
        <v>114.76533333333333</v>
      </c>
      <c r="T2061" t="s">
        <v>8278</v>
      </c>
      <c r="U2061" t="s">
        <v>8308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49100</v>
      </c>
      <c r="E2062">
        <v>25000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9">
        <f t="shared" si="173"/>
        <v>41783.642939814818</v>
      </c>
      <c r="L2062" s="9">
        <f t="shared" si="174"/>
        <v>41843.642939814818</v>
      </c>
      <c r="M2062" s="10" t="s">
        <v>8329</v>
      </c>
      <c r="N2062" t="b">
        <v>0</v>
      </c>
      <c r="O2062">
        <v>1364</v>
      </c>
      <c r="P2062" t="b">
        <v>1</v>
      </c>
      <c r="Q2062" t="s">
        <v>8278</v>
      </c>
      <c r="R2062" s="5">
        <f t="shared" si="172"/>
        <v>1.964</v>
      </c>
      <c r="S2062">
        <f t="shared" si="171"/>
        <v>35.997067448680355</v>
      </c>
      <c r="T2062" t="s">
        <v>8278</v>
      </c>
      <c r="U2062" t="s">
        <v>8308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5396</v>
      </c>
      <c r="E2063">
        <v>5000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9">
        <f t="shared" si="173"/>
        <v>42705.764513888891</v>
      </c>
      <c r="L2063" s="9">
        <f t="shared" si="174"/>
        <v>42735.764513888891</v>
      </c>
      <c r="M2063" s="10" t="s">
        <v>8328</v>
      </c>
      <c r="N2063" t="b">
        <v>0</v>
      </c>
      <c r="O2063">
        <v>35</v>
      </c>
      <c r="P2063" t="b">
        <v>1</v>
      </c>
      <c r="Q2063" t="s">
        <v>8278</v>
      </c>
      <c r="R2063" s="5">
        <f t="shared" si="172"/>
        <v>1.0791999999999999</v>
      </c>
      <c r="S2063">
        <f t="shared" si="171"/>
        <v>154.17142857142858</v>
      </c>
      <c r="T2063" t="s">
        <v>8278</v>
      </c>
      <c r="U2063" t="s">
        <v>8308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114977</v>
      </c>
      <c r="E2064">
        <v>100000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9">
        <f t="shared" si="173"/>
        <v>42423.3830787037</v>
      </c>
      <c r="L2064" s="9">
        <f t="shared" si="174"/>
        <v>42453.341412037036</v>
      </c>
      <c r="M2064" s="10" t="s">
        <v>8328</v>
      </c>
      <c r="N2064" t="b">
        <v>0</v>
      </c>
      <c r="O2064">
        <v>203</v>
      </c>
      <c r="P2064" t="b">
        <v>1</v>
      </c>
      <c r="Q2064" t="s">
        <v>8278</v>
      </c>
      <c r="R2064" s="5">
        <f t="shared" si="172"/>
        <v>1.14977</v>
      </c>
      <c r="S2064">
        <f t="shared" ref="S2064:S2095" si="175">D2064/O2064</f>
        <v>566.38916256157631</v>
      </c>
      <c r="T2064" t="s">
        <v>8278</v>
      </c>
      <c r="U2064" t="s">
        <v>8308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5922</v>
      </c>
      <c r="E2065">
        <v>4000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9">
        <f t="shared" si="173"/>
        <v>42472.73265046296</v>
      </c>
      <c r="L2065" s="9">
        <f t="shared" si="174"/>
        <v>42505.73265046296</v>
      </c>
      <c r="M2065" s="10" t="s">
        <v>8328</v>
      </c>
      <c r="N2065" t="b">
        <v>0</v>
      </c>
      <c r="O2065">
        <v>49</v>
      </c>
      <c r="P2065" t="b">
        <v>1</v>
      </c>
      <c r="Q2065" t="s">
        <v>8278</v>
      </c>
      <c r="R2065" s="5">
        <f t="shared" si="172"/>
        <v>1.4804999999999999</v>
      </c>
      <c r="S2065">
        <f t="shared" si="175"/>
        <v>120.85714285714286</v>
      </c>
      <c r="T2065" t="s">
        <v>8278</v>
      </c>
      <c r="U2065" t="s">
        <v>8308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500784.27</v>
      </c>
      <c r="E2066">
        <v>261962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9">
        <f t="shared" si="173"/>
        <v>41389.364849537036</v>
      </c>
      <c r="L2066" s="9">
        <f t="shared" si="174"/>
        <v>41425.5</v>
      </c>
      <c r="M2066" s="10" t="s">
        <v>8331</v>
      </c>
      <c r="N2066" t="b">
        <v>0</v>
      </c>
      <c r="O2066">
        <v>5812</v>
      </c>
      <c r="P2066" t="b">
        <v>1</v>
      </c>
      <c r="Q2066" t="s">
        <v>8278</v>
      </c>
      <c r="R2066" s="5">
        <f t="shared" si="172"/>
        <v>1.9116676082790633</v>
      </c>
      <c r="S2066">
        <f t="shared" si="175"/>
        <v>86.163845492085343</v>
      </c>
      <c r="T2066" t="s">
        <v>8278</v>
      </c>
      <c r="U2066" t="s">
        <v>8308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79686.05</v>
      </c>
      <c r="E2067">
        <v>40000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9">
        <f t="shared" si="173"/>
        <v>41603.333668981482</v>
      </c>
      <c r="L2067" s="9">
        <f t="shared" si="174"/>
        <v>41633.333668981482</v>
      </c>
      <c r="M2067" s="10" t="s">
        <v>8331</v>
      </c>
      <c r="N2067" t="b">
        <v>0</v>
      </c>
      <c r="O2067">
        <v>1556</v>
      </c>
      <c r="P2067" t="b">
        <v>1</v>
      </c>
      <c r="Q2067" t="s">
        <v>8278</v>
      </c>
      <c r="R2067" s="5">
        <f t="shared" si="172"/>
        <v>1.99215125</v>
      </c>
      <c r="S2067">
        <f t="shared" si="175"/>
        <v>51.212114395886893</v>
      </c>
      <c r="T2067" t="s">
        <v>8278</v>
      </c>
      <c r="U2067" t="s">
        <v>8308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4372</v>
      </c>
      <c r="E2068">
        <v>2000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9">
        <f t="shared" si="173"/>
        <v>41844.771793981483</v>
      </c>
      <c r="L2068" s="9">
        <f t="shared" si="174"/>
        <v>41874.771793981483</v>
      </c>
      <c r="M2068" s="10" t="s">
        <v>8329</v>
      </c>
      <c r="N2068" t="b">
        <v>0</v>
      </c>
      <c r="O2068">
        <v>65</v>
      </c>
      <c r="P2068" t="b">
        <v>1</v>
      </c>
      <c r="Q2068" t="s">
        <v>8278</v>
      </c>
      <c r="R2068" s="5">
        <f t="shared" si="172"/>
        <v>2.1859999999999999</v>
      </c>
      <c r="S2068">
        <f t="shared" si="175"/>
        <v>67.261538461538464</v>
      </c>
      <c r="T2068" t="s">
        <v>8278</v>
      </c>
      <c r="U2068" t="s">
        <v>8308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628</v>
      </c>
      <c r="E2069">
        <v>495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9">
        <f t="shared" si="173"/>
        <v>42115.853888888887</v>
      </c>
      <c r="L2069" s="9">
        <f t="shared" si="174"/>
        <v>42148.853888888887</v>
      </c>
      <c r="M2069" s="10" t="s">
        <v>8326</v>
      </c>
      <c r="N2069" t="b">
        <v>0</v>
      </c>
      <c r="O2069">
        <v>10</v>
      </c>
      <c r="P2069" t="b">
        <v>1</v>
      </c>
      <c r="Q2069" t="s">
        <v>8278</v>
      </c>
      <c r="R2069" s="5">
        <f t="shared" si="172"/>
        <v>1.2686868686868686</v>
      </c>
      <c r="S2069">
        <f t="shared" si="175"/>
        <v>62.8</v>
      </c>
      <c r="T2069" t="s">
        <v>8278</v>
      </c>
      <c r="U2069" t="s">
        <v>8308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26305.97</v>
      </c>
      <c r="E2070">
        <v>25000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9">
        <f t="shared" si="173"/>
        <v>42633.841608796298</v>
      </c>
      <c r="L2070" s="9">
        <f t="shared" si="174"/>
        <v>42663.841608796298</v>
      </c>
      <c r="M2070" s="10" t="s">
        <v>8328</v>
      </c>
      <c r="N2070" t="b">
        <v>0</v>
      </c>
      <c r="O2070">
        <v>76</v>
      </c>
      <c r="P2070" t="b">
        <v>1</v>
      </c>
      <c r="Q2070" t="s">
        <v>8278</v>
      </c>
      <c r="R2070" s="5">
        <f t="shared" si="172"/>
        <v>1.0522388</v>
      </c>
      <c r="S2070">
        <f t="shared" si="175"/>
        <v>346.13118421052633</v>
      </c>
      <c r="T2070" t="s">
        <v>8278</v>
      </c>
      <c r="U2070" t="s">
        <v>8308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64203.33</v>
      </c>
      <c r="E2071">
        <v>50000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9">
        <f t="shared" si="173"/>
        <v>42340.972118055557</v>
      </c>
      <c r="L2071" s="9">
        <f t="shared" si="174"/>
        <v>42371.972118055557</v>
      </c>
      <c r="M2071" s="10" t="s">
        <v>8328</v>
      </c>
      <c r="N2071" t="b">
        <v>0</v>
      </c>
      <c r="O2071">
        <v>263</v>
      </c>
      <c r="P2071" t="b">
        <v>1</v>
      </c>
      <c r="Q2071" t="s">
        <v>8278</v>
      </c>
      <c r="R2071" s="5">
        <f t="shared" si="172"/>
        <v>1.2840666000000001</v>
      </c>
      <c r="S2071">
        <f t="shared" si="175"/>
        <v>244.11912547528519</v>
      </c>
      <c r="T2071" t="s">
        <v>8278</v>
      </c>
      <c r="U2071" t="s">
        <v>8308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396659</v>
      </c>
      <c r="E2072">
        <v>125000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9">
        <f t="shared" si="173"/>
        <v>42519.6565162037</v>
      </c>
      <c r="L2072" s="9">
        <f t="shared" si="174"/>
        <v>42549.6565162037</v>
      </c>
      <c r="M2072" s="10" t="s">
        <v>8328</v>
      </c>
      <c r="N2072" t="b">
        <v>0</v>
      </c>
      <c r="O2072">
        <v>1530</v>
      </c>
      <c r="P2072" t="b">
        <v>1</v>
      </c>
      <c r="Q2072" t="s">
        <v>8278</v>
      </c>
      <c r="R2072" s="5">
        <f t="shared" si="172"/>
        <v>3.1732719999999999</v>
      </c>
      <c r="S2072">
        <f t="shared" si="175"/>
        <v>259.25424836601309</v>
      </c>
      <c r="T2072" t="s">
        <v>8278</v>
      </c>
      <c r="U2072" t="s">
        <v>8308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56146</v>
      </c>
      <c r="E2073">
        <v>20000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9">
        <f t="shared" si="173"/>
        <v>42600.278749999998</v>
      </c>
      <c r="L2073" s="9">
        <f t="shared" si="174"/>
        <v>42645.278749999998</v>
      </c>
      <c r="M2073" s="10" t="s">
        <v>8328</v>
      </c>
      <c r="N2073" t="b">
        <v>0</v>
      </c>
      <c r="O2073">
        <v>278</v>
      </c>
      <c r="P2073" t="b">
        <v>1</v>
      </c>
      <c r="Q2073" t="s">
        <v>8278</v>
      </c>
      <c r="R2073" s="5">
        <f t="shared" si="172"/>
        <v>2.8073000000000001</v>
      </c>
      <c r="S2073">
        <f t="shared" si="175"/>
        <v>201.96402877697841</v>
      </c>
      <c r="T2073" t="s">
        <v>8278</v>
      </c>
      <c r="U2073" t="s">
        <v>8308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79173</v>
      </c>
      <c r="E2074">
        <v>71500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9">
        <f t="shared" si="173"/>
        <v>42467.581388888888</v>
      </c>
      <c r="L2074" s="9">
        <f t="shared" si="174"/>
        <v>42497.581388888888</v>
      </c>
      <c r="M2074" s="10" t="s">
        <v>8328</v>
      </c>
      <c r="N2074" t="b">
        <v>0</v>
      </c>
      <c r="O2074">
        <v>350</v>
      </c>
      <c r="P2074" t="b">
        <v>1</v>
      </c>
      <c r="Q2074" t="s">
        <v>8278</v>
      </c>
      <c r="R2074" s="5">
        <f t="shared" si="172"/>
        <v>1.1073146853146854</v>
      </c>
      <c r="S2074">
        <f t="shared" si="175"/>
        <v>226.20857142857142</v>
      </c>
      <c r="T2074" t="s">
        <v>8278</v>
      </c>
      <c r="U2074" t="s">
        <v>8308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152604.29999999999</v>
      </c>
      <c r="E2075">
        <v>100000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9">
        <f t="shared" si="173"/>
        <v>42087.668032407411</v>
      </c>
      <c r="L2075" s="9">
        <f t="shared" si="174"/>
        <v>42132.668032407411</v>
      </c>
      <c r="M2075" s="10" t="s">
        <v>8326</v>
      </c>
      <c r="N2075" t="b">
        <v>0</v>
      </c>
      <c r="O2075">
        <v>470</v>
      </c>
      <c r="P2075" t="b">
        <v>1</v>
      </c>
      <c r="Q2075" t="s">
        <v>8278</v>
      </c>
      <c r="R2075" s="5">
        <f t="shared" si="172"/>
        <v>1.5260429999999998</v>
      </c>
      <c r="S2075">
        <f t="shared" si="175"/>
        <v>324.69</v>
      </c>
      <c r="T2075" t="s">
        <v>8278</v>
      </c>
      <c r="U2075" t="s">
        <v>8308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615</v>
      </c>
      <c r="E2076">
        <v>600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9">
        <f t="shared" si="173"/>
        <v>42466.826180555552</v>
      </c>
      <c r="L2076" s="9">
        <f t="shared" si="174"/>
        <v>42496.826180555552</v>
      </c>
      <c r="M2076" s="10" t="s">
        <v>8328</v>
      </c>
      <c r="N2076" t="b">
        <v>0</v>
      </c>
      <c r="O2076">
        <v>3</v>
      </c>
      <c r="P2076" t="b">
        <v>1</v>
      </c>
      <c r="Q2076" t="s">
        <v>8278</v>
      </c>
      <c r="R2076" s="5">
        <f t="shared" si="172"/>
        <v>1.0249999999999999</v>
      </c>
      <c r="S2076">
        <f t="shared" si="175"/>
        <v>205</v>
      </c>
      <c r="T2076" t="s">
        <v>8278</v>
      </c>
      <c r="U2076" t="s">
        <v>8308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167820.6</v>
      </c>
      <c r="E2077">
        <v>9999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9">
        <f t="shared" si="173"/>
        <v>41450.681574074071</v>
      </c>
      <c r="L2077" s="9">
        <f t="shared" si="174"/>
        <v>41480.681574074071</v>
      </c>
      <c r="M2077" s="10" t="s">
        <v>8331</v>
      </c>
      <c r="N2077" t="b">
        <v>0</v>
      </c>
      <c r="O2077">
        <v>8200</v>
      </c>
      <c r="P2077" t="b">
        <v>1</v>
      </c>
      <c r="Q2077" t="s">
        <v>8278</v>
      </c>
      <c r="R2077" s="5">
        <f t="shared" si="172"/>
        <v>16.783738373837384</v>
      </c>
      <c r="S2077">
        <f t="shared" si="175"/>
        <v>20.465926829268295</v>
      </c>
      <c r="T2077" t="s">
        <v>8278</v>
      </c>
      <c r="U2077" t="s">
        <v>8308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972594.99</v>
      </c>
      <c r="E2078">
        <v>179000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9">
        <f t="shared" si="173"/>
        <v>41803.880659722221</v>
      </c>
      <c r="L2078" s="9">
        <f t="shared" si="174"/>
        <v>41843.880659722221</v>
      </c>
      <c r="M2078" s="10" t="s">
        <v>8329</v>
      </c>
      <c r="N2078" t="b">
        <v>0</v>
      </c>
      <c r="O2078">
        <v>8359</v>
      </c>
      <c r="P2078" t="b">
        <v>1</v>
      </c>
      <c r="Q2078" t="s">
        <v>8278</v>
      </c>
      <c r="R2078" s="5">
        <f t="shared" si="172"/>
        <v>5.4334915642458101</v>
      </c>
      <c r="S2078">
        <f t="shared" si="175"/>
        <v>116.35303146309367</v>
      </c>
      <c r="T2078" t="s">
        <v>8278</v>
      </c>
      <c r="U2078" t="s">
        <v>8308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57754</v>
      </c>
      <c r="E2079">
        <v>50000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9">
        <f t="shared" si="173"/>
        <v>42103.042546296296</v>
      </c>
      <c r="L2079" s="9">
        <f t="shared" si="174"/>
        <v>42160.875</v>
      </c>
      <c r="M2079" s="10" t="s">
        <v>8326</v>
      </c>
      <c r="N2079" t="b">
        <v>0</v>
      </c>
      <c r="O2079">
        <v>188</v>
      </c>
      <c r="P2079" t="b">
        <v>1</v>
      </c>
      <c r="Q2079" t="s">
        <v>8278</v>
      </c>
      <c r="R2079" s="5">
        <f t="shared" si="172"/>
        <v>1.1550800000000001</v>
      </c>
      <c r="S2079">
        <f t="shared" si="175"/>
        <v>307.20212765957444</v>
      </c>
      <c r="T2079" t="s">
        <v>8278</v>
      </c>
      <c r="U2079" t="s">
        <v>8308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26241</v>
      </c>
      <c r="E2080">
        <v>20000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9">
        <f t="shared" si="173"/>
        <v>42692.771493055552</v>
      </c>
      <c r="L2080" s="9">
        <f t="shared" si="174"/>
        <v>42722.771493055552</v>
      </c>
      <c r="M2080" s="10" t="s">
        <v>8328</v>
      </c>
      <c r="N2080" t="b">
        <v>0</v>
      </c>
      <c r="O2080">
        <v>48</v>
      </c>
      <c r="P2080" t="b">
        <v>1</v>
      </c>
      <c r="Q2080" t="s">
        <v>8278</v>
      </c>
      <c r="R2080" s="5">
        <f t="shared" si="172"/>
        <v>1.3120499999999999</v>
      </c>
      <c r="S2080">
        <f t="shared" si="175"/>
        <v>546.6875</v>
      </c>
      <c r="T2080" t="s">
        <v>8278</v>
      </c>
      <c r="U2080" t="s">
        <v>8308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28817</v>
      </c>
      <c r="E2081">
        <v>10000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9">
        <f t="shared" si="173"/>
        <v>42150.71056712963</v>
      </c>
      <c r="L2081" s="9">
        <f t="shared" si="174"/>
        <v>42180.791666666672</v>
      </c>
      <c r="M2081" s="10" t="s">
        <v>8326</v>
      </c>
      <c r="N2081" t="b">
        <v>0</v>
      </c>
      <c r="O2081">
        <v>607</v>
      </c>
      <c r="P2081" t="b">
        <v>1</v>
      </c>
      <c r="Q2081" t="s">
        <v>8278</v>
      </c>
      <c r="R2081" s="5">
        <f t="shared" si="172"/>
        <v>2.8816999999999999</v>
      </c>
      <c r="S2081">
        <f t="shared" si="175"/>
        <v>47.474464579901152</v>
      </c>
      <c r="T2081" t="s">
        <v>8278</v>
      </c>
      <c r="U2081" t="s">
        <v>8308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5078</v>
      </c>
      <c r="E2082">
        <v>1000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9">
        <f t="shared" si="173"/>
        <v>42289.957175925927</v>
      </c>
      <c r="L2082" s="9">
        <f t="shared" si="174"/>
        <v>42319.998842592591</v>
      </c>
      <c r="M2082" s="10" t="s">
        <v>8326</v>
      </c>
      <c r="N2082" t="b">
        <v>0</v>
      </c>
      <c r="O2082">
        <v>50</v>
      </c>
      <c r="P2082" t="b">
        <v>1</v>
      </c>
      <c r="Q2082" t="s">
        <v>8278</v>
      </c>
      <c r="R2082" s="5">
        <f t="shared" si="172"/>
        <v>5.0780000000000003</v>
      </c>
      <c r="S2082">
        <f t="shared" si="175"/>
        <v>101.56</v>
      </c>
      <c r="T2082" t="s">
        <v>8278</v>
      </c>
      <c r="U2082" t="s">
        <v>8308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4010</v>
      </c>
      <c r="E2083">
        <v>3500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9">
        <f t="shared" si="173"/>
        <v>41004.15688657407</v>
      </c>
      <c r="L2083" s="9">
        <f t="shared" si="174"/>
        <v>41045.207638888889</v>
      </c>
      <c r="M2083" s="10" t="s">
        <v>8333</v>
      </c>
      <c r="N2083" t="b">
        <v>0</v>
      </c>
      <c r="O2083">
        <v>55</v>
      </c>
      <c r="P2083" t="b">
        <v>1</v>
      </c>
      <c r="Q2083" t="s">
        <v>8284</v>
      </c>
      <c r="R2083" s="5">
        <f t="shared" si="172"/>
        <v>1.1457142857142857</v>
      </c>
      <c r="S2083">
        <f t="shared" si="175"/>
        <v>72.909090909090907</v>
      </c>
      <c r="T2083" t="s">
        <v>8284</v>
      </c>
      <c r="U2083" t="s">
        <v>8288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1661</v>
      </c>
      <c r="E2084">
        <v>1500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9">
        <f t="shared" si="173"/>
        <v>40811.120324074072</v>
      </c>
      <c r="L2084" s="9">
        <f t="shared" si="174"/>
        <v>40871.161990740744</v>
      </c>
      <c r="M2084" s="10" t="s">
        <v>8334</v>
      </c>
      <c r="N2084" t="b">
        <v>0</v>
      </c>
      <c r="O2084">
        <v>38</v>
      </c>
      <c r="P2084" t="b">
        <v>1</v>
      </c>
      <c r="Q2084" t="s">
        <v>8284</v>
      </c>
      <c r="R2084" s="5">
        <f t="shared" si="172"/>
        <v>1.1073333333333333</v>
      </c>
      <c r="S2084">
        <f t="shared" si="175"/>
        <v>43.710526315789473</v>
      </c>
      <c r="T2084" t="s">
        <v>8284</v>
      </c>
      <c r="U2084" t="s">
        <v>8288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850</v>
      </c>
      <c r="E2085">
        <v>750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9">
        <f t="shared" si="173"/>
        <v>41034.72216435185</v>
      </c>
      <c r="L2085" s="9">
        <f t="shared" si="174"/>
        <v>41064.72216435185</v>
      </c>
      <c r="M2085" s="10" t="s">
        <v>8333</v>
      </c>
      <c r="N2085" t="b">
        <v>0</v>
      </c>
      <c r="O2085">
        <v>25</v>
      </c>
      <c r="P2085" t="b">
        <v>1</v>
      </c>
      <c r="Q2085" t="s">
        <v>8284</v>
      </c>
      <c r="R2085" s="5">
        <f t="shared" si="172"/>
        <v>1.1333333333333333</v>
      </c>
      <c r="S2085">
        <f t="shared" si="175"/>
        <v>34</v>
      </c>
      <c r="T2085" t="s">
        <v>8284</v>
      </c>
      <c r="U2085" t="s">
        <v>8288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3250</v>
      </c>
      <c r="E2086">
        <v>3000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9">
        <f t="shared" si="173"/>
        <v>41731.833124999997</v>
      </c>
      <c r="L2086" s="9">
        <f t="shared" si="174"/>
        <v>41763.290972222225</v>
      </c>
      <c r="M2086" s="10" t="s">
        <v>8329</v>
      </c>
      <c r="N2086" t="b">
        <v>0</v>
      </c>
      <c r="O2086">
        <v>46</v>
      </c>
      <c r="P2086" t="b">
        <v>1</v>
      </c>
      <c r="Q2086" t="s">
        <v>8284</v>
      </c>
      <c r="R2086" s="5">
        <f t="shared" si="172"/>
        <v>1.0833333333333333</v>
      </c>
      <c r="S2086">
        <f t="shared" si="175"/>
        <v>70.652173913043484</v>
      </c>
      <c r="T2086" t="s">
        <v>8284</v>
      </c>
      <c r="U2086" t="s">
        <v>8288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7412</v>
      </c>
      <c r="E2087">
        <v>6000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9">
        <f t="shared" si="173"/>
        <v>41075.835497685184</v>
      </c>
      <c r="L2087" s="9">
        <f t="shared" si="174"/>
        <v>41105.835497685184</v>
      </c>
      <c r="M2087" s="10" t="s">
        <v>8333</v>
      </c>
      <c r="N2087" t="b">
        <v>0</v>
      </c>
      <c r="O2087">
        <v>83</v>
      </c>
      <c r="P2087" t="b">
        <v>1</v>
      </c>
      <c r="Q2087" t="s">
        <v>8284</v>
      </c>
      <c r="R2087" s="5">
        <f t="shared" si="172"/>
        <v>1.2353333333333334</v>
      </c>
      <c r="S2087">
        <f t="shared" si="175"/>
        <v>89.301204819277103</v>
      </c>
      <c r="T2087" t="s">
        <v>8284</v>
      </c>
      <c r="U2087" t="s">
        <v>8288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4028</v>
      </c>
      <c r="E2088">
        <v>4000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9">
        <f t="shared" si="173"/>
        <v>40860.67050925926</v>
      </c>
      <c r="L2088" s="9">
        <f t="shared" si="174"/>
        <v>40891.207638888889</v>
      </c>
      <c r="M2088" s="10" t="s">
        <v>8334</v>
      </c>
      <c r="N2088" t="b">
        <v>0</v>
      </c>
      <c r="O2088">
        <v>35</v>
      </c>
      <c r="P2088" t="b">
        <v>1</v>
      </c>
      <c r="Q2088" t="s">
        <v>8284</v>
      </c>
      <c r="R2088" s="5">
        <f t="shared" si="172"/>
        <v>1.0069999999999999</v>
      </c>
      <c r="S2088">
        <f t="shared" si="175"/>
        <v>115.08571428571429</v>
      </c>
      <c r="T2088" t="s">
        <v>8284</v>
      </c>
      <c r="U2088" t="s">
        <v>8288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1553</v>
      </c>
      <c r="E2089">
        <v>1500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9">
        <f t="shared" si="173"/>
        <v>40764.204375000001</v>
      </c>
      <c r="L2089" s="9">
        <f t="shared" si="174"/>
        <v>40794.204375000001</v>
      </c>
      <c r="M2089" s="10" t="s">
        <v>8334</v>
      </c>
      <c r="N2089" t="b">
        <v>0</v>
      </c>
      <c r="O2089">
        <v>25</v>
      </c>
      <c r="P2089" t="b">
        <v>1</v>
      </c>
      <c r="Q2089" t="s">
        <v>8284</v>
      </c>
      <c r="R2089" s="5">
        <f t="shared" si="172"/>
        <v>1.0353333333333334</v>
      </c>
      <c r="S2089">
        <f t="shared" si="175"/>
        <v>62.12</v>
      </c>
      <c r="T2089" t="s">
        <v>8284</v>
      </c>
      <c r="U2089" t="s">
        <v>8288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3465.32</v>
      </c>
      <c r="E2090">
        <v>3000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9">
        <f t="shared" si="173"/>
        <v>40395.714722222227</v>
      </c>
      <c r="L2090" s="9">
        <f t="shared" si="174"/>
        <v>40432.165972222225</v>
      </c>
      <c r="M2090" s="10" t="s">
        <v>8336</v>
      </c>
      <c r="N2090" t="b">
        <v>0</v>
      </c>
      <c r="O2090">
        <v>75</v>
      </c>
      <c r="P2090" t="b">
        <v>1</v>
      </c>
      <c r="Q2090" t="s">
        <v>8284</v>
      </c>
      <c r="R2090" s="5">
        <f t="shared" si="172"/>
        <v>1.1551066666666667</v>
      </c>
      <c r="S2090">
        <f t="shared" si="175"/>
        <v>46.204266666666669</v>
      </c>
      <c r="T2090" t="s">
        <v>8284</v>
      </c>
      <c r="U2090" t="s">
        <v>8288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3010.01</v>
      </c>
      <c r="E2091">
        <v>2500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9">
        <f t="shared" si="173"/>
        <v>41453.076319444444</v>
      </c>
      <c r="L2091" s="9">
        <f t="shared" si="174"/>
        <v>41488.076319444444</v>
      </c>
      <c r="M2091" s="10" t="s">
        <v>8331</v>
      </c>
      <c r="N2091" t="b">
        <v>0</v>
      </c>
      <c r="O2091">
        <v>62</v>
      </c>
      <c r="P2091" t="b">
        <v>1</v>
      </c>
      <c r="Q2091" t="s">
        <v>8284</v>
      </c>
      <c r="R2091" s="5">
        <f t="shared" si="172"/>
        <v>1.2040040000000001</v>
      </c>
      <c r="S2091">
        <f t="shared" si="175"/>
        <v>48.54854838709678</v>
      </c>
      <c r="T2091" t="s">
        <v>8284</v>
      </c>
      <c r="U2091" t="s">
        <v>8288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9203.23</v>
      </c>
      <c r="E2092">
        <v>8000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9">
        <f t="shared" si="173"/>
        <v>41299.381423611107</v>
      </c>
      <c r="L2092" s="9">
        <f t="shared" si="174"/>
        <v>41329.381423611107</v>
      </c>
      <c r="M2092" s="10" t="s">
        <v>8331</v>
      </c>
      <c r="N2092" t="b">
        <v>0</v>
      </c>
      <c r="O2092">
        <v>160</v>
      </c>
      <c r="P2092" t="b">
        <v>1</v>
      </c>
      <c r="Q2092" t="s">
        <v>8284</v>
      </c>
      <c r="R2092" s="5">
        <f t="shared" si="172"/>
        <v>1.1504037499999999</v>
      </c>
      <c r="S2092">
        <f t="shared" si="175"/>
        <v>57.520187499999999</v>
      </c>
      <c r="T2092" t="s">
        <v>8284</v>
      </c>
      <c r="U2092" t="s">
        <v>8288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21684.2</v>
      </c>
      <c r="E2093">
        <v>18000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9">
        <f t="shared" si="173"/>
        <v>40555.322662037041</v>
      </c>
      <c r="L2093" s="9">
        <f t="shared" si="174"/>
        <v>40603.833333333336</v>
      </c>
      <c r="M2093" s="10" t="s">
        <v>8334</v>
      </c>
      <c r="N2093" t="b">
        <v>0</v>
      </c>
      <c r="O2093">
        <v>246</v>
      </c>
      <c r="P2093" t="b">
        <v>1</v>
      </c>
      <c r="Q2093" t="s">
        <v>8284</v>
      </c>
      <c r="R2093" s="5">
        <f t="shared" si="172"/>
        <v>1.2046777777777777</v>
      </c>
      <c r="S2093">
        <f t="shared" si="175"/>
        <v>88.147154471544724</v>
      </c>
      <c r="T2093" t="s">
        <v>8284</v>
      </c>
      <c r="U2093" t="s">
        <v>8288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6077</v>
      </c>
      <c r="E2094">
        <v>6000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9">
        <f t="shared" si="173"/>
        <v>40763.707546296297</v>
      </c>
      <c r="L2094" s="9">
        <f t="shared" si="174"/>
        <v>40823.707546296297</v>
      </c>
      <c r="M2094" s="10" t="s">
        <v>8334</v>
      </c>
      <c r="N2094" t="b">
        <v>0</v>
      </c>
      <c r="O2094">
        <v>55</v>
      </c>
      <c r="P2094" t="b">
        <v>1</v>
      </c>
      <c r="Q2094" t="s">
        <v>8284</v>
      </c>
      <c r="R2094" s="5">
        <f t="shared" si="172"/>
        <v>1.0128333333333333</v>
      </c>
      <c r="S2094">
        <f t="shared" si="175"/>
        <v>110.49090909090908</v>
      </c>
      <c r="T2094" t="s">
        <v>8284</v>
      </c>
      <c r="U2094" t="s">
        <v>8288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1537</v>
      </c>
      <c r="E2095">
        <v>1500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9">
        <f t="shared" si="173"/>
        <v>41205.854537037041</v>
      </c>
      <c r="L2095" s="9">
        <f t="shared" si="174"/>
        <v>41265.896203703705</v>
      </c>
      <c r="M2095" s="10" t="s">
        <v>8333</v>
      </c>
      <c r="N2095" t="b">
        <v>0</v>
      </c>
      <c r="O2095">
        <v>23</v>
      </c>
      <c r="P2095" t="b">
        <v>1</v>
      </c>
      <c r="Q2095" t="s">
        <v>8284</v>
      </c>
      <c r="R2095" s="5">
        <f t="shared" si="172"/>
        <v>1.0246666666666666</v>
      </c>
      <c r="S2095">
        <f t="shared" si="175"/>
        <v>66.826086956521735</v>
      </c>
      <c r="T2095" t="s">
        <v>8284</v>
      </c>
      <c r="U2095" t="s">
        <v>8288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4219</v>
      </c>
      <c r="E2096">
        <v>3500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9">
        <f t="shared" si="173"/>
        <v>40939.02002314815</v>
      </c>
      <c r="L2096" s="9">
        <f t="shared" si="174"/>
        <v>40973.125</v>
      </c>
      <c r="M2096" s="10" t="s">
        <v>8333</v>
      </c>
      <c r="N2096" t="b">
        <v>0</v>
      </c>
      <c r="O2096">
        <v>72</v>
      </c>
      <c r="P2096" t="b">
        <v>1</v>
      </c>
      <c r="Q2096" t="s">
        <v>8284</v>
      </c>
      <c r="R2096" s="5">
        <f t="shared" si="172"/>
        <v>1.2054285714285715</v>
      </c>
      <c r="S2096">
        <f t="shared" ref="S2096:S2127" si="176">D2096/O2096</f>
        <v>58.597222222222221</v>
      </c>
      <c r="T2096" t="s">
        <v>8284</v>
      </c>
      <c r="U2096" t="s">
        <v>8288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9">
        <f t="shared" si="173"/>
        <v>40758.733483796299</v>
      </c>
      <c r="L2097" s="9">
        <f t="shared" si="174"/>
        <v>40818.733483796299</v>
      </c>
      <c r="M2097" s="10" t="s">
        <v>8334</v>
      </c>
      <c r="N2097" t="b">
        <v>0</v>
      </c>
      <c r="O2097">
        <v>22</v>
      </c>
      <c r="P2097" t="b">
        <v>1</v>
      </c>
      <c r="Q2097" t="s">
        <v>8284</v>
      </c>
      <c r="R2097" s="5">
        <f t="shared" si="172"/>
        <v>1</v>
      </c>
      <c r="S2097">
        <f t="shared" si="176"/>
        <v>113.63636363636364</v>
      </c>
      <c r="T2097" t="s">
        <v>8284</v>
      </c>
      <c r="U2097" t="s">
        <v>8288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610</v>
      </c>
      <c r="E2098">
        <v>600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9">
        <f t="shared" si="173"/>
        <v>41192.758506944447</v>
      </c>
      <c r="L2098" s="9">
        <f t="shared" si="174"/>
        <v>41208.165972222225</v>
      </c>
      <c r="M2098" s="10" t="s">
        <v>8333</v>
      </c>
      <c r="N2098" t="b">
        <v>0</v>
      </c>
      <c r="O2098">
        <v>14</v>
      </c>
      <c r="P2098" t="b">
        <v>1</v>
      </c>
      <c r="Q2098" t="s">
        <v>8284</v>
      </c>
      <c r="R2098" s="5">
        <f t="shared" si="172"/>
        <v>1.0166666666666666</v>
      </c>
      <c r="S2098">
        <f t="shared" si="176"/>
        <v>43.571428571428569</v>
      </c>
      <c r="T2098" t="s">
        <v>8284</v>
      </c>
      <c r="U2098" t="s">
        <v>8288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9">
        <f t="shared" si="173"/>
        <v>40818.584895833337</v>
      </c>
      <c r="L2099" s="9">
        <f t="shared" si="174"/>
        <v>40878.626562500001</v>
      </c>
      <c r="M2099" s="10" t="s">
        <v>8334</v>
      </c>
      <c r="N2099" t="b">
        <v>0</v>
      </c>
      <c r="O2099">
        <v>38</v>
      </c>
      <c r="P2099" t="b">
        <v>1</v>
      </c>
      <c r="Q2099" t="s">
        <v>8284</v>
      </c>
      <c r="R2099" s="5">
        <f t="shared" si="172"/>
        <v>1</v>
      </c>
      <c r="S2099">
        <f t="shared" si="176"/>
        <v>78.94736842105263</v>
      </c>
      <c r="T2099" t="s">
        <v>8284</v>
      </c>
      <c r="U2099" t="s">
        <v>8288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6020</v>
      </c>
      <c r="E2100">
        <v>6000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9">
        <f t="shared" si="173"/>
        <v>40946.11383101852</v>
      </c>
      <c r="L2100" s="9">
        <f t="shared" si="174"/>
        <v>40976.11383101852</v>
      </c>
      <c r="M2100" s="10" t="s">
        <v>8333</v>
      </c>
      <c r="N2100" t="b">
        <v>0</v>
      </c>
      <c r="O2100">
        <v>32</v>
      </c>
      <c r="P2100" t="b">
        <v>1</v>
      </c>
      <c r="Q2100" t="s">
        <v>8284</v>
      </c>
      <c r="R2100" s="5">
        <f t="shared" si="172"/>
        <v>1.0033333333333334</v>
      </c>
      <c r="S2100">
        <f t="shared" si="176"/>
        <v>188.125</v>
      </c>
      <c r="T2100" t="s">
        <v>8284</v>
      </c>
      <c r="U2100" t="s">
        <v>8288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3971</v>
      </c>
      <c r="E2101">
        <v>3000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9">
        <f t="shared" si="173"/>
        <v>42173.746342592596</v>
      </c>
      <c r="L2101" s="9">
        <f t="shared" si="174"/>
        <v>42187.152777777781</v>
      </c>
      <c r="M2101" s="10" t="s">
        <v>8326</v>
      </c>
      <c r="N2101" t="b">
        <v>0</v>
      </c>
      <c r="O2101">
        <v>63</v>
      </c>
      <c r="P2101" t="b">
        <v>1</v>
      </c>
      <c r="Q2101" t="s">
        <v>8284</v>
      </c>
      <c r="R2101" s="5">
        <f t="shared" si="172"/>
        <v>1.3236666666666668</v>
      </c>
      <c r="S2101">
        <f t="shared" si="176"/>
        <v>63.031746031746032</v>
      </c>
      <c r="T2101" t="s">
        <v>8284</v>
      </c>
      <c r="U2101" t="s">
        <v>8288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820</v>
      </c>
      <c r="E2102">
        <v>600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9">
        <f t="shared" si="173"/>
        <v>41074.834965277776</v>
      </c>
      <c r="L2102" s="9">
        <f t="shared" si="174"/>
        <v>41090.165972222225</v>
      </c>
      <c r="M2102" s="10" t="s">
        <v>8333</v>
      </c>
      <c r="N2102" t="b">
        <v>0</v>
      </c>
      <c r="O2102">
        <v>27</v>
      </c>
      <c r="P2102" t="b">
        <v>1</v>
      </c>
      <c r="Q2102" t="s">
        <v>8284</v>
      </c>
      <c r="R2102" s="5">
        <f t="shared" si="172"/>
        <v>1.3666666666666667</v>
      </c>
      <c r="S2102">
        <f t="shared" si="176"/>
        <v>30.37037037037037</v>
      </c>
      <c r="T2102" t="s">
        <v>8284</v>
      </c>
      <c r="U2102" t="s">
        <v>8288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2265</v>
      </c>
      <c r="E2103">
        <v>2000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9">
        <f t="shared" si="173"/>
        <v>40892.149467592593</v>
      </c>
      <c r="L2103" s="9">
        <f t="shared" si="174"/>
        <v>40952.149467592593</v>
      </c>
      <c r="M2103" s="10" t="s">
        <v>8333</v>
      </c>
      <c r="N2103" t="b">
        <v>0</v>
      </c>
      <c r="O2103">
        <v>44</v>
      </c>
      <c r="P2103" t="b">
        <v>1</v>
      </c>
      <c r="Q2103" t="s">
        <v>8284</v>
      </c>
      <c r="R2103" s="5">
        <f t="shared" si="172"/>
        <v>1.1325000000000001</v>
      </c>
      <c r="S2103">
        <f t="shared" si="176"/>
        <v>51.477272727272727</v>
      </c>
      <c r="T2103" t="s">
        <v>8284</v>
      </c>
      <c r="U2103" t="s">
        <v>8288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1360</v>
      </c>
      <c r="E2104">
        <v>1000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9">
        <f t="shared" si="173"/>
        <v>40638.868611111109</v>
      </c>
      <c r="L2104" s="9">
        <f t="shared" si="174"/>
        <v>40668.868611111109</v>
      </c>
      <c r="M2104" s="10" t="s">
        <v>8334</v>
      </c>
      <c r="N2104" t="b">
        <v>0</v>
      </c>
      <c r="O2104">
        <v>38</v>
      </c>
      <c r="P2104" t="b">
        <v>1</v>
      </c>
      <c r="Q2104" t="s">
        <v>8284</v>
      </c>
      <c r="R2104" s="5">
        <f t="shared" si="172"/>
        <v>1.36</v>
      </c>
      <c r="S2104">
        <f t="shared" si="176"/>
        <v>35.789473684210527</v>
      </c>
      <c r="T2104" t="s">
        <v>8284</v>
      </c>
      <c r="U2104" t="s">
        <v>8288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11364</v>
      </c>
      <c r="E2105">
        <v>7777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9">
        <f t="shared" si="173"/>
        <v>41192.754942129628</v>
      </c>
      <c r="L2105" s="9">
        <f t="shared" si="174"/>
        <v>41222.7966087963</v>
      </c>
      <c r="M2105" s="10" t="s">
        <v>8333</v>
      </c>
      <c r="N2105" t="b">
        <v>0</v>
      </c>
      <c r="O2105">
        <v>115</v>
      </c>
      <c r="P2105" t="b">
        <v>1</v>
      </c>
      <c r="Q2105" t="s">
        <v>8284</v>
      </c>
      <c r="R2105" s="5">
        <f t="shared" si="172"/>
        <v>1.4612318374694613</v>
      </c>
      <c r="S2105">
        <f t="shared" si="176"/>
        <v>98.817391304347822</v>
      </c>
      <c r="T2105" t="s">
        <v>8284</v>
      </c>
      <c r="U2105" t="s">
        <v>8288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1036</v>
      </c>
      <c r="E2106">
        <v>800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9">
        <f t="shared" si="173"/>
        <v>41394.074467592596</v>
      </c>
      <c r="L2106" s="9">
        <f t="shared" si="174"/>
        <v>41425</v>
      </c>
      <c r="M2106" s="10" t="s">
        <v>8339</v>
      </c>
      <c r="N2106" t="b">
        <v>0</v>
      </c>
      <c r="O2106">
        <v>37</v>
      </c>
      <c r="P2106" t="b">
        <v>1</v>
      </c>
      <c r="Q2106" t="s">
        <v>8284</v>
      </c>
      <c r="R2106" s="5">
        <f t="shared" si="172"/>
        <v>1.2949999999999999</v>
      </c>
      <c r="S2106">
        <f t="shared" si="176"/>
        <v>28</v>
      </c>
      <c r="T2106" t="s">
        <v>8284</v>
      </c>
      <c r="U2106" t="s">
        <v>8288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5080</v>
      </c>
      <c r="E2107">
        <v>2000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9">
        <f t="shared" si="173"/>
        <v>41951.788807870369</v>
      </c>
      <c r="L2107" s="9">
        <f t="shared" si="174"/>
        <v>41964.166666666672</v>
      </c>
      <c r="M2107" s="10" t="s">
        <v>8329</v>
      </c>
      <c r="N2107" t="b">
        <v>0</v>
      </c>
      <c r="O2107">
        <v>99</v>
      </c>
      <c r="P2107" t="b">
        <v>1</v>
      </c>
      <c r="Q2107" t="s">
        <v>8284</v>
      </c>
      <c r="R2107" s="5">
        <f t="shared" si="172"/>
        <v>2.54</v>
      </c>
      <c r="S2107">
        <f t="shared" si="176"/>
        <v>51.313131313131315</v>
      </c>
      <c r="T2107" t="s">
        <v>8284</v>
      </c>
      <c r="U2107" t="s">
        <v>8288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2355</v>
      </c>
      <c r="E2108">
        <v>2200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9">
        <f t="shared" si="173"/>
        <v>41270.21497685185</v>
      </c>
      <c r="L2108" s="9">
        <f t="shared" si="174"/>
        <v>41300.21497685185</v>
      </c>
      <c r="M2108" s="10" t="s">
        <v>8331</v>
      </c>
      <c r="N2108" t="b">
        <v>0</v>
      </c>
      <c r="O2108">
        <v>44</v>
      </c>
      <c r="P2108" t="b">
        <v>1</v>
      </c>
      <c r="Q2108" t="s">
        <v>8284</v>
      </c>
      <c r="R2108" s="5">
        <f t="shared" si="172"/>
        <v>1.0704545454545455</v>
      </c>
      <c r="S2108">
        <f t="shared" si="176"/>
        <v>53.522727272727273</v>
      </c>
      <c r="T2108" t="s">
        <v>8284</v>
      </c>
      <c r="U2108" t="s">
        <v>8288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2154.66</v>
      </c>
      <c r="E2109">
        <v>2000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9">
        <f t="shared" si="173"/>
        <v>41934.71056712963</v>
      </c>
      <c r="L2109" s="9">
        <f t="shared" si="174"/>
        <v>41955.752233796295</v>
      </c>
      <c r="M2109" s="10" t="s">
        <v>8329</v>
      </c>
      <c r="N2109" t="b">
        <v>0</v>
      </c>
      <c r="O2109">
        <v>58</v>
      </c>
      <c r="P2109" t="b">
        <v>1</v>
      </c>
      <c r="Q2109" t="s">
        <v>8284</v>
      </c>
      <c r="R2109" s="5">
        <f t="shared" si="172"/>
        <v>1.0773299999999999</v>
      </c>
      <c r="S2109">
        <f t="shared" si="176"/>
        <v>37.149310344827583</v>
      </c>
      <c r="T2109" t="s">
        <v>8284</v>
      </c>
      <c r="U2109" t="s">
        <v>8288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17170</v>
      </c>
      <c r="E2110">
        <v>16000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9">
        <f t="shared" si="173"/>
        <v>41135.175694444442</v>
      </c>
      <c r="L2110" s="9">
        <f t="shared" si="174"/>
        <v>41162.163194444445</v>
      </c>
      <c r="M2110" s="10" t="s">
        <v>8333</v>
      </c>
      <c r="N2110" t="b">
        <v>0</v>
      </c>
      <c r="O2110">
        <v>191</v>
      </c>
      <c r="P2110" t="b">
        <v>1</v>
      </c>
      <c r="Q2110" t="s">
        <v>8284</v>
      </c>
      <c r="R2110" s="5">
        <f t="shared" si="172"/>
        <v>1.0731250000000001</v>
      </c>
      <c r="S2110">
        <f t="shared" si="176"/>
        <v>89.895287958115176</v>
      </c>
      <c r="T2110" t="s">
        <v>8284</v>
      </c>
      <c r="U2110" t="s">
        <v>8288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4261</v>
      </c>
      <c r="E2111">
        <v>4000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9">
        <f t="shared" si="173"/>
        <v>42160.708530092597</v>
      </c>
      <c r="L2111" s="9">
        <f t="shared" si="174"/>
        <v>42190.708530092597</v>
      </c>
      <c r="M2111" s="10" t="s">
        <v>8326</v>
      </c>
      <c r="N2111" t="b">
        <v>0</v>
      </c>
      <c r="O2111">
        <v>40</v>
      </c>
      <c r="P2111" t="b">
        <v>1</v>
      </c>
      <c r="Q2111" t="s">
        <v>8284</v>
      </c>
      <c r="R2111" s="5">
        <f t="shared" si="172"/>
        <v>1.06525</v>
      </c>
      <c r="S2111">
        <f t="shared" si="176"/>
        <v>106.52500000000001</v>
      </c>
      <c r="T2111" t="s">
        <v>8284</v>
      </c>
      <c r="U2111" t="s">
        <v>8288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2007</v>
      </c>
      <c r="E2112">
        <v>2000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9">
        <f t="shared" si="173"/>
        <v>41759.670937499999</v>
      </c>
      <c r="L2112" s="9">
        <f t="shared" si="174"/>
        <v>41787.207638888889</v>
      </c>
      <c r="M2112" s="10" t="s">
        <v>8329</v>
      </c>
      <c r="N2112" t="b">
        <v>0</v>
      </c>
      <c r="O2112">
        <v>38</v>
      </c>
      <c r="P2112" t="b">
        <v>1</v>
      </c>
      <c r="Q2112" t="s">
        <v>8284</v>
      </c>
      <c r="R2112" s="5">
        <f t="shared" si="172"/>
        <v>1.0035000000000001</v>
      </c>
      <c r="S2112">
        <f t="shared" si="176"/>
        <v>52.815789473684212</v>
      </c>
      <c r="T2112" t="s">
        <v>8284</v>
      </c>
      <c r="U2112" t="s">
        <v>8288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2130</v>
      </c>
      <c r="E2113">
        <v>2000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9">
        <f t="shared" si="173"/>
        <v>40703.197048611109</v>
      </c>
      <c r="L2113" s="9">
        <f t="shared" si="174"/>
        <v>40770.041666666664</v>
      </c>
      <c r="M2113" s="10" t="s">
        <v>8334</v>
      </c>
      <c r="N2113" t="b">
        <v>0</v>
      </c>
      <c r="O2113">
        <v>39</v>
      </c>
      <c r="P2113" t="b">
        <v>1</v>
      </c>
      <c r="Q2113" t="s">
        <v>8284</v>
      </c>
      <c r="R2113" s="5">
        <f t="shared" si="172"/>
        <v>1.0649999999999999</v>
      </c>
      <c r="S2113">
        <f t="shared" si="176"/>
        <v>54.615384615384613</v>
      </c>
      <c r="T2113" t="s">
        <v>8284</v>
      </c>
      <c r="U2113" t="s">
        <v>8288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9">
        <f t="shared" si="173"/>
        <v>41365.928159722222</v>
      </c>
      <c r="L2114" s="9">
        <f t="shared" si="174"/>
        <v>41379.928159722222</v>
      </c>
      <c r="M2114" s="10" t="s">
        <v>8331</v>
      </c>
      <c r="N2114" t="b">
        <v>0</v>
      </c>
      <c r="O2114">
        <v>11</v>
      </c>
      <c r="P2114" t="b">
        <v>1</v>
      </c>
      <c r="Q2114" t="s">
        <v>8284</v>
      </c>
      <c r="R2114" s="5">
        <f t="shared" ref="R2114:R2177" si="177">D2114/E2114</f>
        <v>1</v>
      </c>
      <c r="S2114">
        <f t="shared" si="176"/>
        <v>27.272727272727273</v>
      </c>
      <c r="T2114" t="s">
        <v>8284</v>
      </c>
      <c r="U2114" t="s">
        <v>8288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7340</v>
      </c>
      <c r="E2115">
        <v>7000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9">
        <f t="shared" ref="K2115:K2178" si="178">(J2115/86400)+DATE(1970,1,1)</f>
        <v>41870.86546296296</v>
      </c>
      <c r="L2115" s="9">
        <f t="shared" ref="L2115:L2178" si="179">(I2115/86400)+DATE(1970,1,1)</f>
        <v>41905.86546296296</v>
      </c>
      <c r="M2115" s="10" t="s">
        <v>8329</v>
      </c>
      <c r="N2115" t="b">
        <v>0</v>
      </c>
      <c r="O2115">
        <v>107</v>
      </c>
      <c r="P2115" t="b">
        <v>1</v>
      </c>
      <c r="Q2115" t="s">
        <v>8284</v>
      </c>
      <c r="R2115" s="5">
        <f t="shared" si="177"/>
        <v>1.0485714285714285</v>
      </c>
      <c r="S2115">
        <f t="shared" si="176"/>
        <v>68.598130841121488</v>
      </c>
      <c r="T2115" t="s">
        <v>8284</v>
      </c>
      <c r="U2115" t="s">
        <v>8288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5235</v>
      </c>
      <c r="E2116">
        <v>5000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9">
        <f t="shared" si="178"/>
        <v>40458.815625000003</v>
      </c>
      <c r="L2116" s="9">
        <f t="shared" si="179"/>
        <v>40521.207638888889</v>
      </c>
      <c r="M2116" s="10" t="s">
        <v>8336</v>
      </c>
      <c r="N2116" t="b">
        <v>0</v>
      </c>
      <c r="O2116">
        <v>147</v>
      </c>
      <c r="P2116" t="b">
        <v>1</v>
      </c>
      <c r="Q2116" t="s">
        <v>8284</v>
      </c>
      <c r="R2116" s="5">
        <f t="shared" si="177"/>
        <v>1.0469999999999999</v>
      </c>
      <c r="S2116">
        <f t="shared" si="176"/>
        <v>35.612244897959187</v>
      </c>
      <c r="T2116" t="s">
        <v>8284</v>
      </c>
      <c r="U2116" t="s">
        <v>8288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3385</v>
      </c>
      <c r="E2117">
        <v>1500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9">
        <f t="shared" si="178"/>
        <v>40564.081030092595</v>
      </c>
      <c r="L2117" s="9">
        <f t="shared" si="179"/>
        <v>40594.081030092595</v>
      </c>
      <c r="M2117" s="10" t="s">
        <v>8334</v>
      </c>
      <c r="N2117" t="b">
        <v>0</v>
      </c>
      <c r="O2117">
        <v>36</v>
      </c>
      <c r="P2117" t="b">
        <v>1</v>
      </c>
      <c r="Q2117" t="s">
        <v>8284</v>
      </c>
      <c r="R2117" s="5">
        <f t="shared" si="177"/>
        <v>2.2566666666666668</v>
      </c>
      <c r="S2117">
        <f t="shared" si="176"/>
        <v>94.027777777777771</v>
      </c>
      <c r="T2117" t="s">
        <v>8284</v>
      </c>
      <c r="U2117" t="s">
        <v>8288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48434</v>
      </c>
      <c r="E2118">
        <v>48000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9">
        <f t="shared" si="178"/>
        <v>41136.777812500004</v>
      </c>
      <c r="L2118" s="9">
        <f t="shared" si="179"/>
        <v>41184.777812500004</v>
      </c>
      <c r="M2118" s="10" t="s">
        <v>8333</v>
      </c>
      <c r="N2118" t="b">
        <v>0</v>
      </c>
      <c r="O2118">
        <v>92</v>
      </c>
      <c r="P2118" t="b">
        <v>1</v>
      </c>
      <c r="Q2118" t="s">
        <v>8284</v>
      </c>
      <c r="R2118" s="5">
        <f t="shared" si="177"/>
        <v>1.0090416666666666</v>
      </c>
      <c r="S2118">
        <f t="shared" si="176"/>
        <v>526.45652173913038</v>
      </c>
      <c r="T2118" t="s">
        <v>8284</v>
      </c>
      <c r="U2118" t="s">
        <v>8288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1773</v>
      </c>
      <c r="E2119">
        <v>1200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9">
        <f t="shared" si="178"/>
        <v>42290.059594907405</v>
      </c>
      <c r="L2119" s="9">
        <f t="shared" si="179"/>
        <v>42304.207638888889</v>
      </c>
      <c r="M2119" s="10" t="s">
        <v>8326</v>
      </c>
      <c r="N2119" t="b">
        <v>0</v>
      </c>
      <c r="O2119">
        <v>35</v>
      </c>
      <c r="P2119" t="b">
        <v>1</v>
      </c>
      <c r="Q2119" t="s">
        <v>8284</v>
      </c>
      <c r="R2119" s="5">
        <f t="shared" si="177"/>
        <v>1.4775</v>
      </c>
      <c r="S2119">
        <f t="shared" si="176"/>
        <v>50.657142857142858</v>
      </c>
      <c r="T2119" t="s">
        <v>8284</v>
      </c>
      <c r="U2119" t="s">
        <v>8288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1346.11</v>
      </c>
      <c r="E2120">
        <v>1000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9">
        <f t="shared" si="178"/>
        <v>40718.839537037034</v>
      </c>
      <c r="L2120" s="9">
        <f t="shared" si="179"/>
        <v>40748.839537037034</v>
      </c>
      <c r="M2120" s="10" t="s">
        <v>8334</v>
      </c>
      <c r="N2120" t="b">
        <v>0</v>
      </c>
      <c r="O2120">
        <v>17</v>
      </c>
      <c r="P2120" t="b">
        <v>1</v>
      </c>
      <c r="Q2120" t="s">
        <v>8284</v>
      </c>
      <c r="R2120" s="5">
        <f t="shared" si="177"/>
        <v>1.3461099999999999</v>
      </c>
      <c r="S2120">
        <f t="shared" si="176"/>
        <v>79.182941176470578</v>
      </c>
      <c r="T2120" t="s">
        <v>8284</v>
      </c>
      <c r="U2120" t="s">
        <v>8288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2015</v>
      </c>
      <c r="E2121">
        <v>2000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9">
        <f t="shared" si="178"/>
        <v>41107.130150462966</v>
      </c>
      <c r="L2121" s="9">
        <f t="shared" si="179"/>
        <v>41137.130150462966</v>
      </c>
      <c r="M2121" s="10" t="s">
        <v>8333</v>
      </c>
      <c r="N2121" t="b">
        <v>0</v>
      </c>
      <c r="O2121">
        <v>22</v>
      </c>
      <c r="P2121" t="b">
        <v>1</v>
      </c>
      <c r="Q2121" t="s">
        <v>8284</v>
      </c>
      <c r="R2121" s="5">
        <f t="shared" si="177"/>
        <v>1.0075000000000001</v>
      </c>
      <c r="S2121">
        <f t="shared" si="176"/>
        <v>91.590909090909093</v>
      </c>
      <c r="T2121" t="s">
        <v>8284</v>
      </c>
      <c r="U2121" t="s">
        <v>8288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8070.43</v>
      </c>
      <c r="E2122">
        <v>8000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9">
        <f t="shared" si="178"/>
        <v>41591.964537037034</v>
      </c>
      <c r="L2122" s="9">
        <f t="shared" si="179"/>
        <v>41640.964537037034</v>
      </c>
      <c r="M2122" s="10" t="s">
        <v>8329</v>
      </c>
      <c r="N2122" t="b">
        <v>0</v>
      </c>
      <c r="O2122">
        <v>69</v>
      </c>
      <c r="P2122" t="b">
        <v>1</v>
      </c>
      <c r="Q2122" t="s">
        <v>8284</v>
      </c>
      <c r="R2122" s="5">
        <f t="shared" si="177"/>
        <v>1.00880375</v>
      </c>
      <c r="S2122">
        <f t="shared" si="176"/>
        <v>116.96275362318841</v>
      </c>
      <c r="T2122" t="s">
        <v>8284</v>
      </c>
      <c r="U2122" t="s">
        <v>8288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284</v>
      </c>
      <c r="E2123">
        <v>50000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9">
        <f t="shared" si="178"/>
        <v>42716.7424537037</v>
      </c>
      <c r="L2123" s="9">
        <f t="shared" si="179"/>
        <v>42746.7424537037</v>
      </c>
      <c r="M2123" s="10" t="s">
        <v>8327</v>
      </c>
      <c r="N2123" t="b">
        <v>0</v>
      </c>
      <c r="O2123">
        <v>10</v>
      </c>
      <c r="P2123" t="b">
        <v>0</v>
      </c>
      <c r="Q2123" t="s">
        <v>8292</v>
      </c>
      <c r="R2123" s="5">
        <f t="shared" si="177"/>
        <v>5.6800000000000002E-3</v>
      </c>
      <c r="S2123">
        <f t="shared" si="176"/>
        <v>28.4</v>
      </c>
      <c r="T2123" t="s">
        <v>8292</v>
      </c>
      <c r="U2123" t="s">
        <v>8293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310</v>
      </c>
      <c r="E2124">
        <v>80000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9">
        <f t="shared" si="178"/>
        <v>42712.300567129627</v>
      </c>
      <c r="L2124" s="9">
        <f t="shared" si="179"/>
        <v>42742.300567129627</v>
      </c>
      <c r="M2124" s="10" t="s">
        <v>8327</v>
      </c>
      <c r="N2124" t="b">
        <v>0</v>
      </c>
      <c r="O2124">
        <v>3</v>
      </c>
      <c r="P2124" t="b">
        <v>0</v>
      </c>
      <c r="Q2124" t="s">
        <v>8292</v>
      </c>
      <c r="R2124" s="5">
        <f t="shared" si="177"/>
        <v>3.875E-3</v>
      </c>
      <c r="S2124">
        <f t="shared" si="176"/>
        <v>103.33333333333333</v>
      </c>
      <c r="T2124" t="s">
        <v>8292</v>
      </c>
      <c r="U2124" t="s">
        <v>8293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</v>
      </c>
      <c r="E2125">
        <v>500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9">
        <f t="shared" si="178"/>
        <v>40198.424849537041</v>
      </c>
      <c r="L2125" s="9">
        <f t="shared" si="179"/>
        <v>40252.290972222225</v>
      </c>
      <c r="M2125" s="10" t="s">
        <v>8336</v>
      </c>
      <c r="N2125" t="b">
        <v>0</v>
      </c>
      <c r="O2125">
        <v>5</v>
      </c>
      <c r="P2125" t="b">
        <v>0</v>
      </c>
      <c r="Q2125" t="s">
        <v>8292</v>
      </c>
      <c r="R2125" s="5">
        <f t="shared" si="177"/>
        <v>0.1</v>
      </c>
      <c r="S2125">
        <f t="shared" si="176"/>
        <v>10</v>
      </c>
      <c r="T2125" t="s">
        <v>8292</v>
      </c>
      <c r="U2125" t="s">
        <v>8293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115</v>
      </c>
      <c r="E2126">
        <v>1100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9">
        <f t="shared" si="178"/>
        <v>40464.028182870374</v>
      </c>
      <c r="L2126" s="9">
        <f t="shared" si="179"/>
        <v>40512.208333333336</v>
      </c>
      <c r="M2126" s="10" t="s">
        <v>8336</v>
      </c>
      <c r="N2126" t="b">
        <v>0</v>
      </c>
      <c r="O2126">
        <v>5</v>
      </c>
      <c r="P2126" t="b">
        <v>0</v>
      </c>
      <c r="Q2126" t="s">
        <v>8292</v>
      </c>
      <c r="R2126" s="5">
        <f t="shared" si="177"/>
        <v>0.10454545454545454</v>
      </c>
      <c r="S2126">
        <f t="shared" si="176"/>
        <v>23</v>
      </c>
      <c r="T2126" t="s">
        <v>8292</v>
      </c>
      <c r="U2126" t="s">
        <v>8293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852</v>
      </c>
      <c r="E2127">
        <v>60000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9">
        <f t="shared" si="178"/>
        <v>42191.023530092592</v>
      </c>
      <c r="L2127" s="9">
        <f t="shared" si="179"/>
        <v>42221.023530092592</v>
      </c>
      <c r="M2127" s="10" t="s">
        <v>8326</v>
      </c>
      <c r="N2127" t="b">
        <v>0</v>
      </c>
      <c r="O2127">
        <v>27</v>
      </c>
      <c r="P2127" t="b">
        <v>0</v>
      </c>
      <c r="Q2127" t="s">
        <v>8292</v>
      </c>
      <c r="R2127" s="5">
        <f t="shared" si="177"/>
        <v>1.4200000000000001E-2</v>
      </c>
      <c r="S2127">
        <f t="shared" si="176"/>
        <v>31.555555555555557</v>
      </c>
      <c r="T2127" t="s">
        <v>8292</v>
      </c>
      <c r="U2127" t="s">
        <v>8293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10</v>
      </c>
      <c r="E2128">
        <v>20000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9">
        <f t="shared" si="178"/>
        <v>41951.973229166666</v>
      </c>
      <c r="L2128" s="9">
        <f t="shared" si="179"/>
        <v>41981.973229166666</v>
      </c>
      <c r="M2128" s="10" t="s">
        <v>8329</v>
      </c>
      <c r="N2128" t="b">
        <v>0</v>
      </c>
      <c r="O2128">
        <v>2</v>
      </c>
      <c r="P2128" t="b">
        <v>0</v>
      </c>
      <c r="Q2128" t="s">
        <v>8292</v>
      </c>
      <c r="R2128" s="5">
        <f t="shared" si="177"/>
        <v>5.0000000000000001E-4</v>
      </c>
      <c r="S2128">
        <f t="shared" ref="S2128:S2142" si="180">D2128/O2128</f>
        <v>5</v>
      </c>
      <c r="T2128" t="s">
        <v>8292</v>
      </c>
      <c r="U2128" t="s">
        <v>8293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8076</v>
      </c>
      <c r="E2129">
        <v>28000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9">
        <f t="shared" si="178"/>
        <v>42045.505358796298</v>
      </c>
      <c r="L2129" s="9">
        <f t="shared" si="179"/>
        <v>42075.463692129633</v>
      </c>
      <c r="M2129" s="10" t="s">
        <v>8326</v>
      </c>
      <c r="N2129" t="b">
        <v>0</v>
      </c>
      <c r="O2129">
        <v>236</v>
      </c>
      <c r="P2129" t="b">
        <v>0</v>
      </c>
      <c r="Q2129" t="s">
        <v>8292</v>
      </c>
      <c r="R2129" s="5">
        <f t="shared" si="177"/>
        <v>0.28842857142857142</v>
      </c>
      <c r="S2129">
        <f t="shared" si="180"/>
        <v>34.220338983050844</v>
      </c>
      <c r="T2129" t="s">
        <v>8292</v>
      </c>
      <c r="U2129" t="s">
        <v>8293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25</v>
      </c>
      <c r="E2130">
        <v>15000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9">
        <f t="shared" si="178"/>
        <v>41843.772789351853</v>
      </c>
      <c r="L2130" s="9">
        <f t="shared" si="179"/>
        <v>41903.772789351853</v>
      </c>
      <c r="M2130" s="10" t="s">
        <v>8329</v>
      </c>
      <c r="N2130" t="b">
        <v>0</v>
      </c>
      <c r="O2130">
        <v>1</v>
      </c>
      <c r="P2130" t="b">
        <v>0</v>
      </c>
      <c r="Q2130" t="s">
        <v>8292</v>
      </c>
      <c r="R2130" s="5">
        <f t="shared" si="177"/>
        <v>1.6666666666666668E-3</v>
      </c>
      <c r="S2130">
        <f t="shared" si="180"/>
        <v>25</v>
      </c>
      <c r="T2130" t="s">
        <v>8292</v>
      </c>
      <c r="U2130" t="s">
        <v>8293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236</v>
      </c>
      <c r="E2131">
        <v>2000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9">
        <f t="shared" si="178"/>
        <v>42409.024305555555</v>
      </c>
      <c r="L2131" s="9">
        <f t="shared" si="179"/>
        <v>42439.024305555555</v>
      </c>
      <c r="M2131" s="10" t="s">
        <v>8328</v>
      </c>
      <c r="N2131" t="b">
        <v>0</v>
      </c>
      <c r="O2131">
        <v>12</v>
      </c>
      <c r="P2131" t="b">
        <v>0</v>
      </c>
      <c r="Q2131" t="s">
        <v>8292</v>
      </c>
      <c r="R2131" s="5">
        <f t="shared" si="177"/>
        <v>0.11799999999999999</v>
      </c>
      <c r="S2131">
        <f t="shared" si="180"/>
        <v>19.666666666666668</v>
      </c>
      <c r="T2131" t="s">
        <v>8292</v>
      </c>
      <c r="U2131" t="s">
        <v>8293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85</v>
      </c>
      <c r="E2132">
        <v>42000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9">
        <f t="shared" si="178"/>
        <v>41832.086377314816</v>
      </c>
      <c r="L2132" s="9">
        <f t="shared" si="179"/>
        <v>41867.086377314816</v>
      </c>
      <c r="M2132" s="10" t="s">
        <v>8329</v>
      </c>
      <c r="N2132" t="b">
        <v>0</v>
      </c>
      <c r="O2132">
        <v>4</v>
      </c>
      <c r="P2132" t="b">
        <v>0</v>
      </c>
      <c r="Q2132" t="s">
        <v>8292</v>
      </c>
      <c r="R2132" s="5">
        <f t="shared" si="177"/>
        <v>2.0238095238095236E-3</v>
      </c>
      <c r="S2132">
        <f t="shared" si="180"/>
        <v>21.25</v>
      </c>
      <c r="T2132" t="s">
        <v>8292</v>
      </c>
      <c r="U2132" t="s">
        <v>8293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25</v>
      </c>
      <c r="E2133">
        <v>500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9">
        <f t="shared" si="178"/>
        <v>42167.207071759258</v>
      </c>
      <c r="L2133" s="9">
        <f t="shared" si="179"/>
        <v>42197.207071759258</v>
      </c>
      <c r="M2133" s="10" t="s">
        <v>8326</v>
      </c>
      <c r="N2133" t="b">
        <v>0</v>
      </c>
      <c r="O2133">
        <v>3</v>
      </c>
      <c r="P2133" t="b">
        <v>0</v>
      </c>
      <c r="Q2133" t="s">
        <v>8292</v>
      </c>
      <c r="R2133" s="5">
        <f t="shared" si="177"/>
        <v>0.05</v>
      </c>
      <c r="S2133">
        <f t="shared" si="180"/>
        <v>8.3333333333333339</v>
      </c>
      <c r="T2133" t="s">
        <v>8292</v>
      </c>
      <c r="U2133" t="s">
        <v>8293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2112.9899999999998</v>
      </c>
      <c r="E2134">
        <v>100000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9">
        <f t="shared" si="178"/>
        <v>41643.487175925926</v>
      </c>
      <c r="L2134" s="9">
        <f t="shared" si="179"/>
        <v>41673.487175925926</v>
      </c>
      <c r="M2134" s="10" t="s">
        <v>8329</v>
      </c>
      <c r="N2134" t="b">
        <v>0</v>
      </c>
      <c r="O2134">
        <v>99</v>
      </c>
      <c r="P2134" t="b">
        <v>0</v>
      </c>
      <c r="Q2134" t="s">
        <v>8292</v>
      </c>
      <c r="R2134" s="5">
        <f t="shared" si="177"/>
        <v>2.1129899999999997E-2</v>
      </c>
      <c r="S2134">
        <f t="shared" si="180"/>
        <v>21.34333333333333</v>
      </c>
      <c r="T2134" t="s">
        <v>8292</v>
      </c>
      <c r="U2134" t="s">
        <v>8293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16</v>
      </c>
      <c r="E2135">
        <v>1000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9">
        <f t="shared" si="178"/>
        <v>40619.097210648149</v>
      </c>
      <c r="L2135" s="9">
        <f t="shared" si="179"/>
        <v>40657.290972222225</v>
      </c>
      <c r="M2135" s="10" t="s">
        <v>8334</v>
      </c>
      <c r="N2135" t="b">
        <v>0</v>
      </c>
      <c r="O2135">
        <v>3</v>
      </c>
      <c r="P2135" t="b">
        <v>0</v>
      </c>
      <c r="Q2135" t="s">
        <v>8292</v>
      </c>
      <c r="R2135" s="5">
        <f t="shared" si="177"/>
        <v>1.6E-2</v>
      </c>
      <c r="S2135">
        <f t="shared" si="180"/>
        <v>5.333333333333333</v>
      </c>
      <c r="T2135" t="s">
        <v>8292</v>
      </c>
      <c r="U2135" t="s">
        <v>8293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104</v>
      </c>
      <c r="E2136">
        <v>6000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9">
        <f t="shared" si="178"/>
        <v>41361.886469907404</v>
      </c>
      <c r="L2136" s="9">
        <f t="shared" si="179"/>
        <v>41391.886469907404</v>
      </c>
      <c r="M2136" s="10" t="s">
        <v>8331</v>
      </c>
      <c r="N2136" t="b">
        <v>0</v>
      </c>
      <c r="O2136">
        <v>3</v>
      </c>
      <c r="P2136" t="b">
        <v>0</v>
      </c>
      <c r="Q2136" t="s">
        <v>8292</v>
      </c>
      <c r="R2136" s="5">
        <f t="shared" si="177"/>
        <v>1.7333333333333333E-2</v>
      </c>
      <c r="S2136">
        <f t="shared" si="180"/>
        <v>34.666666666666664</v>
      </c>
      <c r="T2136" t="s">
        <v>8292</v>
      </c>
      <c r="U2136" t="s">
        <v>8293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478</v>
      </c>
      <c r="E2137">
        <v>5000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9">
        <f t="shared" si="178"/>
        <v>41156.96334490741</v>
      </c>
      <c r="L2137" s="9">
        <f t="shared" si="179"/>
        <v>41186.96334490741</v>
      </c>
      <c r="M2137" s="10" t="s">
        <v>8333</v>
      </c>
      <c r="N2137" t="b">
        <v>0</v>
      </c>
      <c r="O2137">
        <v>22</v>
      </c>
      <c r="P2137" t="b">
        <v>0</v>
      </c>
      <c r="Q2137" t="s">
        <v>8292</v>
      </c>
      <c r="R2137" s="5">
        <f t="shared" si="177"/>
        <v>9.5600000000000004E-2</v>
      </c>
      <c r="S2137">
        <f t="shared" si="180"/>
        <v>21.727272727272727</v>
      </c>
      <c r="T2137" t="s">
        <v>8292</v>
      </c>
      <c r="U2137" t="s">
        <v>8293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47.69</v>
      </c>
      <c r="E2138">
        <v>80000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9">
        <f t="shared" si="178"/>
        <v>41536.509097222224</v>
      </c>
      <c r="L2138" s="9">
        <f t="shared" si="179"/>
        <v>41566.509097222224</v>
      </c>
      <c r="M2138" s="10" t="s">
        <v>8331</v>
      </c>
      <c r="N2138" t="b">
        <v>0</v>
      </c>
      <c r="O2138">
        <v>4</v>
      </c>
      <c r="P2138" t="b">
        <v>0</v>
      </c>
      <c r="Q2138" t="s">
        <v>8292</v>
      </c>
      <c r="R2138" s="5">
        <f t="shared" si="177"/>
        <v>5.9612499999999998E-4</v>
      </c>
      <c r="S2138">
        <f t="shared" si="180"/>
        <v>11.922499999999999</v>
      </c>
      <c r="T2138" t="s">
        <v>8292</v>
      </c>
      <c r="U2138" t="s">
        <v>8293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14203</v>
      </c>
      <c r="E2139">
        <v>50000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9">
        <f t="shared" si="178"/>
        <v>41948.771168981482</v>
      </c>
      <c r="L2139" s="9">
        <f t="shared" si="179"/>
        <v>41978.771168981482</v>
      </c>
      <c r="M2139" s="10" t="s">
        <v>8329</v>
      </c>
      <c r="N2139" t="b">
        <v>0</v>
      </c>
      <c r="O2139">
        <v>534</v>
      </c>
      <c r="P2139" t="b">
        <v>0</v>
      </c>
      <c r="Q2139" t="s">
        <v>8292</v>
      </c>
      <c r="R2139" s="5">
        <f t="shared" si="177"/>
        <v>0.28405999999999998</v>
      </c>
      <c r="S2139">
        <f t="shared" si="180"/>
        <v>26.59737827715356</v>
      </c>
      <c r="T2139" t="s">
        <v>8292</v>
      </c>
      <c r="U2139" t="s">
        <v>8293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128</v>
      </c>
      <c r="E2140">
        <v>1000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9">
        <f t="shared" si="178"/>
        <v>41557.013182870374</v>
      </c>
      <c r="L2140" s="9">
        <f t="shared" si="179"/>
        <v>41587.054849537039</v>
      </c>
      <c r="M2140" s="10" t="s">
        <v>8331</v>
      </c>
      <c r="N2140" t="b">
        <v>0</v>
      </c>
      <c r="O2140">
        <v>12</v>
      </c>
      <c r="P2140" t="b">
        <v>0</v>
      </c>
      <c r="Q2140" t="s">
        <v>8292</v>
      </c>
      <c r="R2140" s="5">
        <f t="shared" si="177"/>
        <v>0.128</v>
      </c>
      <c r="S2140">
        <f t="shared" si="180"/>
        <v>10.666666666666666</v>
      </c>
      <c r="T2140" t="s">
        <v>8292</v>
      </c>
      <c r="U2140" t="s">
        <v>8293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1626</v>
      </c>
      <c r="E2141">
        <v>30000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9">
        <f t="shared" si="178"/>
        <v>42647.750092592592</v>
      </c>
      <c r="L2141" s="9">
        <f t="shared" si="179"/>
        <v>42677.750092592592</v>
      </c>
      <c r="M2141" s="10" t="s">
        <v>8328</v>
      </c>
      <c r="N2141" t="b">
        <v>0</v>
      </c>
      <c r="O2141">
        <v>56</v>
      </c>
      <c r="P2141" t="b">
        <v>0</v>
      </c>
      <c r="Q2141" t="s">
        <v>8292</v>
      </c>
      <c r="R2141" s="5">
        <f t="shared" si="177"/>
        <v>5.4199999999999998E-2</v>
      </c>
      <c r="S2141">
        <f t="shared" si="180"/>
        <v>29.035714285714285</v>
      </c>
      <c r="T2141" t="s">
        <v>8292</v>
      </c>
      <c r="U2141" t="s">
        <v>8293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560</v>
      </c>
      <c r="E2142">
        <v>500000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9">
        <f t="shared" si="178"/>
        <v>41255.833611111113</v>
      </c>
      <c r="L2142" s="9">
        <f t="shared" si="179"/>
        <v>41285.833611111113</v>
      </c>
      <c r="M2142" s="10" t="s">
        <v>8331</v>
      </c>
      <c r="N2142" t="b">
        <v>0</v>
      </c>
      <c r="O2142">
        <v>11</v>
      </c>
      <c r="P2142" t="b">
        <v>0</v>
      </c>
      <c r="Q2142" t="s">
        <v>8292</v>
      </c>
      <c r="R2142" s="5">
        <f t="shared" si="177"/>
        <v>1.1199999999999999E-3</v>
      </c>
      <c r="S2142">
        <f t="shared" si="180"/>
        <v>50.909090909090907</v>
      </c>
      <c r="T2142" t="s">
        <v>8292</v>
      </c>
      <c r="U2142" t="s">
        <v>8293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0</v>
      </c>
      <c r="E2143">
        <v>15000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9">
        <f t="shared" si="178"/>
        <v>41927.235636574071</v>
      </c>
      <c r="L2143" s="9">
        <f t="shared" si="179"/>
        <v>41957.277303240742</v>
      </c>
      <c r="M2143" s="10" t="s">
        <v>8329</v>
      </c>
      <c r="N2143" t="b">
        <v>0</v>
      </c>
      <c r="O2143">
        <v>0</v>
      </c>
      <c r="P2143" t="b">
        <v>0</v>
      </c>
      <c r="Q2143" t="s">
        <v>8292</v>
      </c>
      <c r="R2143" s="5">
        <f t="shared" si="177"/>
        <v>0</v>
      </c>
      <c r="S2143">
        <v>0</v>
      </c>
      <c r="T2143" t="s">
        <v>8292</v>
      </c>
      <c r="U2143" t="s">
        <v>8293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601</v>
      </c>
      <c r="E2144">
        <v>10500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9">
        <f t="shared" si="178"/>
        <v>42340.701504629629</v>
      </c>
      <c r="L2144" s="9">
        <f t="shared" si="179"/>
        <v>42368.701504629629</v>
      </c>
      <c r="M2144" s="10" t="s">
        <v>8326</v>
      </c>
      <c r="N2144" t="b">
        <v>0</v>
      </c>
      <c r="O2144">
        <v>12</v>
      </c>
      <c r="P2144" t="b">
        <v>0</v>
      </c>
      <c r="Q2144" t="s">
        <v>8292</v>
      </c>
      <c r="R2144" s="5">
        <f t="shared" si="177"/>
        <v>5.7238095238095241E-2</v>
      </c>
      <c r="S2144">
        <f t="shared" ref="S2144:S2150" si="181">D2144/O2144</f>
        <v>50.083333333333336</v>
      </c>
      <c r="T2144" t="s">
        <v>8292</v>
      </c>
      <c r="U2144" t="s">
        <v>8293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225</v>
      </c>
      <c r="E2145">
        <v>2000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9">
        <f t="shared" si="178"/>
        <v>40332.886712962965</v>
      </c>
      <c r="L2145" s="9">
        <f t="shared" si="179"/>
        <v>40380.791666666664</v>
      </c>
      <c r="M2145" s="10" t="s">
        <v>8336</v>
      </c>
      <c r="N2145" t="b">
        <v>0</v>
      </c>
      <c r="O2145">
        <v>5</v>
      </c>
      <c r="P2145" t="b">
        <v>0</v>
      </c>
      <c r="Q2145" t="s">
        <v>8292</v>
      </c>
      <c r="R2145" s="5">
        <f t="shared" si="177"/>
        <v>0.1125</v>
      </c>
      <c r="S2145">
        <f t="shared" si="181"/>
        <v>45</v>
      </c>
      <c r="T2145" t="s">
        <v>8292</v>
      </c>
      <c r="U2145" t="s">
        <v>8293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607</v>
      </c>
      <c r="E2146">
        <v>35500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9">
        <f t="shared" si="178"/>
        <v>41499.546759259261</v>
      </c>
      <c r="L2146" s="9">
        <f t="shared" si="179"/>
        <v>41531.546759259261</v>
      </c>
      <c r="M2146" s="10" t="s">
        <v>8331</v>
      </c>
      <c r="N2146" t="b">
        <v>0</v>
      </c>
      <c r="O2146">
        <v>24</v>
      </c>
      <c r="P2146" t="b">
        <v>0</v>
      </c>
      <c r="Q2146" t="s">
        <v>8292</v>
      </c>
      <c r="R2146" s="5">
        <f t="shared" si="177"/>
        <v>1.7098591549295775E-2</v>
      </c>
      <c r="S2146">
        <f t="shared" si="181"/>
        <v>25.291666666666668</v>
      </c>
      <c r="T2146" t="s">
        <v>8292</v>
      </c>
      <c r="U2146" t="s">
        <v>8293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4565</v>
      </c>
      <c r="E2147">
        <v>15000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9">
        <f t="shared" si="178"/>
        <v>41575.237430555557</v>
      </c>
      <c r="L2147" s="9">
        <f t="shared" si="179"/>
        <v>41605.279097222221</v>
      </c>
      <c r="M2147" s="10" t="s">
        <v>8331</v>
      </c>
      <c r="N2147" t="b">
        <v>0</v>
      </c>
      <c r="O2147">
        <v>89</v>
      </c>
      <c r="P2147" t="b">
        <v>0</v>
      </c>
      <c r="Q2147" t="s">
        <v>8292</v>
      </c>
      <c r="R2147" s="5">
        <f t="shared" si="177"/>
        <v>0.30433333333333334</v>
      </c>
      <c r="S2147">
        <f t="shared" si="181"/>
        <v>51.292134831460672</v>
      </c>
      <c r="T2147" t="s">
        <v>8292</v>
      </c>
      <c r="U2147" t="s">
        <v>8293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1</v>
      </c>
      <c r="E2148">
        <v>5000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9">
        <f t="shared" si="178"/>
        <v>42397.679513888885</v>
      </c>
      <c r="L2148" s="9">
        <f t="shared" si="179"/>
        <v>42411.679513888885</v>
      </c>
      <c r="M2148" s="10" t="s">
        <v>8328</v>
      </c>
      <c r="N2148" t="b">
        <v>0</v>
      </c>
      <c r="O2148">
        <v>1</v>
      </c>
      <c r="P2148" t="b">
        <v>0</v>
      </c>
      <c r="Q2148" t="s">
        <v>8292</v>
      </c>
      <c r="R2148" s="5">
        <f t="shared" si="177"/>
        <v>2.0000000000000001E-4</v>
      </c>
      <c r="S2148">
        <f t="shared" si="181"/>
        <v>1</v>
      </c>
      <c r="T2148" t="s">
        <v>8292</v>
      </c>
      <c r="U2148" t="s">
        <v>8293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2716</v>
      </c>
      <c r="E2149">
        <v>390000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9">
        <f t="shared" si="178"/>
        <v>41927.295694444445</v>
      </c>
      <c r="L2149" s="9">
        <f t="shared" si="179"/>
        <v>41959.337361111116</v>
      </c>
      <c r="M2149" s="10" t="s">
        <v>8329</v>
      </c>
      <c r="N2149" t="b">
        <v>0</v>
      </c>
      <c r="O2149">
        <v>55</v>
      </c>
      <c r="P2149" t="b">
        <v>0</v>
      </c>
      <c r="Q2149" t="s">
        <v>8292</v>
      </c>
      <c r="R2149" s="5">
        <f t="shared" si="177"/>
        <v>6.9641025641025639E-3</v>
      </c>
      <c r="S2149">
        <f t="shared" si="181"/>
        <v>49.381818181818183</v>
      </c>
      <c r="T2149" t="s">
        <v>8292</v>
      </c>
      <c r="U2149" t="s">
        <v>8293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2</v>
      </c>
      <c r="E2150">
        <v>100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9">
        <f t="shared" si="178"/>
        <v>42066.733587962968</v>
      </c>
      <c r="L2150" s="9">
        <f t="shared" si="179"/>
        <v>42096.691921296297</v>
      </c>
      <c r="M2150" s="10" t="s">
        <v>8326</v>
      </c>
      <c r="N2150" t="b">
        <v>0</v>
      </c>
      <c r="O2150">
        <v>2</v>
      </c>
      <c r="P2150" t="b">
        <v>0</v>
      </c>
      <c r="Q2150" t="s">
        <v>8292</v>
      </c>
      <c r="R2150" s="5">
        <f t="shared" si="177"/>
        <v>0.02</v>
      </c>
      <c r="S2150">
        <f t="shared" si="181"/>
        <v>1</v>
      </c>
      <c r="T2150" t="s">
        <v>8292</v>
      </c>
      <c r="U2150" t="s">
        <v>8293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0</v>
      </c>
      <c r="E2151">
        <v>2000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9">
        <f t="shared" si="178"/>
        <v>40355.024953703702</v>
      </c>
      <c r="L2151" s="9">
        <f t="shared" si="179"/>
        <v>40390</v>
      </c>
      <c r="M2151" s="10" t="s">
        <v>8341</v>
      </c>
      <c r="N2151" t="b">
        <v>0</v>
      </c>
      <c r="O2151">
        <v>0</v>
      </c>
      <c r="P2151" t="b">
        <v>0</v>
      </c>
      <c r="Q2151" t="s">
        <v>8292</v>
      </c>
      <c r="R2151" s="5">
        <f t="shared" si="177"/>
        <v>0</v>
      </c>
      <c r="S2151">
        <v>0</v>
      </c>
      <c r="T2151" t="s">
        <v>8292</v>
      </c>
      <c r="U2151" t="s">
        <v>8293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405</v>
      </c>
      <c r="E2152">
        <v>50000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9">
        <f t="shared" si="178"/>
        <v>42534.284710648149</v>
      </c>
      <c r="L2152" s="9">
        <f t="shared" si="179"/>
        <v>42564.284710648149</v>
      </c>
      <c r="M2152" s="10" t="s">
        <v>8328</v>
      </c>
      <c r="N2152" t="b">
        <v>0</v>
      </c>
      <c r="O2152">
        <v>4</v>
      </c>
      <c r="P2152" t="b">
        <v>0</v>
      </c>
      <c r="Q2152" t="s">
        <v>8292</v>
      </c>
      <c r="R2152" s="5">
        <f t="shared" si="177"/>
        <v>8.0999999999999996E-3</v>
      </c>
      <c r="S2152">
        <f t="shared" ref="S2152:S2183" si="182">D2152/O2152</f>
        <v>101.25</v>
      </c>
      <c r="T2152" t="s">
        <v>8292</v>
      </c>
      <c r="U2152" t="s">
        <v>8293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118</v>
      </c>
      <c r="E2153">
        <v>45000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9">
        <f t="shared" si="178"/>
        <v>42520.847384259258</v>
      </c>
      <c r="L2153" s="9">
        <f t="shared" si="179"/>
        <v>42550.847384259258</v>
      </c>
      <c r="M2153" s="10" t="s">
        <v>8328</v>
      </c>
      <c r="N2153" t="b">
        <v>0</v>
      </c>
      <c r="O2153">
        <v>6</v>
      </c>
      <c r="P2153" t="b">
        <v>0</v>
      </c>
      <c r="Q2153" t="s">
        <v>8292</v>
      </c>
      <c r="R2153" s="5">
        <f t="shared" si="177"/>
        <v>2.6222222222222224E-3</v>
      </c>
      <c r="S2153">
        <f t="shared" si="182"/>
        <v>19.666666666666668</v>
      </c>
      <c r="T2153" t="s">
        <v>8292</v>
      </c>
      <c r="U2153" t="s">
        <v>8293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50</v>
      </c>
      <c r="E2154">
        <v>30000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9">
        <f t="shared" si="178"/>
        <v>41683.832280092596</v>
      </c>
      <c r="L2154" s="9">
        <f t="shared" si="179"/>
        <v>41713.790613425925</v>
      </c>
      <c r="M2154" s="10" t="s">
        <v>8329</v>
      </c>
      <c r="N2154" t="b">
        <v>0</v>
      </c>
      <c r="O2154">
        <v>4</v>
      </c>
      <c r="P2154" t="b">
        <v>0</v>
      </c>
      <c r="Q2154" t="s">
        <v>8292</v>
      </c>
      <c r="R2154" s="5">
        <f t="shared" si="177"/>
        <v>1.6666666666666668E-3</v>
      </c>
      <c r="S2154">
        <f t="shared" si="182"/>
        <v>12.5</v>
      </c>
      <c r="T2154" t="s">
        <v>8292</v>
      </c>
      <c r="U2154" t="s">
        <v>8293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34</v>
      </c>
      <c r="E2155">
        <v>372625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9">
        <f t="shared" si="178"/>
        <v>41974.911087962959</v>
      </c>
      <c r="L2155" s="9">
        <f t="shared" si="179"/>
        <v>42014.332638888889</v>
      </c>
      <c r="M2155" s="10" t="s">
        <v>8326</v>
      </c>
      <c r="N2155" t="b">
        <v>0</v>
      </c>
      <c r="O2155">
        <v>4</v>
      </c>
      <c r="P2155" t="b">
        <v>0</v>
      </c>
      <c r="Q2155" t="s">
        <v>8292</v>
      </c>
      <c r="R2155" s="5">
        <f t="shared" si="177"/>
        <v>9.1244548809124457E-5</v>
      </c>
      <c r="S2155">
        <f t="shared" si="182"/>
        <v>8.5</v>
      </c>
      <c r="T2155" t="s">
        <v>8292</v>
      </c>
      <c r="U2155" t="s">
        <v>8293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</v>
      </c>
      <c r="E2156">
        <v>250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9">
        <f t="shared" si="178"/>
        <v>41647.632256944446</v>
      </c>
      <c r="L2156" s="9">
        <f t="shared" si="179"/>
        <v>41667.632256944446</v>
      </c>
      <c r="M2156" s="10" t="s">
        <v>8329</v>
      </c>
      <c r="N2156" t="b">
        <v>0</v>
      </c>
      <c r="O2156">
        <v>2</v>
      </c>
      <c r="P2156" t="b">
        <v>0</v>
      </c>
      <c r="Q2156" t="s">
        <v>8292</v>
      </c>
      <c r="R2156" s="5">
        <f t="shared" si="177"/>
        <v>8.0000000000000002E-3</v>
      </c>
      <c r="S2156">
        <f t="shared" si="182"/>
        <v>1</v>
      </c>
      <c r="T2156" t="s">
        <v>8292</v>
      </c>
      <c r="U2156" t="s">
        <v>8293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115</v>
      </c>
      <c r="E2157">
        <v>5000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9">
        <f t="shared" si="178"/>
        <v>42430.747511574074</v>
      </c>
      <c r="L2157" s="9">
        <f t="shared" si="179"/>
        <v>42460.70584490741</v>
      </c>
      <c r="M2157" s="10" t="s">
        <v>8328</v>
      </c>
      <c r="N2157" t="b">
        <v>0</v>
      </c>
      <c r="O2157">
        <v>5</v>
      </c>
      <c r="P2157" t="b">
        <v>0</v>
      </c>
      <c r="Q2157" t="s">
        <v>8292</v>
      </c>
      <c r="R2157" s="5">
        <f t="shared" si="177"/>
        <v>2.3E-2</v>
      </c>
      <c r="S2157">
        <f t="shared" si="182"/>
        <v>23</v>
      </c>
      <c r="T2157" t="s">
        <v>8292</v>
      </c>
      <c r="U2157" t="s">
        <v>8293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1493</v>
      </c>
      <c r="E2158">
        <v>56000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9">
        <f t="shared" si="178"/>
        <v>41488.85423611111</v>
      </c>
      <c r="L2158" s="9">
        <f t="shared" si="179"/>
        <v>41533.85423611111</v>
      </c>
      <c r="M2158" s="10" t="s">
        <v>8331</v>
      </c>
      <c r="N2158" t="b">
        <v>0</v>
      </c>
      <c r="O2158">
        <v>83</v>
      </c>
      <c r="P2158" t="b">
        <v>0</v>
      </c>
      <c r="Q2158" t="s">
        <v>8292</v>
      </c>
      <c r="R2158" s="5">
        <f t="shared" si="177"/>
        <v>2.6660714285714284E-2</v>
      </c>
      <c r="S2158">
        <f t="shared" si="182"/>
        <v>17.987951807228917</v>
      </c>
      <c r="T2158" t="s">
        <v>8292</v>
      </c>
      <c r="U2158" t="s">
        <v>8293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21144</v>
      </c>
      <c r="E2159">
        <v>75000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9">
        <f t="shared" si="178"/>
        <v>42694.98128472222</v>
      </c>
      <c r="L2159" s="9">
        <f t="shared" si="179"/>
        <v>42727.332638888889</v>
      </c>
      <c r="M2159" s="10" t="s">
        <v>8328</v>
      </c>
      <c r="N2159" t="b">
        <v>0</v>
      </c>
      <c r="O2159">
        <v>57</v>
      </c>
      <c r="P2159" t="b">
        <v>0</v>
      </c>
      <c r="Q2159" t="s">
        <v>8292</v>
      </c>
      <c r="R2159" s="5">
        <f t="shared" si="177"/>
        <v>0.28192</v>
      </c>
      <c r="S2159">
        <f t="shared" si="182"/>
        <v>370.94736842105266</v>
      </c>
      <c r="T2159" t="s">
        <v>8292</v>
      </c>
      <c r="U2159" t="s">
        <v>8293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19770.11</v>
      </c>
      <c r="E2160">
        <v>300000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9">
        <f t="shared" si="178"/>
        <v>41264.853865740741</v>
      </c>
      <c r="L2160" s="9">
        <f t="shared" si="179"/>
        <v>41309.853865740741</v>
      </c>
      <c r="M2160" s="10" t="s">
        <v>8331</v>
      </c>
      <c r="N2160" t="b">
        <v>0</v>
      </c>
      <c r="O2160">
        <v>311</v>
      </c>
      <c r="P2160" t="b">
        <v>0</v>
      </c>
      <c r="Q2160" t="s">
        <v>8292</v>
      </c>
      <c r="R2160" s="5">
        <f t="shared" si="177"/>
        <v>6.5900366666666668E-2</v>
      </c>
      <c r="S2160">
        <f t="shared" si="182"/>
        <v>63.569485530546629</v>
      </c>
      <c r="T2160" t="s">
        <v>8292</v>
      </c>
      <c r="U2160" t="s">
        <v>8293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26</v>
      </c>
      <c r="E2161">
        <v>3600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9">
        <f t="shared" si="178"/>
        <v>40710.731180555558</v>
      </c>
      <c r="L2161" s="9">
        <f t="shared" si="179"/>
        <v>40740.731180555558</v>
      </c>
      <c r="M2161" s="10" t="s">
        <v>8334</v>
      </c>
      <c r="N2161" t="b">
        <v>0</v>
      </c>
      <c r="O2161">
        <v>2</v>
      </c>
      <c r="P2161" t="b">
        <v>0</v>
      </c>
      <c r="Q2161" t="s">
        <v>8292</v>
      </c>
      <c r="R2161" s="5">
        <f t="shared" si="177"/>
        <v>7.2222222222222219E-3</v>
      </c>
      <c r="S2161">
        <f t="shared" si="182"/>
        <v>13</v>
      </c>
      <c r="T2161" t="s">
        <v>8292</v>
      </c>
      <c r="U2161" t="s">
        <v>8293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85</v>
      </c>
      <c r="E2162">
        <v>10000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9">
        <f t="shared" si="178"/>
        <v>41018.711863425924</v>
      </c>
      <c r="L2162" s="9">
        <f t="shared" si="179"/>
        <v>41048.711863425924</v>
      </c>
      <c r="M2162" s="10" t="s">
        <v>8333</v>
      </c>
      <c r="N2162" t="b">
        <v>0</v>
      </c>
      <c r="O2162">
        <v>16</v>
      </c>
      <c r="P2162" t="b">
        <v>0</v>
      </c>
      <c r="Q2162" t="s">
        <v>8292</v>
      </c>
      <c r="R2162" s="5">
        <f t="shared" si="177"/>
        <v>8.5000000000000006E-3</v>
      </c>
      <c r="S2162">
        <f t="shared" si="182"/>
        <v>5.3125</v>
      </c>
      <c r="T2162" t="s">
        <v>8292</v>
      </c>
      <c r="U2162" t="s">
        <v>8293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463</v>
      </c>
      <c r="E2163">
        <v>400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9">
        <f t="shared" si="178"/>
        <v>42240.852534722224</v>
      </c>
      <c r="L2163" s="9">
        <f t="shared" si="179"/>
        <v>42270.852534722224</v>
      </c>
      <c r="M2163" s="10" t="s">
        <v>8326</v>
      </c>
      <c r="N2163" t="b">
        <v>0</v>
      </c>
      <c r="O2163">
        <v>13</v>
      </c>
      <c r="P2163" t="b">
        <v>1</v>
      </c>
      <c r="Q2163" t="s">
        <v>8284</v>
      </c>
      <c r="R2163" s="5">
        <f t="shared" si="177"/>
        <v>1.1575</v>
      </c>
      <c r="S2163">
        <f t="shared" si="182"/>
        <v>35.615384615384613</v>
      </c>
      <c r="T2163" t="s">
        <v>8284</v>
      </c>
      <c r="U2163" t="s">
        <v>8285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5052</v>
      </c>
      <c r="E2164">
        <v>4500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9">
        <f t="shared" si="178"/>
        <v>41813.766099537039</v>
      </c>
      <c r="L2164" s="9">
        <f t="shared" si="179"/>
        <v>41844.766099537039</v>
      </c>
      <c r="M2164" s="10" t="s">
        <v>8329</v>
      </c>
      <c r="N2164" t="b">
        <v>0</v>
      </c>
      <c r="O2164">
        <v>58</v>
      </c>
      <c r="P2164" t="b">
        <v>1</v>
      </c>
      <c r="Q2164" t="s">
        <v>8284</v>
      </c>
      <c r="R2164" s="5">
        <f t="shared" si="177"/>
        <v>1.1226666666666667</v>
      </c>
      <c r="S2164">
        <f t="shared" si="182"/>
        <v>87.103448275862064</v>
      </c>
      <c r="T2164" t="s">
        <v>8284</v>
      </c>
      <c r="U2164" t="s">
        <v>8285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3305</v>
      </c>
      <c r="E2165">
        <v>2500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9">
        <f t="shared" si="178"/>
        <v>42111.899537037039</v>
      </c>
      <c r="L2165" s="9">
        <f t="shared" si="179"/>
        <v>42163.159722222219</v>
      </c>
      <c r="M2165" s="10" t="s">
        <v>8326</v>
      </c>
      <c r="N2165" t="b">
        <v>0</v>
      </c>
      <c r="O2165">
        <v>44</v>
      </c>
      <c r="P2165" t="b">
        <v>1</v>
      </c>
      <c r="Q2165" t="s">
        <v>8284</v>
      </c>
      <c r="R2165" s="5">
        <f t="shared" si="177"/>
        <v>1.3220000000000001</v>
      </c>
      <c r="S2165">
        <f t="shared" si="182"/>
        <v>75.11363636363636</v>
      </c>
      <c r="T2165" t="s">
        <v>8284</v>
      </c>
      <c r="U2165" t="s">
        <v>8285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5645</v>
      </c>
      <c r="E2166">
        <v>5500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9">
        <f t="shared" si="178"/>
        <v>42515.71775462963</v>
      </c>
      <c r="L2166" s="9">
        <f t="shared" si="179"/>
        <v>42546.165972222225</v>
      </c>
      <c r="M2166" s="10" t="s">
        <v>8328</v>
      </c>
      <c r="N2166" t="b">
        <v>0</v>
      </c>
      <c r="O2166">
        <v>83</v>
      </c>
      <c r="P2166" t="b">
        <v>1</v>
      </c>
      <c r="Q2166" t="s">
        <v>8284</v>
      </c>
      <c r="R2166" s="5">
        <f t="shared" si="177"/>
        <v>1.0263636363636364</v>
      </c>
      <c r="S2166">
        <f t="shared" si="182"/>
        <v>68.01204819277109</v>
      </c>
      <c r="T2166" t="s">
        <v>8284</v>
      </c>
      <c r="U2166" t="s">
        <v>8285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3466</v>
      </c>
      <c r="E2167">
        <v>2500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9">
        <f t="shared" si="178"/>
        <v>42438.667071759264</v>
      </c>
      <c r="L2167" s="9">
        <f t="shared" si="179"/>
        <v>42468.625405092593</v>
      </c>
      <c r="M2167" s="10" t="s">
        <v>8328</v>
      </c>
      <c r="N2167" t="b">
        <v>0</v>
      </c>
      <c r="O2167">
        <v>117</v>
      </c>
      <c r="P2167" t="b">
        <v>1</v>
      </c>
      <c r="Q2167" t="s">
        <v>8284</v>
      </c>
      <c r="R2167" s="5">
        <f t="shared" si="177"/>
        <v>1.3864000000000001</v>
      </c>
      <c r="S2167">
        <f t="shared" si="182"/>
        <v>29.623931623931625</v>
      </c>
      <c r="T2167" t="s">
        <v>8284</v>
      </c>
      <c r="U2167" t="s">
        <v>8285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2932</v>
      </c>
      <c r="E2168">
        <v>2000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9">
        <f t="shared" si="178"/>
        <v>41933.838171296295</v>
      </c>
      <c r="L2168" s="9">
        <f t="shared" si="179"/>
        <v>41978.879837962959</v>
      </c>
      <c r="M2168" s="10" t="s">
        <v>8329</v>
      </c>
      <c r="N2168" t="b">
        <v>0</v>
      </c>
      <c r="O2168">
        <v>32</v>
      </c>
      <c r="P2168" t="b">
        <v>1</v>
      </c>
      <c r="Q2168" t="s">
        <v>8284</v>
      </c>
      <c r="R2168" s="5">
        <f t="shared" si="177"/>
        <v>1.466</v>
      </c>
      <c r="S2168">
        <f t="shared" si="182"/>
        <v>91.625</v>
      </c>
      <c r="T2168" t="s">
        <v>8284</v>
      </c>
      <c r="U2168" t="s">
        <v>8285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180</v>
      </c>
      <c r="E2169">
        <v>150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9">
        <f t="shared" si="178"/>
        <v>41153.066400462965</v>
      </c>
      <c r="L2169" s="9">
        <f t="shared" si="179"/>
        <v>41167.066400462965</v>
      </c>
      <c r="M2169" s="10" t="s">
        <v>8333</v>
      </c>
      <c r="N2169" t="b">
        <v>0</v>
      </c>
      <c r="O2169">
        <v>8</v>
      </c>
      <c r="P2169" t="b">
        <v>1</v>
      </c>
      <c r="Q2169" t="s">
        <v>8284</v>
      </c>
      <c r="R2169" s="5">
        <f t="shared" si="177"/>
        <v>1.2</v>
      </c>
      <c r="S2169">
        <f t="shared" si="182"/>
        <v>22.5</v>
      </c>
      <c r="T2169" t="s">
        <v>8284</v>
      </c>
      <c r="U2169" t="s">
        <v>8285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21884.69</v>
      </c>
      <c r="E2170">
        <v>18000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9">
        <f t="shared" si="178"/>
        <v>42745.600243055553</v>
      </c>
      <c r="L2170" s="9">
        <f t="shared" si="179"/>
        <v>42776.208333333328</v>
      </c>
      <c r="M2170" s="10" t="s">
        <v>8327</v>
      </c>
      <c r="N2170" t="b">
        <v>0</v>
      </c>
      <c r="O2170">
        <v>340</v>
      </c>
      <c r="P2170" t="b">
        <v>1</v>
      </c>
      <c r="Q2170" t="s">
        <v>8284</v>
      </c>
      <c r="R2170" s="5">
        <f t="shared" si="177"/>
        <v>1.215816111111111</v>
      </c>
      <c r="S2170">
        <f t="shared" si="182"/>
        <v>64.366735294117646</v>
      </c>
      <c r="T2170" t="s">
        <v>8284</v>
      </c>
      <c r="U2170" t="s">
        <v>8285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9">
        <f t="shared" si="178"/>
        <v>42793.700821759259</v>
      </c>
      <c r="L2171" s="9">
        <f t="shared" si="179"/>
        <v>42796.700821759259</v>
      </c>
      <c r="M2171" s="10" t="s">
        <v>8327</v>
      </c>
      <c r="N2171" t="b">
        <v>0</v>
      </c>
      <c r="O2171">
        <v>7</v>
      </c>
      <c r="P2171" t="b">
        <v>1</v>
      </c>
      <c r="Q2171" t="s">
        <v>8284</v>
      </c>
      <c r="R2171" s="5">
        <f t="shared" si="177"/>
        <v>1</v>
      </c>
      <c r="S2171">
        <f t="shared" si="182"/>
        <v>21.857142857142858</v>
      </c>
      <c r="T2171" t="s">
        <v>8284</v>
      </c>
      <c r="U2171" t="s">
        <v>8285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633</v>
      </c>
      <c r="E2172">
        <v>350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9">
        <f t="shared" si="178"/>
        <v>42198.750254629631</v>
      </c>
      <c r="L2172" s="9">
        <f t="shared" si="179"/>
        <v>42238.750254629631</v>
      </c>
      <c r="M2172" s="10" t="s">
        <v>8326</v>
      </c>
      <c r="N2172" t="b">
        <v>0</v>
      </c>
      <c r="O2172">
        <v>19</v>
      </c>
      <c r="P2172" t="b">
        <v>1</v>
      </c>
      <c r="Q2172" t="s">
        <v>8284</v>
      </c>
      <c r="R2172" s="5">
        <f t="shared" si="177"/>
        <v>1.8085714285714285</v>
      </c>
      <c r="S2172">
        <f t="shared" si="182"/>
        <v>33.315789473684212</v>
      </c>
      <c r="T2172" t="s">
        <v>8284</v>
      </c>
      <c r="U2172" t="s">
        <v>8285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4243</v>
      </c>
      <c r="E2173">
        <v>4000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9">
        <f t="shared" si="178"/>
        <v>42141.95711805555</v>
      </c>
      <c r="L2173" s="9">
        <f t="shared" si="179"/>
        <v>42177.208333333328</v>
      </c>
      <c r="M2173" s="10" t="s">
        <v>8326</v>
      </c>
      <c r="N2173" t="b">
        <v>0</v>
      </c>
      <c r="O2173">
        <v>47</v>
      </c>
      <c r="P2173" t="b">
        <v>1</v>
      </c>
      <c r="Q2173" t="s">
        <v>8284</v>
      </c>
      <c r="R2173" s="5">
        <f t="shared" si="177"/>
        <v>1.0607500000000001</v>
      </c>
      <c r="S2173">
        <f t="shared" si="182"/>
        <v>90.276595744680847</v>
      </c>
      <c r="T2173" t="s">
        <v>8284</v>
      </c>
      <c r="U2173" t="s">
        <v>8285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9">
        <f t="shared" si="178"/>
        <v>42082.580092592594</v>
      </c>
      <c r="L2174" s="9">
        <f t="shared" si="179"/>
        <v>42112.580092592594</v>
      </c>
      <c r="M2174" s="10" t="s">
        <v>8326</v>
      </c>
      <c r="N2174" t="b">
        <v>0</v>
      </c>
      <c r="O2174">
        <v>13</v>
      </c>
      <c r="P2174" t="b">
        <v>1</v>
      </c>
      <c r="Q2174" t="s">
        <v>8284</v>
      </c>
      <c r="R2174" s="5">
        <f t="shared" si="177"/>
        <v>1</v>
      </c>
      <c r="S2174">
        <f t="shared" si="182"/>
        <v>76.92307692307692</v>
      </c>
      <c r="T2174" t="s">
        <v>8284</v>
      </c>
      <c r="U2174" t="s">
        <v>8285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5331</v>
      </c>
      <c r="E2175">
        <v>4200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9">
        <f t="shared" si="178"/>
        <v>41495.692627314813</v>
      </c>
      <c r="L2175" s="9">
        <f t="shared" si="179"/>
        <v>41527.165972222225</v>
      </c>
      <c r="M2175" s="10" t="s">
        <v>8331</v>
      </c>
      <c r="N2175" t="b">
        <v>0</v>
      </c>
      <c r="O2175">
        <v>90</v>
      </c>
      <c r="P2175" t="b">
        <v>1</v>
      </c>
      <c r="Q2175" t="s">
        <v>8284</v>
      </c>
      <c r="R2175" s="5">
        <f t="shared" si="177"/>
        <v>1.2692857142857144</v>
      </c>
      <c r="S2175">
        <f t="shared" si="182"/>
        <v>59.233333333333334</v>
      </c>
      <c r="T2175" t="s">
        <v>8284</v>
      </c>
      <c r="U2175" t="s">
        <v>8285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4119</v>
      </c>
      <c r="E2176">
        <v>4000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9">
        <f t="shared" si="178"/>
        <v>42465.542905092589</v>
      </c>
      <c r="L2176" s="9">
        <f t="shared" si="179"/>
        <v>42495.542905092589</v>
      </c>
      <c r="M2176" s="10" t="s">
        <v>8328</v>
      </c>
      <c r="N2176" t="b">
        <v>0</v>
      </c>
      <c r="O2176">
        <v>63</v>
      </c>
      <c r="P2176" t="b">
        <v>1</v>
      </c>
      <c r="Q2176" t="s">
        <v>8284</v>
      </c>
      <c r="R2176" s="5">
        <f t="shared" si="177"/>
        <v>1.0297499999999999</v>
      </c>
      <c r="S2176">
        <f t="shared" si="182"/>
        <v>65.38095238095238</v>
      </c>
      <c r="T2176" t="s">
        <v>8284</v>
      </c>
      <c r="U2176" t="s">
        <v>8285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1750</v>
      </c>
      <c r="E2177">
        <v>700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9">
        <f t="shared" si="178"/>
        <v>42565.009097222224</v>
      </c>
      <c r="L2177" s="9">
        <f t="shared" si="179"/>
        <v>42572.009097222224</v>
      </c>
      <c r="M2177" s="10" t="s">
        <v>8328</v>
      </c>
      <c r="N2177" t="b">
        <v>0</v>
      </c>
      <c r="O2177">
        <v>26</v>
      </c>
      <c r="P2177" t="b">
        <v>1</v>
      </c>
      <c r="Q2177" t="s">
        <v>8284</v>
      </c>
      <c r="R2177" s="5">
        <f t="shared" si="177"/>
        <v>2.5</v>
      </c>
      <c r="S2177">
        <f t="shared" si="182"/>
        <v>67.307692307692307</v>
      </c>
      <c r="T2177" t="s">
        <v>8284</v>
      </c>
      <c r="U2177" t="s">
        <v>8285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6301</v>
      </c>
      <c r="E2178">
        <v>5000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9">
        <f t="shared" si="178"/>
        <v>42096.633206018523</v>
      </c>
      <c r="L2178" s="9">
        <f t="shared" si="179"/>
        <v>42126.633206018523</v>
      </c>
      <c r="M2178" s="10" t="s">
        <v>8326</v>
      </c>
      <c r="N2178" t="b">
        <v>0</v>
      </c>
      <c r="O2178">
        <v>71</v>
      </c>
      <c r="P2178" t="b">
        <v>1</v>
      </c>
      <c r="Q2178" t="s">
        <v>8284</v>
      </c>
      <c r="R2178" s="5">
        <f t="shared" ref="R2178:R2241" si="183">D2178/E2178</f>
        <v>1.2602</v>
      </c>
      <c r="S2178">
        <f t="shared" si="182"/>
        <v>88.74647887323944</v>
      </c>
      <c r="T2178" t="s">
        <v>8284</v>
      </c>
      <c r="U2178" t="s">
        <v>8285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2503</v>
      </c>
      <c r="E2179">
        <v>2500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9">
        <f t="shared" ref="K2179:K2242" si="184">(J2179/86400)+DATE(1970,1,1)</f>
        <v>42502.250775462962</v>
      </c>
      <c r="L2179" s="9">
        <f t="shared" ref="L2179:L2242" si="185">(I2179/86400)+DATE(1970,1,1)</f>
        <v>42527.250775462962</v>
      </c>
      <c r="M2179" s="10" t="s">
        <v>8328</v>
      </c>
      <c r="N2179" t="b">
        <v>0</v>
      </c>
      <c r="O2179">
        <v>38</v>
      </c>
      <c r="P2179" t="b">
        <v>1</v>
      </c>
      <c r="Q2179" t="s">
        <v>8284</v>
      </c>
      <c r="R2179" s="5">
        <f t="shared" si="183"/>
        <v>1.0012000000000001</v>
      </c>
      <c r="S2179">
        <f t="shared" si="182"/>
        <v>65.868421052631575</v>
      </c>
      <c r="T2179" t="s">
        <v>8284</v>
      </c>
      <c r="U2179" t="s">
        <v>8285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34660</v>
      </c>
      <c r="E2180">
        <v>25000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9">
        <f t="shared" si="184"/>
        <v>42723.63653935185</v>
      </c>
      <c r="L2180" s="9">
        <f t="shared" si="185"/>
        <v>42753.63653935185</v>
      </c>
      <c r="M2180" s="10" t="s">
        <v>8327</v>
      </c>
      <c r="N2180" t="b">
        <v>0</v>
      </c>
      <c r="O2180">
        <v>859</v>
      </c>
      <c r="P2180" t="b">
        <v>1</v>
      </c>
      <c r="Q2180" t="s">
        <v>8284</v>
      </c>
      <c r="R2180" s="5">
        <f t="shared" si="183"/>
        <v>1.3864000000000001</v>
      </c>
      <c r="S2180">
        <f t="shared" si="182"/>
        <v>40.349243306169967</v>
      </c>
      <c r="T2180" t="s">
        <v>8284</v>
      </c>
      <c r="U2180" t="s">
        <v>8285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1614</v>
      </c>
      <c r="E2181">
        <v>1000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9">
        <f t="shared" si="184"/>
        <v>42075.171203703707</v>
      </c>
      <c r="L2181" s="9">
        <f t="shared" si="185"/>
        <v>42105.171203703707</v>
      </c>
      <c r="M2181" s="10" t="s">
        <v>8326</v>
      </c>
      <c r="N2181" t="b">
        <v>0</v>
      </c>
      <c r="O2181">
        <v>21</v>
      </c>
      <c r="P2181" t="b">
        <v>1</v>
      </c>
      <c r="Q2181" t="s">
        <v>8284</v>
      </c>
      <c r="R2181" s="5">
        <f t="shared" si="183"/>
        <v>1.6140000000000001</v>
      </c>
      <c r="S2181">
        <f t="shared" si="182"/>
        <v>76.857142857142861</v>
      </c>
      <c r="T2181" t="s">
        <v>8284</v>
      </c>
      <c r="U2181" t="s">
        <v>8285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5359.21</v>
      </c>
      <c r="E2182">
        <v>5000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9">
        <f t="shared" si="184"/>
        <v>42279.669768518521</v>
      </c>
      <c r="L2182" s="9">
        <f t="shared" si="185"/>
        <v>42321.711435185185</v>
      </c>
      <c r="M2182" s="10" t="s">
        <v>8326</v>
      </c>
      <c r="N2182" t="b">
        <v>0</v>
      </c>
      <c r="O2182">
        <v>78</v>
      </c>
      <c r="P2182" t="b">
        <v>1</v>
      </c>
      <c r="Q2182" t="s">
        <v>8284</v>
      </c>
      <c r="R2182" s="5">
        <f t="shared" si="183"/>
        <v>1.071842</v>
      </c>
      <c r="S2182">
        <f t="shared" si="182"/>
        <v>68.707820512820518</v>
      </c>
      <c r="T2182" t="s">
        <v>8284</v>
      </c>
      <c r="U2182" t="s">
        <v>8285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3062</v>
      </c>
      <c r="E2183">
        <v>2000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9">
        <f t="shared" si="184"/>
        <v>42773.005243055552</v>
      </c>
      <c r="L2183" s="9">
        <f t="shared" si="185"/>
        <v>42787.005243055552</v>
      </c>
      <c r="M2183" s="10" t="s">
        <v>8327</v>
      </c>
      <c r="N2183" t="b">
        <v>0</v>
      </c>
      <c r="O2183">
        <v>53</v>
      </c>
      <c r="P2183" t="b">
        <v>1</v>
      </c>
      <c r="Q2183" t="s">
        <v>8292</v>
      </c>
      <c r="R2183" s="5">
        <f t="shared" si="183"/>
        <v>1.5309999999999999</v>
      </c>
      <c r="S2183">
        <f t="shared" si="182"/>
        <v>57.773584905660378</v>
      </c>
      <c r="T2183" t="s">
        <v>8292</v>
      </c>
      <c r="U2183" t="s">
        <v>8310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15725</v>
      </c>
      <c r="E2184">
        <v>3000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9">
        <f t="shared" si="184"/>
        <v>41879.900752314818</v>
      </c>
      <c r="L2184" s="9">
        <f t="shared" si="185"/>
        <v>41914.900752314818</v>
      </c>
      <c r="M2184" s="10" t="s">
        <v>8329</v>
      </c>
      <c r="N2184" t="b">
        <v>0</v>
      </c>
      <c r="O2184">
        <v>356</v>
      </c>
      <c r="P2184" t="b">
        <v>1</v>
      </c>
      <c r="Q2184" t="s">
        <v>8292</v>
      </c>
      <c r="R2184" s="5">
        <f t="shared" si="183"/>
        <v>5.2416666666666663</v>
      </c>
      <c r="S2184">
        <f t="shared" ref="S2184:S2215" si="186">D2184/O2184</f>
        <v>44.171348314606739</v>
      </c>
      <c r="T2184" t="s">
        <v>8292</v>
      </c>
      <c r="U2184" t="s">
        <v>8310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8807</v>
      </c>
      <c r="E2185">
        <v>1800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9">
        <f t="shared" si="184"/>
        <v>42745.365474537037</v>
      </c>
      <c r="L2185" s="9">
        <f t="shared" si="185"/>
        <v>42775.208333333328</v>
      </c>
      <c r="M2185" s="10" t="s">
        <v>8327</v>
      </c>
      <c r="N2185" t="b">
        <v>0</v>
      </c>
      <c r="O2185">
        <v>279</v>
      </c>
      <c r="P2185" t="b">
        <v>1</v>
      </c>
      <c r="Q2185" t="s">
        <v>8292</v>
      </c>
      <c r="R2185" s="5">
        <f t="shared" si="183"/>
        <v>4.8927777777777779</v>
      </c>
      <c r="S2185">
        <f t="shared" si="186"/>
        <v>31.566308243727597</v>
      </c>
      <c r="T2185" t="s">
        <v>8292</v>
      </c>
      <c r="U2185" t="s">
        <v>8310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28474</v>
      </c>
      <c r="E2186">
        <v>10000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9">
        <f t="shared" si="184"/>
        <v>42380.690289351856</v>
      </c>
      <c r="L2186" s="9">
        <f t="shared" si="185"/>
        <v>42394.666666666672</v>
      </c>
      <c r="M2186" s="10" t="s">
        <v>8328</v>
      </c>
      <c r="N2186" t="b">
        <v>1</v>
      </c>
      <c r="O2186">
        <v>266</v>
      </c>
      <c r="P2186" t="b">
        <v>1</v>
      </c>
      <c r="Q2186" t="s">
        <v>8292</v>
      </c>
      <c r="R2186" s="5">
        <f t="shared" si="183"/>
        <v>2.8473999999999999</v>
      </c>
      <c r="S2186">
        <f t="shared" si="186"/>
        <v>107.04511278195488</v>
      </c>
      <c r="T2186" t="s">
        <v>8292</v>
      </c>
      <c r="U2186" t="s">
        <v>8310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92848.5</v>
      </c>
      <c r="E2187">
        <v>5000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9">
        <f t="shared" si="184"/>
        <v>41319.349988425922</v>
      </c>
      <c r="L2187" s="9">
        <f t="shared" si="185"/>
        <v>41359.349988425922</v>
      </c>
      <c r="M2187" s="10" t="s">
        <v>8331</v>
      </c>
      <c r="N2187" t="b">
        <v>0</v>
      </c>
      <c r="O2187">
        <v>623</v>
      </c>
      <c r="P2187" t="b">
        <v>1</v>
      </c>
      <c r="Q2187" t="s">
        <v>8292</v>
      </c>
      <c r="R2187" s="5">
        <f t="shared" si="183"/>
        <v>18.569700000000001</v>
      </c>
      <c r="S2187">
        <f t="shared" si="186"/>
        <v>149.03451043338683</v>
      </c>
      <c r="T2187" t="s">
        <v>8292</v>
      </c>
      <c r="U2187" t="s">
        <v>8310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21935</v>
      </c>
      <c r="E2188">
        <v>20000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9">
        <f t="shared" si="184"/>
        <v>42583.615081018521</v>
      </c>
      <c r="L2188" s="9">
        <f t="shared" si="185"/>
        <v>42620.083333333328</v>
      </c>
      <c r="M2188" s="10" t="s">
        <v>8328</v>
      </c>
      <c r="N2188" t="b">
        <v>0</v>
      </c>
      <c r="O2188">
        <v>392</v>
      </c>
      <c r="P2188" t="b">
        <v>1</v>
      </c>
      <c r="Q2188" t="s">
        <v>8292</v>
      </c>
      <c r="R2188" s="5">
        <f t="shared" si="183"/>
        <v>1.0967499999999999</v>
      </c>
      <c r="S2188">
        <f t="shared" si="186"/>
        <v>55.956632653061227</v>
      </c>
      <c r="T2188" t="s">
        <v>8292</v>
      </c>
      <c r="U2188" t="s">
        <v>8310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202928.5</v>
      </c>
      <c r="E2189">
        <v>20000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9">
        <f t="shared" si="184"/>
        <v>42068.209097222221</v>
      </c>
      <c r="L2189" s="9">
        <f t="shared" si="185"/>
        <v>42097.165972222225</v>
      </c>
      <c r="M2189" s="10" t="s">
        <v>8326</v>
      </c>
      <c r="N2189" t="b">
        <v>1</v>
      </c>
      <c r="O2189">
        <v>3562</v>
      </c>
      <c r="P2189" t="b">
        <v>1</v>
      </c>
      <c r="Q2189" t="s">
        <v>8292</v>
      </c>
      <c r="R2189" s="5">
        <f t="shared" si="183"/>
        <v>10.146425000000001</v>
      </c>
      <c r="S2189">
        <f t="shared" si="186"/>
        <v>56.970381807973048</v>
      </c>
      <c r="T2189" t="s">
        <v>8292</v>
      </c>
      <c r="U2189" t="s">
        <v>8310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22645</v>
      </c>
      <c r="E2190">
        <v>5494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9">
        <f t="shared" si="184"/>
        <v>42633.586122685185</v>
      </c>
      <c r="L2190" s="9">
        <f t="shared" si="185"/>
        <v>42668.708333333328</v>
      </c>
      <c r="M2190" s="10" t="s">
        <v>8328</v>
      </c>
      <c r="N2190" t="b">
        <v>0</v>
      </c>
      <c r="O2190">
        <v>514</v>
      </c>
      <c r="P2190" t="b">
        <v>1</v>
      </c>
      <c r="Q2190" t="s">
        <v>8292</v>
      </c>
      <c r="R2190" s="5">
        <f t="shared" si="183"/>
        <v>4.1217692027666546</v>
      </c>
      <c r="S2190">
        <f t="shared" si="186"/>
        <v>44.056420233463037</v>
      </c>
      <c r="T2190" t="s">
        <v>8292</v>
      </c>
      <c r="U2190" t="s">
        <v>8310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6039</v>
      </c>
      <c r="E2191">
        <v>1200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9">
        <f t="shared" si="184"/>
        <v>42467.788194444445</v>
      </c>
      <c r="L2191" s="9">
        <f t="shared" si="185"/>
        <v>42481.916666666672</v>
      </c>
      <c r="M2191" s="10" t="s">
        <v>8328</v>
      </c>
      <c r="N2191" t="b">
        <v>0</v>
      </c>
      <c r="O2191">
        <v>88</v>
      </c>
      <c r="P2191" t="b">
        <v>1</v>
      </c>
      <c r="Q2191" t="s">
        <v>8292</v>
      </c>
      <c r="R2191" s="5">
        <f t="shared" si="183"/>
        <v>5.0324999999999998</v>
      </c>
      <c r="S2191">
        <f t="shared" si="186"/>
        <v>68.625</v>
      </c>
      <c r="T2191" t="s">
        <v>8292</v>
      </c>
      <c r="U2191" t="s">
        <v>8310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35076</v>
      </c>
      <c r="E2192">
        <v>19000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9">
        <f t="shared" si="184"/>
        <v>42417.625046296293</v>
      </c>
      <c r="L2192" s="9">
        <f t="shared" si="185"/>
        <v>42452.290972222225</v>
      </c>
      <c r="M2192" s="10" t="s">
        <v>8328</v>
      </c>
      <c r="N2192" t="b">
        <v>0</v>
      </c>
      <c r="O2192">
        <v>537</v>
      </c>
      <c r="P2192" t="b">
        <v>1</v>
      </c>
      <c r="Q2192" t="s">
        <v>8292</v>
      </c>
      <c r="R2192" s="5">
        <f t="shared" si="183"/>
        <v>1.8461052631578947</v>
      </c>
      <c r="S2192">
        <f t="shared" si="186"/>
        <v>65.318435754189949</v>
      </c>
      <c r="T2192" t="s">
        <v>8292</v>
      </c>
      <c r="U2192" t="s">
        <v>8310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898</v>
      </c>
      <c r="E2193">
        <v>750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9">
        <f t="shared" si="184"/>
        <v>42768.833645833336</v>
      </c>
      <c r="L2193" s="9">
        <f t="shared" si="185"/>
        <v>42780.833645833336</v>
      </c>
      <c r="M2193" s="10" t="s">
        <v>8327</v>
      </c>
      <c r="N2193" t="b">
        <v>0</v>
      </c>
      <c r="O2193">
        <v>25</v>
      </c>
      <c r="P2193" t="b">
        <v>1</v>
      </c>
      <c r="Q2193" t="s">
        <v>8292</v>
      </c>
      <c r="R2193" s="5">
        <f t="shared" si="183"/>
        <v>1.1973333333333334</v>
      </c>
      <c r="S2193">
        <f t="shared" si="186"/>
        <v>35.92</v>
      </c>
      <c r="T2193" t="s">
        <v>8292</v>
      </c>
      <c r="U2193" t="s">
        <v>8310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129748.82</v>
      </c>
      <c r="E2194">
        <v>12000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9">
        <f t="shared" si="184"/>
        <v>42691.8512037037</v>
      </c>
      <c r="L2194" s="9">
        <f t="shared" si="185"/>
        <v>42719.958333333328</v>
      </c>
      <c r="M2194" s="10" t="s">
        <v>8328</v>
      </c>
      <c r="N2194" t="b">
        <v>0</v>
      </c>
      <c r="O2194">
        <v>3238</v>
      </c>
      <c r="P2194" t="b">
        <v>1</v>
      </c>
      <c r="Q2194" t="s">
        <v>8292</v>
      </c>
      <c r="R2194" s="5">
        <f t="shared" si="183"/>
        <v>10.812401666666668</v>
      </c>
      <c r="S2194">
        <f t="shared" si="186"/>
        <v>40.070667078443485</v>
      </c>
      <c r="T2194" t="s">
        <v>8292</v>
      </c>
      <c r="U2194" t="s">
        <v>8310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67856</v>
      </c>
      <c r="E2195">
        <v>15000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9">
        <f t="shared" si="184"/>
        <v>42664.405925925923</v>
      </c>
      <c r="L2195" s="9">
        <f t="shared" si="185"/>
        <v>42695.207638888889</v>
      </c>
      <c r="M2195" s="10" t="s">
        <v>8328</v>
      </c>
      <c r="N2195" t="b">
        <v>0</v>
      </c>
      <c r="O2195">
        <v>897</v>
      </c>
      <c r="P2195" t="b">
        <v>1</v>
      </c>
      <c r="Q2195" t="s">
        <v>8292</v>
      </c>
      <c r="R2195" s="5">
        <f t="shared" si="183"/>
        <v>4.5237333333333334</v>
      </c>
      <c r="S2195">
        <f t="shared" si="186"/>
        <v>75.647714604236342</v>
      </c>
      <c r="T2195" t="s">
        <v>8292</v>
      </c>
      <c r="U2195" t="s">
        <v>8310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53737</v>
      </c>
      <c r="E2196">
        <v>10000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9">
        <f t="shared" si="184"/>
        <v>42425.757986111115</v>
      </c>
      <c r="L2196" s="9">
        <f t="shared" si="185"/>
        <v>42455.716319444444</v>
      </c>
      <c r="M2196" s="10" t="s">
        <v>8328</v>
      </c>
      <c r="N2196" t="b">
        <v>0</v>
      </c>
      <c r="O2196">
        <v>878</v>
      </c>
      <c r="P2196" t="b">
        <v>1</v>
      </c>
      <c r="Q2196" t="s">
        <v>8292</v>
      </c>
      <c r="R2196" s="5">
        <f t="shared" si="183"/>
        <v>5.3737000000000004</v>
      </c>
      <c r="S2196">
        <f t="shared" si="186"/>
        <v>61.203872437357631</v>
      </c>
      <c r="T2196" t="s">
        <v>8292</v>
      </c>
      <c r="U2196" t="s">
        <v>8310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5535</v>
      </c>
      <c r="E2197">
        <v>4600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9">
        <f t="shared" si="184"/>
        <v>42197.771990740745</v>
      </c>
      <c r="L2197" s="9">
        <f t="shared" si="185"/>
        <v>42227.771990740745</v>
      </c>
      <c r="M2197" s="10" t="s">
        <v>8326</v>
      </c>
      <c r="N2197" t="b">
        <v>0</v>
      </c>
      <c r="O2197">
        <v>115</v>
      </c>
      <c r="P2197" t="b">
        <v>1</v>
      </c>
      <c r="Q2197" t="s">
        <v>8292</v>
      </c>
      <c r="R2197" s="5">
        <f t="shared" si="183"/>
        <v>1.2032608695652174</v>
      </c>
      <c r="S2197">
        <f t="shared" si="186"/>
        <v>48.130434782608695</v>
      </c>
      <c r="T2197" t="s">
        <v>8292</v>
      </c>
      <c r="U2197" t="s">
        <v>8310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15937</v>
      </c>
      <c r="E2198">
        <v>14000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9">
        <f t="shared" si="184"/>
        <v>42675.487291666665</v>
      </c>
      <c r="L2198" s="9">
        <f t="shared" si="185"/>
        <v>42706.291666666672</v>
      </c>
      <c r="M2198" s="10" t="s">
        <v>8328</v>
      </c>
      <c r="N2198" t="b">
        <v>0</v>
      </c>
      <c r="O2198">
        <v>234</v>
      </c>
      <c r="P2198" t="b">
        <v>1</v>
      </c>
      <c r="Q2198" t="s">
        <v>8292</v>
      </c>
      <c r="R2198" s="5">
        <f t="shared" si="183"/>
        <v>1.1383571428571428</v>
      </c>
      <c r="S2198">
        <f t="shared" si="186"/>
        <v>68.106837606837601</v>
      </c>
      <c r="T2198" t="s">
        <v>8292</v>
      </c>
      <c r="U2198" t="s">
        <v>8310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285309.33</v>
      </c>
      <c r="E2199">
        <v>30000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9">
        <f t="shared" si="184"/>
        <v>42033.584016203706</v>
      </c>
      <c r="L2199" s="9">
        <f t="shared" si="185"/>
        <v>42063.584016203706</v>
      </c>
      <c r="M2199" s="10" t="s">
        <v>8326</v>
      </c>
      <c r="N2199" t="b">
        <v>0</v>
      </c>
      <c r="O2199">
        <v>4330</v>
      </c>
      <c r="P2199" t="b">
        <v>1</v>
      </c>
      <c r="Q2199" t="s">
        <v>8292</v>
      </c>
      <c r="R2199" s="5">
        <f t="shared" si="183"/>
        <v>9.5103109999999997</v>
      </c>
      <c r="S2199">
        <f t="shared" si="186"/>
        <v>65.891300230946882</v>
      </c>
      <c r="T2199" t="s">
        <v>8292</v>
      </c>
      <c r="U2199" t="s">
        <v>8310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53157</v>
      </c>
      <c r="E2200">
        <v>40000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9">
        <f t="shared" si="184"/>
        <v>42292.513888888891</v>
      </c>
      <c r="L2200" s="9">
        <f t="shared" si="185"/>
        <v>42322.555555555555</v>
      </c>
      <c r="M2200" s="10" t="s">
        <v>8326</v>
      </c>
      <c r="N2200" t="b">
        <v>0</v>
      </c>
      <c r="O2200">
        <v>651</v>
      </c>
      <c r="P2200" t="b">
        <v>1</v>
      </c>
      <c r="Q2200" t="s">
        <v>8292</v>
      </c>
      <c r="R2200" s="5">
        <f t="shared" si="183"/>
        <v>1.3289249999999999</v>
      </c>
      <c r="S2200">
        <f t="shared" si="186"/>
        <v>81.654377880184327</v>
      </c>
      <c r="T2200" t="s">
        <v>8292</v>
      </c>
      <c r="U2200" t="s">
        <v>8310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13228</v>
      </c>
      <c r="E2201">
        <v>9000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9">
        <f t="shared" si="184"/>
        <v>42262.416643518518</v>
      </c>
      <c r="L2201" s="9">
        <f t="shared" si="185"/>
        <v>42292.416643518518</v>
      </c>
      <c r="M2201" s="10" t="s">
        <v>8326</v>
      </c>
      <c r="N2201" t="b">
        <v>1</v>
      </c>
      <c r="O2201">
        <v>251</v>
      </c>
      <c r="P2201" t="b">
        <v>1</v>
      </c>
      <c r="Q2201" t="s">
        <v>8292</v>
      </c>
      <c r="R2201" s="5">
        <f t="shared" si="183"/>
        <v>1.4697777777777778</v>
      </c>
      <c r="S2201">
        <f t="shared" si="186"/>
        <v>52.701195219123505</v>
      </c>
      <c r="T2201" t="s">
        <v>8292</v>
      </c>
      <c r="U2201" t="s">
        <v>8310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10843</v>
      </c>
      <c r="E2202">
        <v>2000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9">
        <f t="shared" si="184"/>
        <v>42163.625787037032</v>
      </c>
      <c r="L2202" s="9">
        <f t="shared" si="185"/>
        <v>42191.125</v>
      </c>
      <c r="M2202" s="10" t="s">
        <v>8326</v>
      </c>
      <c r="N2202" t="b">
        <v>0</v>
      </c>
      <c r="O2202">
        <v>263</v>
      </c>
      <c r="P2202" t="b">
        <v>1</v>
      </c>
      <c r="Q2202" t="s">
        <v>8292</v>
      </c>
      <c r="R2202" s="5">
        <f t="shared" si="183"/>
        <v>5.4215</v>
      </c>
      <c r="S2202">
        <f t="shared" si="186"/>
        <v>41.228136882129277</v>
      </c>
      <c r="T2202" t="s">
        <v>8292</v>
      </c>
      <c r="U2202" t="s">
        <v>8310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420.99</v>
      </c>
      <c r="E2203">
        <v>110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9">
        <f t="shared" si="184"/>
        <v>41276.846817129626</v>
      </c>
      <c r="L2203" s="9">
        <f t="shared" si="185"/>
        <v>41290.846817129626</v>
      </c>
      <c r="M2203" s="10" t="s">
        <v>8331</v>
      </c>
      <c r="N2203" t="b">
        <v>0</v>
      </c>
      <c r="O2203">
        <v>28</v>
      </c>
      <c r="P2203" t="b">
        <v>1</v>
      </c>
      <c r="Q2203" t="s">
        <v>8284</v>
      </c>
      <c r="R2203" s="5">
        <f t="shared" si="183"/>
        <v>3.8271818181818182</v>
      </c>
      <c r="S2203">
        <f t="shared" si="186"/>
        <v>15.035357142857142</v>
      </c>
      <c r="T2203" t="s">
        <v>8284</v>
      </c>
      <c r="U2203" t="s">
        <v>8289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28167.25</v>
      </c>
      <c r="E2204">
        <v>4000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9">
        <f t="shared" si="184"/>
        <v>41184.849166666667</v>
      </c>
      <c r="L2204" s="9">
        <f t="shared" si="185"/>
        <v>41214.849166666667</v>
      </c>
      <c r="M2204" s="10" t="s">
        <v>8333</v>
      </c>
      <c r="N2204" t="b">
        <v>0</v>
      </c>
      <c r="O2204">
        <v>721</v>
      </c>
      <c r="P2204" t="b">
        <v>1</v>
      </c>
      <c r="Q2204" t="s">
        <v>8284</v>
      </c>
      <c r="R2204" s="5">
        <f t="shared" si="183"/>
        <v>7.0418124999999998</v>
      </c>
      <c r="S2204">
        <f t="shared" si="186"/>
        <v>39.066920943134534</v>
      </c>
      <c r="T2204" t="s">
        <v>8284</v>
      </c>
      <c r="U2204" t="s">
        <v>8289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2191</v>
      </c>
      <c r="E2205">
        <v>2000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9">
        <f t="shared" si="184"/>
        <v>42241.85974537037</v>
      </c>
      <c r="L2205" s="9">
        <f t="shared" si="185"/>
        <v>42271.85974537037</v>
      </c>
      <c r="M2205" s="10" t="s">
        <v>8326</v>
      </c>
      <c r="N2205" t="b">
        <v>0</v>
      </c>
      <c r="O2205">
        <v>50</v>
      </c>
      <c r="P2205" t="b">
        <v>1</v>
      </c>
      <c r="Q2205" t="s">
        <v>8284</v>
      </c>
      <c r="R2205" s="5">
        <f t="shared" si="183"/>
        <v>1.0954999999999999</v>
      </c>
      <c r="S2205">
        <f t="shared" si="186"/>
        <v>43.82</v>
      </c>
      <c r="T2205" t="s">
        <v>8284</v>
      </c>
      <c r="U2205" t="s">
        <v>8289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1993</v>
      </c>
      <c r="E2206">
        <v>1500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9">
        <f t="shared" si="184"/>
        <v>41312.311562499999</v>
      </c>
      <c r="L2206" s="9">
        <f t="shared" si="185"/>
        <v>41342.311562499999</v>
      </c>
      <c r="M2206" s="10" t="s">
        <v>8331</v>
      </c>
      <c r="N2206" t="b">
        <v>0</v>
      </c>
      <c r="O2206">
        <v>73</v>
      </c>
      <c r="P2206" t="b">
        <v>1</v>
      </c>
      <c r="Q2206" t="s">
        <v>8284</v>
      </c>
      <c r="R2206" s="5">
        <f t="shared" si="183"/>
        <v>1.3286666666666667</v>
      </c>
      <c r="S2206">
        <f t="shared" si="186"/>
        <v>27.301369863013697</v>
      </c>
      <c r="T2206" t="s">
        <v>8284</v>
      </c>
      <c r="U2206" t="s">
        <v>8289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1140</v>
      </c>
      <c r="E2207">
        <v>750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9">
        <f t="shared" si="184"/>
        <v>41031.821631944447</v>
      </c>
      <c r="L2207" s="9">
        <f t="shared" si="185"/>
        <v>41061.821631944447</v>
      </c>
      <c r="M2207" s="10" t="s">
        <v>8333</v>
      </c>
      <c r="N2207" t="b">
        <v>0</v>
      </c>
      <c r="O2207">
        <v>27</v>
      </c>
      <c r="P2207" t="b">
        <v>1</v>
      </c>
      <c r="Q2207" t="s">
        <v>8284</v>
      </c>
      <c r="R2207" s="5">
        <f t="shared" si="183"/>
        <v>1.52</v>
      </c>
      <c r="S2207">
        <f t="shared" si="186"/>
        <v>42.222222222222221</v>
      </c>
      <c r="T2207" t="s">
        <v>8284</v>
      </c>
      <c r="U2207" t="s">
        <v>8289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1130</v>
      </c>
      <c r="E2208">
        <v>1100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9">
        <f t="shared" si="184"/>
        <v>40997.257222222222</v>
      </c>
      <c r="L2208" s="9">
        <f t="shared" si="185"/>
        <v>41015.257222222222</v>
      </c>
      <c r="M2208" s="10" t="s">
        <v>8333</v>
      </c>
      <c r="N2208" t="b">
        <v>0</v>
      </c>
      <c r="O2208">
        <v>34</v>
      </c>
      <c r="P2208" t="b">
        <v>1</v>
      </c>
      <c r="Q2208" t="s">
        <v>8284</v>
      </c>
      <c r="R2208" s="5">
        <f t="shared" si="183"/>
        <v>1.0272727272727273</v>
      </c>
      <c r="S2208">
        <f t="shared" si="186"/>
        <v>33.235294117647058</v>
      </c>
      <c r="T2208" t="s">
        <v>8284</v>
      </c>
      <c r="U2208" t="s">
        <v>8289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9">
        <f t="shared" si="184"/>
        <v>41564.194131944445</v>
      </c>
      <c r="L2209" s="9">
        <f t="shared" si="185"/>
        <v>41594.235798611109</v>
      </c>
      <c r="M2209" s="10" t="s">
        <v>8331</v>
      </c>
      <c r="N2209" t="b">
        <v>0</v>
      </c>
      <c r="O2209">
        <v>7</v>
      </c>
      <c r="P2209" t="b">
        <v>1</v>
      </c>
      <c r="Q2209" t="s">
        <v>8284</v>
      </c>
      <c r="R2209" s="5">
        <f t="shared" si="183"/>
        <v>1</v>
      </c>
      <c r="S2209">
        <f t="shared" si="186"/>
        <v>285.71428571428572</v>
      </c>
      <c r="T2209" t="s">
        <v>8284</v>
      </c>
      <c r="U2209" t="s">
        <v>8289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1016</v>
      </c>
      <c r="E2210">
        <v>1000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9">
        <f t="shared" si="184"/>
        <v>40946.882245370369</v>
      </c>
      <c r="L2210" s="9">
        <f t="shared" si="185"/>
        <v>41006.166666666664</v>
      </c>
      <c r="M2210" s="10" t="s">
        <v>8333</v>
      </c>
      <c r="N2210" t="b">
        <v>0</v>
      </c>
      <c r="O2210">
        <v>24</v>
      </c>
      <c r="P2210" t="b">
        <v>1</v>
      </c>
      <c r="Q2210" t="s">
        <v>8284</v>
      </c>
      <c r="R2210" s="5">
        <f t="shared" si="183"/>
        <v>1.016</v>
      </c>
      <c r="S2210">
        <f t="shared" si="186"/>
        <v>42.333333333333336</v>
      </c>
      <c r="T2210" t="s">
        <v>8284</v>
      </c>
      <c r="U2210" t="s">
        <v>8289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754</v>
      </c>
      <c r="E2211">
        <v>500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9">
        <f t="shared" si="184"/>
        <v>41732.479675925926</v>
      </c>
      <c r="L2211" s="9">
        <f t="shared" si="185"/>
        <v>41743.958333333336</v>
      </c>
      <c r="M2211" s="10" t="s">
        <v>8329</v>
      </c>
      <c r="N2211" t="b">
        <v>0</v>
      </c>
      <c r="O2211">
        <v>15</v>
      </c>
      <c r="P2211" t="b">
        <v>1</v>
      </c>
      <c r="Q2211" t="s">
        <v>8284</v>
      </c>
      <c r="R2211" s="5">
        <f t="shared" si="183"/>
        <v>1.508</v>
      </c>
      <c r="S2211">
        <f t="shared" si="186"/>
        <v>50.266666666666666</v>
      </c>
      <c r="T2211" t="s">
        <v>8284</v>
      </c>
      <c r="U2211" t="s">
        <v>8289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4457</v>
      </c>
      <c r="E2212">
        <v>4000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9">
        <f t="shared" si="184"/>
        <v>40956.066087962965</v>
      </c>
      <c r="L2212" s="9">
        <f t="shared" si="185"/>
        <v>41013.733333333337</v>
      </c>
      <c r="M2212" s="10" t="s">
        <v>8333</v>
      </c>
      <c r="N2212" t="b">
        <v>0</v>
      </c>
      <c r="O2212">
        <v>72</v>
      </c>
      <c r="P2212" t="b">
        <v>1</v>
      </c>
      <c r="Q2212" t="s">
        <v>8284</v>
      </c>
      <c r="R2212" s="5">
        <f t="shared" si="183"/>
        <v>1.11425</v>
      </c>
      <c r="S2212">
        <f t="shared" si="186"/>
        <v>61.902777777777779</v>
      </c>
      <c r="T2212" t="s">
        <v>8284</v>
      </c>
      <c r="U2212" t="s">
        <v>8289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4890</v>
      </c>
      <c r="E2213">
        <v>2500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9">
        <f t="shared" si="184"/>
        <v>41716.785011574073</v>
      </c>
      <c r="L2213" s="9">
        <f t="shared" si="185"/>
        <v>41739.290972222225</v>
      </c>
      <c r="M2213" s="10" t="s">
        <v>8329</v>
      </c>
      <c r="N2213" t="b">
        <v>0</v>
      </c>
      <c r="O2213">
        <v>120</v>
      </c>
      <c r="P2213" t="b">
        <v>1</v>
      </c>
      <c r="Q2213" t="s">
        <v>8284</v>
      </c>
      <c r="R2213" s="5">
        <f t="shared" si="183"/>
        <v>1.956</v>
      </c>
      <c r="S2213">
        <f t="shared" si="186"/>
        <v>40.75</v>
      </c>
      <c r="T2213" t="s">
        <v>8284</v>
      </c>
      <c r="U2213" t="s">
        <v>8289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6863</v>
      </c>
      <c r="E2214">
        <v>6000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9">
        <f t="shared" si="184"/>
        <v>41548.747418981482</v>
      </c>
      <c r="L2214" s="9">
        <f t="shared" si="185"/>
        <v>41582.041666666664</v>
      </c>
      <c r="M2214" s="10" t="s">
        <v>8331</v>
      </c>
      <c r="N2214" t="b">
        <v>0</v>
      </c>
      <c r="O2214">
        <v>123</v>
      </c>
      <c r="P2214" t="b">
        <v>1</v>
      </c>
      <c r="Q2214" t="s">
        <v>8284</v>
      </c>
      <c r="R2214" s="5">
        <f t="shared" si="183"/>
        <v>1.1438333333333333</v>
      </c>
      <c r="S2214">
        <f t="shared" si="186"/>
        <v>55.796747967479675</v>
      </c>
      <c r="T2214" t="s">
        <v>8284</v>
      </c>
      <c r="U2214" t="s">
        <v>8289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10</v>
      </c>
      <c r="E2215">
        <v>5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9">
        <f t="shared" si="184"/>
        <v>42109.826145833329</v>
      </c>
      <c r="L2215" s="9">
        <f t="shared" si="185"/>
        <v>42139.826145833329</v>
      </c>
      <c r="M2215" s="10" t="s">
        <v>8326</v>
      </c>
      <c r="N2215" t="b">
        <v>0</v>
      </c>
      <c r="O2215">
        <v>1</v>
      </c>
      <c r="P2215" t="b">
        <v>1</v>
      </c>
      <c r="Q2215" t="s">
        <v>8284</v>
      </c>
      <c r="R2215" s="5">
        <f t="shared" si="183"/>
        <v>2</v>
      </c>
      <c r="S2215">
        <f t="shared" si="186"/>
        <v>10</v>
      </c>
      <c r="T2215" t="s">
        <v>8284</v>
      </c>
      <c r="U2215" t="s">
        <v>8289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1755.01</v>
      </c>
      <c r="E2216">
        <v>600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9">
        <f t="shared" si="184"/>
        <v>41646.792222222226</v>
      </c>
      <c r="L2216" s="9">
        <f t="shared" si="185"/>
        <v>41676.792222222226</v>
      </c>
      <c r="M2216" s="10" t="s">
        <v>8329</v>
      </c>
      <c r="N2216" t="b">
        <v>0</v>
      </c>
      <c r="O2216">
        <v>24</v>
      </c>
      <c r="P2216" t="b">
        <v>1</v>
      </c>
      <c r="Q2216" t="s">
        <v>8284</v>
      </c>
      <c r="R2216" s="5">
        <f t="shared" si="183"/>
        <v>2.9250166666666666</v>
      </c>
      <c r="S2216">
        <f t="shared" ref="S2216:S2247" si="187">D2216/O2216</f>
        <v>73.125416666666666</v>
      </c>
      <c r="T2216" t="s">
        <v>8284</v>
      </c>
      <c r="U2216" t="s">
        <v>8289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860</v>
      </c>
      <c r="E2217">
        <v>550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9">
        <f t="shared" si="184"/>
        <v>40958.717268518521</v>
      </c>
      <c r="L2217" s="9">
        <f t="shared" si="185"/>
        <v>40981.290972222225</v>
      </c>
      <c r="M2217" s="10" t="s">
        <v>8333</v>
      </c>
      <c r="N2217" t="b">
        <v>0</v>
      </c>
      <c r="O2217">
        <v>33</v>
      </c>
      <c r="P2217" t="b">
        <v>1</v>
      </c>
      <c r="Q2217" t="s">
        <v>8284</v>
      </c>
      <c r="R2217" s="5">
        <f t="shared" si="183"/>
        <v>1.5636363636363637</v>
      </c>
      <c r="S2217">
        <f t="shared" si="187"/>
        <v>26.060606060606062</v>
      </c>
      <c r="T2217" t="s">
        <v>8284</v>
      </c>
      <c r="U2217" t="s">
        <v>8289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317</v>
      </c>
      <c r="E2218">
        <v>300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9">
        <f t="shared" si="184"/>
        <v>42194.75167824074</v>
      </c>
      <c r="L2218" s="9">
        <f t="shared" si="185"/>
        <v>42208.75167824074</v>
      </c>
      <c r="M2218" s="10" t="s">
        <v>8326</v>
      </c>
      <c r="N2218" t="b">
        <v>0</v>
      </c>
      <c r="O2218">
        <v>14</v>
      </c>
      <c r="P2218" t="b">
        <v>1</v>
      </c>
      <c r="Q2218" t="s">
        <v>8284</v>
      </c>
      <c r="R2218" s="5">
        <f t="shared" si="183"/>
        <v>1.0566666666666666</v>
      </c>
      <c r="S2218">
        <f t="shared" si="187"/>
        <v>22.642857142857142</v>
      </c>
      <c r="T2218" t="s">
        <v>8284</v>
      </c>
      <c r="U2218" t="s">
        <v>8289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425</v>
      </c>
      <c r="E2219">
        <v>420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9">
        <f t="shared" si="184"/>
        <v>42299.776770833334</v>
      </c>
      <c r="L2219" s="9">
        <f t="shared" si="185"/>
        <v>42310.333333333328</v>
      </c>
      <c r="M2219" s="10" t="s">
        <v>8326</v>
      </c>
      <c r="N2219" t="b">
        <v>0</v>
      </c>
      <c r="O2219">
        <v>9</v>
      </c>
      <c r="P2219" t="b">
        <v>1</v>
      </c>
      <c r="Q2219" t="s">
        <v>8284</v>
      </c>
      <c r="R2219" s="5">
        <f t="shared" si="183"/>
        <v>1.0119047619047619</v>
      </c>
      <c r="S2219">
        <f t="shared" si="187"/>
        <v>47.222222222222221</v>
      </c>
      <c r="T2219" t="s">
        <v>8284</v>
      </c>
      <c r="U2219" t="s">
        <v>8289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2456.66</v>
      </c>
      <c r="E2220">
        <v>2000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9">
        <f t="shared" si="184"/>
        <v>41127.812303240738</v>
      </c>
      <c r="L2220" s="9">
        <f t="shared" si="185"/>
        <v>41150</v>
      </c>
      <c r="M2220" s="10" t="s">
        <v>8335</v>
      </c>
      <c r="N2220" t="b">
        <v>0</v>
      </c>
      <c r="O2220">
        <v>76</v>
      </c>
      <c r="P2220" t="b">
        <v>1</v>
      </c>
      <c r="Q2220" t="s">
        <v>8284</v>
      </c>
      <c r="R2220" s="5">
        <f t="shared" si="183"/>
        <v>1.2283299999999999</v>
      </c>
      <c r="S2220">
        <f t="shared" si="187"/>
        <v>32.324473684210524</v>
      </c>
      <c r="T2220" t="s">
        <v>8284</v>
      </c>
      <c r="U2220" t="s">
        <v>8289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1015</v>
      </c>
      <c r="E2221">
        <v>1000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9">
        <f t="shared" si="184"/>
        <v>42205.718888888892</v>
      </c>
      <c r="L2221" s="9">
        <f t="shared" si="185"/>
        <v>42235.718888888892</v>
      </c>
      <c r="M2221" s="10" t="s">
        <v>8326</v>
      </c>
      <c r="N2221" t="b">
        <v>0</v>
      </c>
      <c r="O2221">
        <v>19</v>
      </c>
      <c r="P2221" t="b">
        <v>1</v>
      </c>
      <c r="Q2221" t="s">
        <v>8284</v>
      </c>
      <c r="R2221" s="5">
        <f t="shared" si="183"/>
        <v>1.0149999999999999</v>
      </c>
      <c r="S2221">
        <f t="shared" si="187"/>
        <v>53.421052631578945</v>
      </c>
      <c r="T2221" t="s">
        <v>8284</v>
      </c>
      <c r="U2221" t="s">
        <v>8289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3540</v>
      </c>
      <c r="E2222">
        <v>3500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9">
        <f t="shared" si="184"/>
        <v>41452.060601851852</v>
      </c>
      <c r="L2222" s="9">
        <f t="shared" si="185"/>
        <v>41482.060601851852</v>
      </c>
      <c r="M2222" s="10" t="s">
        <v>8331</v>
      </c>
      <c r="N2222" t="b">
        <v>0</v>
      </c>
      <c r="O2222">
        <v>69</v>
      </c>
      <c r="P2222" t="b">
        <v>1</v>
      </c>
      <c r="Q2222" t="s">
        <v>8284</v>
      </c>
      <c r="R2222" s="5">
        <f t="shared" si="183"/>
        <v>1.0114285714285713</v>
      </c>
      <c r="S2222">
        <f t="shared" si="187"/>
        <v>51.304347826086953</v>
      </c>
      <c r="T2222" t="s">
        <v>8284</v>
      </c>
      <c r="U2222" t="s">
        <v>8289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8109</v>
      </c>
      <c r="E2223">
        <v>7500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9">
        <f t="shared" si="184"/>
        <v>42452.666770833333</v>
      </c>
      <c r="L2223" s="9">
        <f t="shared" si="185"/>
        <v>42483</v>
      </c>
      <c r="M2223" s="10" t="s">
        <v>8337</v>
      </c>
      <c r="N2223" t="b">
        <v>0</v>
      </c>
      <c r="O2223">
        <v>218</v>
      </c>
      <c r="P2223" t="b">
        <v>1</v>
      </c>
      <c r="Q2223" t="s">
        <v>8292</v>
      </c>
      <c r="R2223" s="5">
        <f t="shared" si="183"/>
        <v>1.0811999999999999</v>
      </c>
      <c r="S2223">
        <f t="shared" si="187"/>
        <v>37.197247706422019</v>
      </c>
      <c r="T2223" t="s">
        <v>8292</v>
      </c>
      <c r="U2223" t="s">
        <v>8310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813</v>
      </c>
      <c r="E2224">
        <v>500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9">
        <f t="shared" si="184"/>
        <v>40906.787581018521</v>
      </c>
      <c r="L2224" s="9">
        <f t="shared" si="185"/>
        <v>40936.787581018521</v>
      </c>
      <c r="M2224" s="10" t="s">
        <v>8333</v>
      </c>
      <c r="N2224" t="b">
        <v>0</v>
      </c>
      <c r="O2224">
        <v>30</v>
      </c>
      <c r="P2224" t="b">
        <v>1</v>
      </c>
      <c r="Q2224" t="s">
        <v>8292</v>
      </c>
      <c r="R2224" s="5">
        <f t="shared" si="183"/>
        <v>1.6259999999999999</v>
      </c>
      <c r="S2224">
        <f t="shared" si="187"/>
        <v>27.1</v>
      </c>
      <c r="T2224" t="s">
        <v>8292</v>
      </c>
      <c r="U2224" t="s">
        <v>8310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20631</v>
      </c>
      <c r="E2225">
        <v>19500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9">
        <f t="shared" si="184"/>
        <v>42152.640833333338</v>
      </c>
      <c r="L2225" s="9">
        <f t="shared" si="185"/>
        <v>42182.640833333338</v>
      </c>
      <c r="M2225" s="10" t="s">
        <v>8326</v>
      </c>
      <c r="N2225" t="b">
        <v>0</v>
      </c>
      <c r="O2225">
        <v>100</v>
      </c>
      <c r="P2225" t="b">
        <v>1</v>
      </c>
      <c r="Q2225" t="s">
        <v>8292</v>
      </c>
      <c r="R2225" s="5">
        <f t="shared" si="183"/>
        <v>1.0580000000000001</v>
      </c>
      <c r="S2225">
        <f t="shared" si="187"/>
        <v>206.31</v>
      </c>
      <c r="T2225" t="s">
        <v>8292</v>
      </c>
      <c r="U2225" t="s">
        <v>8310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24315</v>
      </c>
      <c r="E2226">
        <v>10000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9">
        <f t="shared" si="184"/>
        <v>42644.667534722219</v>
      </c>
      <c r="L2226" s="9">
        <f t="shared" si="185"/>
        <v>42672.791666666672</v>
      </c>
      <c r="M2226" s="10" t="s">
        <v>8328</v>
      </c>
      <c r="N2226" t="b">
        <v>0</v>
      </c>
      <c r="O2226">
        <v>296</v>
      </c>
      <c r="P2226" t="b">
        <v>1</v>
      </c>
      <c r="Q2226" t="s">
        <v>8292</v>
      </c>
      <c r="R2226" s="5">
        <f t="shared" si="183"/>
        <v>2.4315000000000002</v>
      </c>
      <c r="S2226">
        <f t="shared" si="187"/>
        <v>82.145270270270274</v>
      </c>
      <c r="T2226" t="s">
        <v>8292</v>
      </c>
      <c r="U2226" t="s">
        <v>8310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198415.01</v>
      </c>
      <c r="E2227">
        <v>21000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9">
        <f t="shared" si="184"/>
        <v>41873.79184027778</v>
      </c>
      <c r="L2227" s="9">
        <f t="shared" si="185"/>
        <v>41903.79184027778</v>
      </c>
      <c r="M2227" s="10" t="s">
        <v>8329</v>
      </c>
      <c r="N2227" t="b">
        <v>0</v>
      </c>
      <c r="O2227">
        <v>1204</v>
      </c>
      <c r="P2227" t="b">
        <v>1</v>
      </c>
      <c r="Q2227" t="s">
        <v>8292</v>
      </c>
      <c r="R2227" s="5">
        <f t="shared" si="183"/>
        <v>9.4483338095238096</v>
      </c>
      <c r="S2227">
        <f t="shared" si="187"/>
        <v>164.79651993355483</v>
      </c>
      <c r="T2227" t="s">
        <v>8292</v>
      </c>
      <c r="U2227" t="s">
        <v>8310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19523.310000000001</v>
      </c>
      <c r="E2228">
        <v>18000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9">
        <f t="shared" si="184"/>
        <v>42381.79886574074</v>
      </c>
      <c r="L2228" s="9">
        <f t="shared" si="185"/>
        <v>42412.207638888889</v>
      </c>
      <c r="M2228" s="10" t="s">
        <v>8328</v>
      </c>
      <c r="N2228" t="b">
        <v>0</v>
      </c>
      <c r="O2228">
        <v>321</v>
      </c>
      <c r="P2228" t="b">
        <v>1</v>
      </c>
      <c r="Q2228" t="s">
        <v>8292</v>
      </c>
      <c r="R2228" s="5">
        <f t="shared" si="183"/>
        <v>1.0846283333333333</v>
      </c>
      <c r="S2228">
        <f t="shared" si="187"/>
        <v>60.820280373831778</v>
      </c>
      <c r="T2228" t="s">
        <v>8292</v>
      </c>
      <c r="U2228" t="s">
        <v>8310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20459</v>
      </c>
      <c r="E2229">
        <v>13000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9">
        <f t="shared" si="184"/>
        <v>41561.807349537034</v>
      </c>
      <c r="L2229" s="9">
        <f t="shared" si="185"/>
        <v>41591.849016203705</v>
      </c>
      <c r="M2229" s="10" t="s">
        <v>8331</v>
      </c>
      <c r="N2229" t="b">
        <v>0</v>
      </c>
      <c r="O2229">
        <v>301</v>
      </c>
      <c r="P2229" t="b">
        <v>1</v>
      </c>
      <c r="Q2229" t="s">
        <v>8292</v>
      </c>
      <c r="R2229" s="5">
        <f t="shared" si="183"/>
        <v>1.5737692307692308</v>
      </c>
      <c r="S2229">
        <f t="shared" si="187"/>
        <v>67.970099667774093</v>
      </c>
      <c r="T2229" t="s">
        <v>8292</v>
      </c>
      <c r="U2229" t="s">
        <v>8310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11744.9</v>
      </c>
      <c r="E2230">
        <v>1000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9">
        <f t="shared" si="184"/>
        <v>42202.278194444443</v>
      </c>
      <c r="L2230" s="9">
        <f t="shared" si="185"/>
        <v>42232.278194444443</v>
      </c>
      <c r="M2230" s="10" t="s">
        <v>8326</v>
      </c>
      <c r="N2230" t="b">
        <v>0</v>
      </c>
      <c r="O2230">
        <v>144</v>
      </c>
      <c r="P2230" t="b">
        <v>1</v>
      </c>
      <c r="Q2230" t="s">
        <v>8292</v>
      </c>
      <c r="R2230" s="5">
        <f t="shared" si="183"/>
        <v>11.744899999999999</v>
      </c>
      <c r="S2230">
        <f t="shared" si="187"/>
        <v>81.561805555555551</v>
      </c>
      <c r="T2230" t="s">
        <v>8292</v>
      </c>
      <c r="U2230" t="s">
        <v>8310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13704.33</v>
      </c>
      <c r="E2231">
        <v>8012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9">
        <f t="shared" si="184"/>
        <v>41484.664247685185</v>
      </c>
      <c r="L2231" s="9">
        <f t="shared" si="185"/>
        <v>41520.166666666664</v>
      </c>
      <c r="M2231" s="10" t="s">
        <v>8331</v>
      </c>
      <c r="N2231" t="b">
        <v>0</v>
      </c>
      <c r="O2231">
        <v>539</v>
      </c>
      <c r="P2231" t="b">
        <v>1</v>
      </c>
      <c r="Q2231" t="s">
        <v>8292</v>
      </c>
      <c r="R2231" s="5">
        <f t="shared" si="183"/>
        <v>1.7104755366949576</v>
      </c>
      <c r="S2231">
        <f t="shared" si="187"/>
        <v>25.42547309833024</v>
      </c>
      <c r="T2231" t="s">
        <v>8292</v>
      </c>
      <c r="U2231" t="s">
        <v>8310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10706</v>
      </c>
      <c r="E2232">
        <v>8500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9">
        <f t="shared" si="184"/>
        <v>41724.881099537037</v>
      </c>
      <c r="L2232" s="9">
        <f t="shared" si="185"/>
        <v>41754.881099537037</v>
      </c>
      <c r="M2232" s="10" t="s">
        <v>8329</v>
      </c>
      <c r="N2232" t="b">
        <v>0</v>
      </c>
      <c r="O2232">
        <v>498</v>
      </c>
      <c r="P2232" t="b">
        <v>1</v>
      </c>
      <c r="Q2232" t="s">
        <v>8292</v>
      </c>
      <c r="R2232" s="5">
        <f t="shared" si="183"/>
        <v>1.2595294117647058</v>
      </c>
      <c r="S2232">
        <f t="shared" si="187"/>
        <v>21.497991967871485</v>
      </c>
      <c r="T2232" t="s">
        <v>8292</v>
      </c>
      <c r="U2232" t="s">
        <v>8310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30303.24</v>
      </c>
      <c r="E2233">
        <v>2500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9">
        <f t="shared" si="184"/>
        <v>41423.910891203705</v>
      </c>
      <c r="L2233" s="9">
        <f t="shared" si="185"/>
        <v>41450.208333333336</v>
      </c>
      <c r="M2233" s="10" t="s">
        <v>8331</v>
      </c>
      <c r="N2233" t="b">
        <v>0</v>
      </c>
      <c r="O2233">
        <v>1113</v>
      </c>
      <c r="P2233" t="b">
        <v>1</v>
      </c>
      <c r="Q2233" t="s">
        <v>8292</v>
      </c>
      <c r="R2233" s="5">
        <f t="shared" si="183"/>
        <v>12.121296000000001</v>
      </c>
      <c r="S2233">
        <f t="shared" si="187"/>
        <v>27.226630727762803</v>
      </c>
      <c r="T2233" t="s">
        <v>8292</v>
      </c>
      <c r="U2233" t="s">
        <v>8310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24790</v>
      </c>
      <c r="E2234">
        <v>5000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9">
        <f t="shared" si="184"/>
        <v>41806.794074074074</v>
      </c>
      <c r="L2234" s="9">
        <f t="shared" si="185"/>
        <v>41839.125</v>
      </c>
      <c r="M2234" s="10" t="s">
        <v>8329</v>
      </c>
      <c r="N2234" t="b">
        <v>0</v>
      </c>
      <c r="O2234">
        <v>988</v>
      </c>
      <c r="P2234" t="b">
        <v>1</v>
      </c>
      <c r="Q2234" t="s">
        <v>8292</v>
      </c>
      <c r="R2234" s="5">
        <f t="shared" si="183"/>
        <v>4.9580000000000002</v>
      </c>
      <c r="S2234">
        <f t="shared" si="187"/>
        <v>25.091093117408906</v>
      </c>
      <c r="T2234" t="s">
        <v>8292</v>
      </c>
      <c r="U2234" t="s">
        <v>8310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8301</v>
      </c>
      <c r="E2235">
        <v>2500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9">
        <f t="shared" si="184"/>
        <v>42331.378923611112</v>
      </c>
      <c r="L2235" s="9">
        <f t="shared" si="185"/>
        <v>42352</v>
      </c>
      <c r="M2235" s="10" t="s">
        <v>8330</v>
      </c>
      <c r="N2235" t="b">
        <v>0</v>
      </c>
      <c r="O2235">
        <v>391</v>
      </c>
      <c r="P2235" t="b">
        <v>1</v>
      </c>
      <c r="Q2235" t="s">
        <v>8292</v>
      </c>
      <c r="R2235" s="5">
        <f t="shared" si="183"/>
        <v>3.3203999999999998</v>
      </c>
      <c r="S2235">
        <f t="shared" si="187"/>
        <v>21.230179028132991</v>
      </c>
      <c r="T2235" t="s">
        <v>8292</v>
      </c>
      <c r="U2235" t="s">
        <v>8310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1165</v>
      </c>
      <c r="E2236">
        <v>100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9">
        <f t="shared" si="184"/>
        <v>42710.824618055558</v>
      </c>
      <c r="L2236" s="9">
        <f t="shared" si="185"/>
        <v>42740.824618055558</v>
      </c>
      <c r="M2236" s="10" t="s">
        <v>8327</v>
      </c>
      <c r="N2236" t="b">
        <v>0</v>
      </c>
      <c r="O2236">
        <v>28</v>
      </c>
      <c r="P2236" t="b">
        <v>1</v>
      </c>
      <c r="Q2236" t="s">
        <v>8292</v>
      </c>
      <c r="R2236" s="5">
        <f t="shared" si="183"/>
        <v>11.65</v>
      </c>
      <c r="S2236">
        <f t="shared" si="187"/>
        <v>41.607142857142854</v>
      </c>
      <c r="T2236" t="s">
        <v>8292</v>
      </c>
      <c r="U2236" t="s">
        <v>8310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19931</v>
      </c>
      <c r="E2237">
        <v>13000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9">
        <f t="shared" si="184"/>
        <v>42062.022118055553</v>
      </c>
      <c r="L2237" s="9">
        <f t="shared" si="185"/>
        <v>42091.980451388888</v>
      </c>
      <c r="M2237" s="10" t="s">
        <v>8326</v>
      </c>
      <c r="N2237" t="b">
        <v>0</v>
      </c>
      <c r="O2237">
        <v>147</v>
      </c>
      <c r="P2237" t="b">
        <v>1</v>
      </c>
      <c r="Q2237" t="s">
        <v>8292</v>
      </c>
      <c r="R2237" s="5">
        <f t="shared" si="183"/>
        <v>1.5331538461538461</v>
      </c>
      <c r="S2237">
        <f t="shared" si="187"/>
        <v>135.58503401360545</v>
      </c>
      <c r="T2237" t="s">
        <v>8292</v>
      </c>
      <c r="U2237" t="s">
        <v>8310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15039</v>
      </c>
      <c r="E2238">
        <v>2800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9">
        <f t="shared" si="184"/>
        <v>42371.617164351846</v>
      </c>
      <c r="L2238" s="9">
        <f t="shared" si="185"/>
        <v>42401.617164351846</v>
      </c>
      <c r="M2238" s="10" t="s">
        <v>8328</v>
      </c>
      <c r="N2238" t="b">
        <v>0</v>
      </c>
      <c r="O2238">
        <v>680</v>
      </c>
      <c r="P2238" t="b">
        <v>1</v>
      </c>
      <c r="Q2238" t="s">
        <v>8292</v>
      </c>
      <c r="R2238" s="5">
        <f t="shared" si="183"/>
        <v>5.3710714285714287</v>
      </c>
      <c r="S2238">
        <f t="shared" si="187"/>
        <v>22.116176470588236</v>
      </c>
      <c r="T2238" t="s">
        <v>8292</v>
      </c>
      <c r="U2238" t="s">
        <v>8310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63527</v>
      </c>
      <c r="E2239">
        <v>18000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9">
        <f t="shared" si="184"/>
        <v>41915.003275462965</v>
      </c>
      <c r="L2239" s="9">
        <f t="shared" si="185"/>
        <v>41955.332638888889</v>
      </c>
      <c r="M2239" s="10" t="s">
        <v>8329</v>
      </c>
      <c r="N2239" t="b">
        <v>0</v>
      </c>
      <c r="O2239">
        <v>983</v>
      </c>
      <c r="P2239" t="b">
        <v>1</v>
      </c>
      <c r="Q2239" t="s">
        <v>8292</v>
      </c>
      <c r="R2239" s="5">
        <f t="shared" si="183"/>
        <v>3.5292777777777777</v>
      </c>
      <c r="S2239">
        <f t="shared" si="187"/>
        <v>64.625635808748726</v>
      </c>
      <c r="T2239" t="s">
        <v>8292</v>
      </c>
      <c r="U2239" t="s">
        <v>8310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5496</v>
      </c>
      <c r="E2240">
        <v>4000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9">
        <f t="shared" si="184"/>
        <v>42774.621712962966</v>
      </c>
      <c r="L2240" s="9">
        <f t="shared" si="185"/>
        <v>42804.621712962966</v>
      </c>
      <c r="M2240" s="10" t="s">
        <v>8327</v>
      </c>
      <c r="N2240" t="b">
        <v>0</v>
      </c>
      <c r="O2240">
        <v>79</v>
      </c>
      <c r="P2240" t="b">
        <v>1</v>
      </c>
      <c r="Q2240" t="s">
        <v>8292</v>
      </c>
      <c r="R2240" s="5">
        <f t="shared" si="183"/>
        <v>1.3740000000000001</v>
      </c>
      <c r="S2240">
        <f t="shared" si="187"/>
        <v>69.569620253164558</v>
      </c>
      <c r="T2240" t="s">
        <v>8292</v>
      </c>
      <c r="U2240" t="s">
        <v>8310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32006.67</v>
      </c>
      <c r="E2241">
        <v>25000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9">
        <f t="shared" si="184"/>
        <v>41572.958495370374</v>
      </c>
      <c r="L2241" s="9">
        <f t="shared" si="185"/>
        <v>41609.168055555558</v>
      </c>
      <c r="M2241" s="10" t="s">
        <v>8331</v>
      </c>
      <c r="N2241" t="b">
        <v>0</v>
      </c>
      <c r="O2241">
        <v>426</v>
      </c>
      <c r="P2241" t="b">
        <v>1</v>
      </c>
      <c r="Q2241" t="s">
        <v>8292</v>
      </c>
      <c r="R2241" s="5">
        <f t="shared" si="183"/>
        <v>1.2802667999999999</v>
      </c>
      <c r="S2241">
        <f t="shared" si="187"/>
        <v>75.133028169014082</v>
      </c>
      <c r="T2241" t="s">
        <v>8292</v>
      </c>
      <c r="U2241" t="s">
        <v>8310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13534</v>
      </c>
      <c r="E2242">
        <v>5000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9">
        <f t="shared" si="184"/>
        <v>42452.825740740736</v>
      </c>
      <c r="L2242" s="9">
        <f t="shared" si="185"/>
        <v>42482.825740740736</v>
      </c>
      <c r="M2242" s="10" t="s">
        <v>8328</v>
      </c>
      <c r="N2242" t="b">
        <v>0</v>
      </c>
      <c r="O2242">
        <v>96</v>
      </c>
      <c r="P2242" t="b">
        <v>1</v>
      </c>
      <c r="Q2242" t="s">
        <v>8292</v>
      </c>
      <c r="R2242" s="5">
        <f t="shared" ref="R2242:R2305" si="188">D2242/E2242</f>
        <v>2.7067999999999999</v>
      </c>
      <c r="S2242">
        <f t="shared" si="187"/>
        <v>140.97916666666666</v>
      </c>
      <c r="T2242" t="s">
        <v>8292</v>
      </c>
      <c r="U2242" t="s">
        <v>8310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8064</v>
      </c>
      <c r="E2243">
        <v>1000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9">
        <f t="shared" ref="K2243:K2306" si="189">(J2243/86400)+DATE(1970,1,1)</f>
        <v>42766.827546296292</v>
      </c>
      <c r="L2243" s="9">
        <f t="shared" ref="L2243:L2306" si="190">(I2243/86400)+DATE(1970,1,1)</f>
        <v>42796.827546296292</v>
      </c>
      <c r="M2243" s="10" t="s">
        <v>8327</v>
      </c>
      <c r="N2243" t="b">
        <v>0</v>
      </c>
      <c r="O2243">
        <v>163</v>
      </c>
      <c r="P2243" t="b">
        <v>1</v>
      </c>
      <c r="Q2243" t="s">
        <v>8292</v>
      </c>
      <c r="R2243" s="5">
        <f t="shared" si="188"/>
        <v>8.0640000000000001</v>
      </c>
      <c r="S2243">
        <f t="shared" si="187"/>
        <v>49.472392638036808</v>
      </c>
      <c r="T2243" t="s">
        <v>8292</v>
      </c>
      <c r="U2243" t="s">
        <v>8310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136009.76</v>
      </c>
      <c r="E2244">
        <v>10000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9">
        <f t="shared" si="189"/>
        <v>41569.575613425928</v>
      </c>
      <c r="L2244" s="9">
        <f t="shared" si="190"/>
        <v>41605.126388888893</v>
      </c>
      <c r="M2244" s="10" t="s">
        <v>8331</v>
      </c>
      <c r="N2244" t="b">
        <v>0</v>
      </c>
      <c r="O2244">
        <v>2525</v>
      </c>
      <c r="P2244" t="b">
        <v>1</v>
      </c>
      <c r="Q2244" t="s">
        <v>8292</v>
      </c>
      <c r="R2244" s="5">
        <f t="shared" si="188"/>
        <v>13.600976000000001</v>
      </c>
      <c r="S2244">
        <f t="shared" si="187"/>
        <v>53.865251485148519</v>
      </c>
      <c r="T2244" t="s">
        <v>8292</v>
      </c>
      <c r="U2244" t="s">
        <v>8310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9302.5</v>
      </c>
      <c r="E2245">
        <v>1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9">
        <f t="shared" si="189"/>
        <v>42800.751041666663</v>
      </c>
      <c r="L2245" s="9">
        <f t="shared" si="190"/>
        <v>42807.125</v>
      </c>
      <c r="M2245" s="10" t="s">
        <v>8327</v>
      </c>
      <c r="N2245" t="b">
        <v>0</v>
      </c>
      <c r="O2245">
        <v>2035</v>
      </c>
      <c r="P2245" t="b">
        <v>1</v>
      </c>
      <c r="Q2245" t="s">
        <v>8292</v>
      </c>
      <c r="R2245" s="5">
        <f t="shared" si="188"/>
        <v>9302.5</v>
      </c>
      <c r="S2245">
        <f t="shared" si="187"/>
        <v>4.5712530712530715</v>
      </c>
      <c r="T2245" t="s">
        <v>8292</v>
      </c>
      <c r="U2245" t="s">
        <v>8310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18851</v>
      </c>
      <c r="E2246">
        <v>5000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9">
        <f t="shared" si="189"/>
        <v>42647.818819444445</v>
      </c>
      <c r="L2246" s="9">
        <f t="shared" si="190"/>
        <v>42659.854166666672</v>
      </c>
      <c r="M2246" s="10" t="s">
        <v>8328</v>
      </c>
      <c r="N2246" t="b">
        <v>0</v>
      </c>
      <c r="O2246">
        <v>290</v>
      </c>
      <c r="P2246" t="b">
        <v>1</v>
      </c>
      <c r="Q2246" t="s">
        <v>8292</v>
      </c>
      <c r="R2246" s="5">
        <f t="shared" si="188"/>
        <v>3.7702</v>
      </c>
      <c r="S2246">
        <f t="shared" si="187"/>
        <v>65.00344827586207</v>
      </c>
      <c r="T2246" t="s">
        <v>8292</v>
      </c>
      <c r="U2246" t="s">
        <v>8310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105881</v>
      </c>
      <c r="E2247">
        <v>4000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9">
        <f t="shared" si="189"/>
        <v>41660.70853009259</v>
      </c>
      <c r="L2247" s="9">
        <f t="shared" si="190"/>
        <v>41691.75</v>
      </c>
      <c r="M2247" s="10" t="s">
        <v>8329</v>
      </c>
      <c r="N2247" t="b">
        <v>0</v>
      </c>
      <c r="O2247">
        <v>1980</v>
      </c>
      <c r="P2247" t="b">
        <v>1</v>
      </c>
      <c r="Q2247" t="s">
        <v>8292</v>
      </c>
      <c r="R2247" s="5">
        <f t="shared" si="188"/>
        <v>26.47025</v>
      </c>
      <c r="S2247">
        <f t="shared" si="187"/>
        <v>53.475252525252522</v>
      </c>
      <c r="T2247" t="s">
        <v>8292</v>
      </c>
      <c r="U2247" t="s">
        <v>8310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2503</v>
      </c>
      <c r="E2248">
        <v>2500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9">
        <f t="shared" si="189"/>
        <v>42221.79178240741</v>
      </c>
      <c r="L2248" s="9">
        <f t="shared" si="190"/>
        <v>42251.79178240741</v>
      </c>
      <c r="M2248" s="10" t="s">
        <v>8326</v>
      </c>
      <c r="N2248" t="b">
        <v>0</v>
      </c>
      <c r="O2248">
        <v>57</v>
      </c>
      <c r="P2248" t="b">
        <v>1</v>
      </c>
      <c r="Q2248" t="s">
        <v>8292</v>
      </c>
      <c r="R2248" s="5">
        <f t="shared" si="188"/>
        <v>1.0012000000000001</v>
      </c>
      <c r="S2248">
        <f t="shared" ref="S2248:S2279" si="191">D2248/O2248</f>
        <v>43.912280701754383</v>
      </c>
      <c r="T2248" t="s">
        <v>8292</v>
      </c>
      <c r="U2248" t="s">
        <v>8310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19324</v>
      </c>
      <c r="E2249">
        <v>18500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9">
        <f t="shared" si="189"/>
        <v>42200.666261574079</v>
      </c>
      <c r="L2249" s="9">
        <f t="shared" si="190"/>
        <v>42214.666261574079</v>
      </c>
      <c r="M2249" s="10" t="s">
        <v>8326</v>
      </c>
      <c r="N2249" t="b">
        <v>0</v>
      </c>
      <c r="O2249">
        <v>380</v>
      </c>
      <c r="P2249" t="b">
        <v>1</v>
      </c>
      <c r="Q2249" t="s">
        <v>8292</v>
      </c>
      <c r="R2249" s="5">
        <f t="shared" si="188"/>
        <v>1.0445405405405406</v>
      </c>
      <c r="S2249">
        <f t="shared" si="191"/>
        <v>50.852631578947367</v>
      </c>
      <c r="T2249" t="s">
        <v>8292</v>
      </c>
      <c r="U2249" t="s">
        <v>8310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7505</v>
      </c>
      <c r="E2250">
        <v>7000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9">
        <f t="shared" si="189"/>
        <v>42688.875902777778</v>
      </c>
      <c r="L2250" s="9">
        <f t="shared" si="190"/>
        <v>42718.875902777778</v>
      </c>
      <c r="M2250" s="10" t="s">
        <v>8328</v>
      </c>
      <c r="N2250" t="b">
        <v>0</v>
      </c>
      <c r="O2250">
        <v>128</v>
      </c>
      <c r="P2250" t="b">
        <v>1</v>
      </c>
      <c r="Q2250" t="s">
        <v>8292</v>
      </c>
      <c r="R2250" s="5">
        <f t="shared" si="188"/>
        <v>1.0721428571428571</v>
      </c>
      <c r="S2250">
        <f t="shared" si="191"/>
        <v>58.6328125</v>
      </c>
      <c r="T2250" t="s">
        <v>8292</v>
      </c>
      <c r="U2250" t="s">
        <v>8310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5907</v>
      </c>
      <c r="E2251">
        <v>3500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9">
        <f t="shared" si="189"/>
        <v>41336.703298611115</v>
      </c>
      <c r="L2251" s="9">
        <f t="shared" si="190"/>
        <v>41366.661631944444</v>
      </c>
      <c r="M2251" s="10" t="s">
        <v>8331</v>
      </c>
      <c r="N2251" t="b">
        <v>0</v>
      </c>
      <c r="O2251">
        <v>180</v>
      </c>
      <c r="P2251" t="b">
        <v>1</v>
      </c>
      <c r="Q2251" t="s">
        <v>8292</v>
      </c>
      <c r="R2251" s="5">
        <f t="shared" si="188"/>
        <v>1.6877142857142857</v>
      </c>
      <c r="S2251">
        <f t="shared" si="191"/>
        <v>32.81666666666667</v>
      </c>
      <c r="T2251" t="s">
        <v>8292</v>
      </c>
      <c r="U2251" t="s">
        <v>8310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243778</v>
      </c>
      <c r="E2252">
        <v>25000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9">
        <f t="shared" si="189"/>
        <v>42677.005474537036</v>
      </c>
      <c r="L2252" s="9">
        <f t="shared" si="190"/>
        <v>42707.0471412037</v>
      </c>
      <c r="M2252" s="10" t="s">
        <v>8328</v>
      </c>
      <c r="N2252" t="b">
        <v>0</v>
      </c>
      <c r="O2252">
        <v>571</v>
      </c>
      <c r="P2252" t="b">
        <v>1</v>
      </c>
      <c r="Q2252" t="s">
        <v>8292</v>
      </c>
      <c r="R2252" s="5">
        <f t="shared" si="188"/>
        <v>9.7511200000000002</v>
      </c>
      <c r="S2252">
        <f t="shared" si="191"/>
        <v>426.93169877408059</v>
      </c>
      <c r="T2252" t="s">
        <v>8292</v>
      </c>
      <c r="U2252" t="s">
        <v>8310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11428.19</v>
      </c>
      <c r="E2253">
        <v>8500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9">
        <f t="shared" si="189"/>
        <v>41846.34579861111</v>
      </c>
      <c r="L2253" s="9">
        <f t="shared" si="190"/>
        <v>41867.34579861111</v>
      </c>
      <c r="M2253" s="10" t="s">
        <v>8329</v>
      </c>
      <c r="N2253" t="b">
        <v>0</v>
      </c>
      <c r="O2253">
        <v>480</v>
      </c>
      <c r="P2253" t="b">
        <v>1</v>
      </c>
      <c r="Q2253" t="s">
        <v>8292</v>
      </c>
      <c r="R2253" s="5">
        <f t="shared" si="188"/>
        <v>1.3444929411764706</v>
      </c>
      <c r="S2253">
        <f t="shared" si="191"/>
        <v>23.808729166666669</v>
      </c>
      <c r="T2253" t="s">
        <v>8292</v>
      </c>
      <c r="U2253" t="s">
        <v>8310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24505</v>
      </c>
      <c r="E2254">
        <v>9000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9">
        <f t="shared" si="189"/>
        <v>42573.327986111108</v>
      </c>
      <c r="L2254" s="9">
        <f t="shared" si="190"/>
        <v>42588.327986111108</v>
      </c>
      <c r="M2254" s="10" t="s">
        <v>8328</v>
      </c>
      <c r="N2254" t="b">
        <v>0</v>
      </c>
      <c r="O2254">
        <v>249</v>
      </c>
      <c r="P2254" t="b">
        <v>1</v>
      </c>
      <c r="Q2254" t="s">
        <v>8292</v>
      </c>
      <c r="R2254" s="5">
        <f t="shared" si="188"/>
        <v>2.722777777777778</v>
      </c>
      <c r="S2254">
        <f t="shared" si="191"/>
        <v>98.413654618473899</v>
      </c>
      <c r="T2254" t="s">
        <v>8292</v>
      </c>
      <c r="U2254" t="s">
        <v>8310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9015</v>
      </c>
      <c r="E2255">
        <v>8000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9">
        <f t="shared" si="189"/>
        <v>42296.631331018521</v>
      </c>
      <c r="L2255" s="9">
        <f t="shared" si="190"/>
        <v>42326.672997685186</v>
      </c>
      <c r="M2255" s="10" t="s">
        <v>8326</v>
      </c>
      <c r="N2255" t="b">
        <v>0</v>
      </c>
      <c r="O2255">
        <v>84</v>
      </c>
      <c r="P2255" t="b">
        <v>1</v>
      </c>
      <c r="Q2255" t="s">
        <v>8292</v>
      </c>
      <c r="R2255" s="5">
        <f t="shared" si="188"/>
        <v>1.1268750000000001</v>
      </c>
      <c r="S2255">
        <f t="shared" si="191"/>
        <v>107.32142857142857</v>
      </c>
      <c r="T2255" t="s">
        <v>8292</v>
      </c>
      <c r="U2255" t="s">
        <v>8310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2299</v>
      </c>
      <c r="E2256">
        <v>500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9">
        <f t="shared" si="189"/>
        <v>42752.647777777776</v>
      </c>
      <c r="L2256" s="9">
        <f t="shared" si="190"/>
        <v>42759.647777777776</v>
      </c>
      <c r="M2256" s="10" t="s">
        <v>8327</v>
      </c>
      <c r="N2256" t="b">
        <v>0</v>
      </c>
      <c r="O2256">
        <v>197</v>
      </c>
      <c r="P2256" t="b">
        <v>1</v>
      </c>
      <c r="Q2256" t="s">
        <v>8292</v>
      </c>
      <c r="R2256" s="5">
        <f t="shared" si="188"/>
        <v>4.5979999999999999</v>
      </c>
      <c r="S2256">
        <f t="shared" si="191"/>
        <v>11.67005076142132</v>
      </c>
      <c r="T2256" t="s">
        <v>8292</v>
      </c>
      <c r="U2256" t="s">
        <v>8310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11323</v>
      </c>
      <c r="E2257">
        <v>3950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9">
        <f t="shared" si="189"/>
        <v>42467.951979166668</v>
      </c>
      <c r="L2257" s="9">
        <f t="shared" si="190"/>
        <v>42497.951979166668</v>
      </c>
      <c r="M2257" s="10" t="s">
        <v>8328</v>
      </c>
      <c r="N2257" t="b">
        <v>0</v>
      </c>
      <c r="O2257">
        <v>271</v>
      </c>
      <c r="P2257" t="b">
        <v>1</v>
      </c>
      <c r="Q2257" t="s">
        <v>8292</v>
      </c>
      <c r="R2257" s="5">
        <f t="shared" si="188"/>
        <v>2.8665822784810127</v>
      </c>
      <c r="S2257">
        <f t="shared" si="191"/>
        <v>41.782287822878232</v>
      </c>
      <c r="T2257" t="s">
        <v>8292</v>
      </c>
      <c r="U2257" t="s">
        <v>8310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1069</v>
      </c>
      <c r="E2258">
        <v>480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9">
        <f t="shared" si="189"/>
        <v>42682.451921296291</v>
      </c>
      <c r="L2258" s="9">
        <f t="shared" si="190"/>
        <v>42696.451921296291</v>
      </c>
      <c r="M2258" s="10" t="s">
        <v>8328</v>
      </c>
      <c r="N2258" t="b">
        <v>0</v>
      </c>
      <c r="O2258">
        <v>50</v>
      </c>
      <c r="P2258" t="b">
        <v>1</v>
      </c>
      <c r="Q2258" t="s">
        <v>8292</v>
      </c>
      <c r="R2258" s="5">
        <f t="shared" si="188"/>
        <v>2.2270833333333333</v>
      </c>
      <c r="S2258">
        <f t="shared" si="191"/>
        <v>21.38</v>
      </c>
      <c r="T2258" t="s">
        <v>8292</v>
      </c>
      <c r="U2258" t="s">
        <v>8310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15903.5</v>
      </c>
      <c r="E2259">
        <v>2500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9">
        <f t="shared" si="189"/>
        <v>42505.936678240745</v>
      </c>
      <c r="L2259" s="9">
        <f t="shared" si="190"/>
        <v>42540.958333333328</v>
      </c>
      <c r="M2259" s="10" t="s">
        <v>8328</v>
      </c>
      <c r="N2259" t="b">
        <v>0</v>
      </c>
      <c r="O2259">
        <v>169</v>
      </c>
      <c r="P2259" t="b">
        <v>1</v>
      </c>
      <c r="Q2259" t="s">
        <v>8292</v>
      </c>
      <c r="R2259" s="5">
        <f t="shared" si="188"/>
        <v>6.3613999999999997</v>
      </c>
      <c r="S2259">
        <f t="shared" si="191"/>
        <v>94.103550295857985</v>
      </c>
      <c r="T2259" t="s">
        <v>8292</v>
      </c>
      <c r="U2259" t="s">
        <v>8310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3223</v>
      </c>
      <c r="E2260">
        <v>2200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9">
        <f t="shared" si="189"/>
        <v>42136.75100694444</v>
      </c>
      <c r="L2260" s="9">
        <f t="shared" si="190"/>
        <v>42166.75100694444</v>
      </c>
      <c r="M2260" s="10" t="s">
        <v>8326</v>
      </c>
      <c r="N2260" t="b">
        <v>0</v>
      </c>
      <c r="O2260">
        <v>205</v>
      </c>
      <c r="P2260" t="b">
        <v>1</v>
      </c>
      <c r="Q2260" t="s">
        <v>8292</v>
      </c>
      <c r="R2260" s="5">
        <f t="shared" si="188"/>
        <v>1.4650000000000001</v>
      </c>
      <c r="S2260">
        <f t="shared" si="191"/>
        <v>15.721951219512196</v>
      </c>
      <c r="T2260" t="s">
        <v>8292</v>
      </c>
      <c r="U2260" t="s">
        <v>8310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18671</v>
      </c>
      <c r="E2261">
        <v>1000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9">
        <f t="shared" si="189"/>
        <v>42702.804814814815</v>
      </c>
      <c r="L2261" s="9">
        <f t="shared" si="190"/>
        <v>42712.804814814815</v>
      </c>
      <c r="M2261" s="10" t="s">
        <v>8328</v>
      </c>
      <c r="N2261" t="b">
        <v>0</v>
      </c>
      <c r="O2261">
        <v>206</v>
      </c>
      <c r="P2261" t="b">
        <v>1</v>
      </c>
      <c r="Q2261" t="s">
        <v>8292</v>
      </c>
      <c r="R2261" s="5">
        <f t="shared" si="188"/>
        <v>18.670999999999999</v>
      </c>
      <c r="S2261">
        <f t="shared" si="191"/>
        <v>90.635922330097088</v>
      </c>
      <c r="T2261" t="s">
        <v>8292</v>
      </c>
      <c r="U2261" t="s">
        <v>8310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8173</v>
      </c>
      <c r="E2262">
        <v>2500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9">
        <f t="shared" si="189"/>
        <v>41695.016782407409</v>
      </c>
      <c r="L2262" s="9">
        <f t="shared" si="190"/>
        <v>41724.975115740745</v>
      </c>
      <c r="M2262" s="10" t="s">
        <v>8329</v>
      </c>
      <c r="N2262" t="b">
        <v>0</v>
      </c>
      <c r="O2262">
        <v>84</v>
      </c>
      <c r="P2262" t="b">
        <v>1</v>
      </c>
      <c r="Q2262" t="s">
        <v>8292</v>
      </c>
      <c r="R2262" s="5">
        <f t="shared" si="188"/>
        <v>3.2692000000000001</v>
      </c>
      <c r="S2262">
        <f t="shared" si="191"/>
        <v>97.297619047619051</v>
      </c>
      <c r="T2262" t="s">
        <v>8292</v>
      </c>
      <c r="U2262" t="s">
        <v>8310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7795</v>
      </c>
      <c r="E2263">
        <v>1000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9">
        <f t="shared" si="189"/>
        <v>42759.724768518514</v>
      </c>
      <c r="L2263" s="9">
        <f t="shared" si="190"/>
        <v>42780.724768518514</v>
      </c>
      <c r="M2263" s="10" t="s">
        <v>8327</v>
      </c>
      <c r="N2263" t="b">
        <v>0</v>
      </c>
      <c r="O2263">
        <v>210</v>
      </c>
      <c r="P2263" t="b">
        <v>1</v>
      </c>
      <c r="Q2263" t="s">
        <v>8292</v>
      </c>
      <c r="R2263" s="5">
        <f t="shared" si="188"/>
        <v>7.7949999999999999</v>
      </c>
      <c r="S2263">
        <f t="shared" si="191"/>
        <v>37.11904761904762</v>
      </c>
      <c r="T2263" t="s">
        <v>8292</v>
      </c>
      <c r="U2263" t="s">
        <v>8310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5087</v>
      </c>
      <c r="E2264">
        <v>3300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9">
        <f t="shared" si="189"/>
        <v>41926.585162037038</v>
      </c>
      <c r="L2264" s="9">
        <f t="shared" si="190"/>
        <v>41961</v>
      </c>
      <c r="M2264" s="10" t="s">
        <v>8332</v>
      </c>
      <c r="N2264" t="b">
        <v>0</v>
      </c>
      <c r="O2264">
        <v>181</v>
      </c>
      <c r="P2264" t="b">
        <v>1</v>
      </c>
      <c r="Q2264" t="s">
        <v>8292</v>
      </c>
      <c r="R2264" s="5">
        <f t="shared" si="188"/>
        <v>1.5415151515151515</v>
      </c>
      <c r="S2264">
        <f t="shared" si="191"/>
        <v>28.104972375690608</v>
      </c>
      <c r="T2264" t="s">
        <v>8292</v>
      </c>
      <c r="U2264" t="s">
        <v>8310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8666</v>
      </c>
      <c r="E2265">
        <v>7500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9">
        <f t="shared" si="189"/>
        <v>42014.832326388889</v>
      </c>
      <c r="L2265" s="9">
        <f t="shared" si="190"/>
        <v>42035.832326388889</v>
      </c>
      <c r="M2265" s="10" t="s">
        <v>8326</v>
      </c>
      <c r="N2265" t="b">
        <v>0</v>
      </c>
      <c r="O2265">
        <v>60</v>
      </c>
      <c r="P2265" t="b">
        <v>1</v>
      </c>
      <c r="Q2265" t="s">
        <v>8292</v>
      </c>
      <c r="R2265" s="5">
        <f t="shared" si="188"/>
        <v>1.1554666666666666</v>
      </c>
      <c r="S2265">
        <f t="shared" si="191"/>
        <v>144.43333333333334</v>
      </c>
      <c r="T2265" t="s">
        <v>8292</v>
      </c>
      <c r="U2265" t="s">
        <v>8310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10802</v>
      </c>
      <c r="E2266">
        <v>6000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9">
        <f t="shared" si="189"/>
        <v>42496.582337962958</v>
      </c>
      <c r="L2266" s="9">
        <f t="shared" si="190"/>
        <v>42513.125</v>
      </c>
      <c r="M2266" s="10" t="s">
        <v>8328</v>
      </c>
      <c r="N2266" t="b">
        <v>0</v>
      </c>
      <c r="O2266">
        <v>445</v>
      </c>
      <c r="P2266" t="b">
        <v>1</v>
      </c>
      <c r="Q2266" t="s">
        <v>8292</v>
      </c>
      <c r="R2266" s="5">
        <f t="shared" si="188"/>
        <v>1.8003333333333333</v>
      </c>
      <c r="S2266">
        <f t="shared" si="191"/>
        <v>24.274157303370785</v>
      </c>
      <c r="T2266" t="s">
        <v>8292</v>
      </c>
      <c r="U2266" t="s">
        <v>8310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597</v>
      </c>
      <c r="E2267">
        <v>200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9">
        <f t="shared" si="189"/>
        <v>42689.853090277778</v>
      </c>
      <c r="L2267" s="9">
        <f t="shared" si="190"/>
        <v>42696.853090277778</v>
      </c>
      <c r="M2267" s="10" t="s">
        <v>8328</v>
      </c>
      <c r="N2267" t="b">
        <v>0</v>
      </c>
      <c r="O2267">
        <v>17</v>
      </c>
      <c r="P2267" t="b">
        <v>1</v>
      </c>
      <c r="Q2267" t="s">
        <v>8292</v>
      </c>
      <c r="R2267" s="5">
        <f t="shared" si="188"/>
        <v>2.9849999999999999</v>
      </c>
      <c r="S2267">
        <f t="shared" si="191"/>
        <v>35.117647058823529</v>
      </c>
      <c r="T2267" t="s">
        <v>8292</v>
      </c>
      <c r="U2267" t="s">
        <v>8310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4804</v>
      </c>
      <c r="E2268">
        <v>1500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9">
        <f t="shared" si="189"/>
        <v>42469.874907407408</v>
      </c>
      <c r="L2268" s="9">
        <f t="shared" si="190"/>
        <v>42487.083333333328</v>
      </c>
      <c r="M2268" s="10" t="s">
        <v>8328</v>
      </c>
      <c r="N2268" t="b">
        <v>0</v>
      </c>
      <c r="O2268">
        <v>194</v>
      </c>
      <c r="P2268" t="b">
        <v>1</v>
      </c>
      <c r="Q2268" t="s">
        <v>8292</v>
      </c>
      <c r="R2268" s="5">
        <f t="shared" si="188"/>
        <v>3.2026666666666666</v>
      </c>
      <c r="S2268">
        <f t="shared" si="191"/>
        <v>24.762886597938145</v>
      </c>
      <c r="T2268" t="s">
        <v>8292</v>
      </c>
      <c r="U2268" t="s">
        <v>8310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76105</v>
      </c>
      <c r="E2269">
        <v>20000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9">
        <f t="shared" si="189"/>
        <v>41968.829826388886</v>
      </c>
      <c r="L2269" s="9">
        <f t="shared" si="190"/>
        <v>41994.041666666672</v>
      </c>
      <c r="M2269" s="10" t="s">
        <v>8329</v>
      </c>
      <c r="N2269" t="b">
        <v>0</v>
      </c>
      <c r="O2269">
        <v>404</v>
      </c>
      <c r="P2269" t="b">
        <v>1</v>
      </c>
      <c r="Q2269" t="s">
        <v>8292</v>
      </c>
      <c r="R2269" s="5">
        <f t="shared" si="188"/>
        <v>3.80525</v>
      </c>
      <c r="S2269">
        <f t="shared" si="191"/>
        <v>188.37871287128712</v>
      </c>
      <c r="T2269" t="s">
        <v>8292</v>
      </c>
      <c r="U2269" t="s">
        <v>8310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28728</v>
      </c>
      <c r="E2270">
        <v>28000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9">
        <f t="shared" si="189"/>
        <v>42776.082349537042</v>
      </c>
      <c r="L2270" s="9">
        <f t="shared" si="190"/>
        <v>42806.082349537042</v>
      </c>
      <c r="M2270" s="10" t="s">
        <v>8327</v>
      </c>
      <c r="N2270" t="b">
        <v>0</v>
      </c>
      <c r="O2270">
        <v>194</v>
      </c>
      <c r="P2270" t="b">
        <v>1</v>
      </c>
      <c r="Q2270" t="s">
        <v>8292</v>
      </c>
      <c r="R2270" s="5">
        <f t="shared" si="188"/>
        <v>1.026</v>
      </c>
      <c r="S2270">
        <f t="shared" si="191"/>
        <v>148.08247422680412</v>
      </c>
      <c r="T2270" t="s">
        <v>8292</v>
      </c>
      <c r="U2270" t="s">
        <v>8310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45041</v>
      </c>
      <c r="E2271">
        <v>2500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9">
        <f t="shared" si="189"/>
        <v>42776.704432870371</v>
      </c>
      <c r="L2271" s="9">
        <f t="shared" si="190"/>
        <v>42801.208333333328</v>
      </c>
      <c r="M2271" s="10" t="s">
        <v>8327</v>
      </c>
      <c r="N2271" t="b">
        <v>0</v>
      </c>
      <c r="O2271">
        <v>902</v>
      </c>
      <c r="P2271" t="b">
        <v>1</v>
      </c>
      <c r="Q2271" t="s">
        <v>8292</v>
      </c>
      <c r="R2271" s="5">
        <f t="shared" si="188"/>
        <v>18.016400000000001</v>
      </c>
      <c r="S2271">
        <f t="shared" si="191"/>
        <v>49.934589800443462</v>
      </c>
      <c r="T2271" t="s">
        <v>8292</v>
      </c>
      <c r="U2271" t="s">
        <v>8310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180062</v>
      </c>
      <c r="E2272">
        <v>25000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9">
        <f t="shared" si="189"/>
        <v>42725.869363425925</v>
      </c>
      <c r="L2272" s="9">
        <f t="shared" si="190"/>
        <v>42745.915972222225</v>
      </c>
      <c r="M2272" s="10" t="s">
        <v>8327</v>
      </c>
      <c r="N2272" t="b">
        <v>0</v>
      </c>
      <c r="O2272">
        <v>1670</v>
      </c>
      <c r="P2272" t="b">
        <v>1</v>
      </c>
      <c r="Q2272" t="s">
        <v>8292</v>
      </c>
      <c r="R2272" s="5">
        <f t="shared" si="188"/>
        <v>7.2024800000000004</v>
      </c>
      <c r="S2272">
        <f t="shared" si="191"/>
        <v>107.82155688622754</v>
      </c>
      <c r="T2272" t="s">
        <v>8292</v>
      </c>
      <c r="U2272" t="s">
        <v>8310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56618</v>
      </c>
      <c r="E2273">
        <v>20000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9">
        <f t="shared" si="189"/>
        <v>42684.000046296293</v>
      </c>
      <c r="L2273" s="9">
        <f t="shared" si="190"/>
        <v>42714.000046296293</v>
      </c>
      <c r="M2273" s="10" t="s">
        <v>8328</v>
      </c>
      <c r="N2273" t="b">
        <v>0</v>
      </c>
      <c r="O2273">
        <v>1328</v>
      </c>
      <c r="P2273" t="b">
        <v>1</v>
      </c>
      <c r="Q2273" t="s">
        <v>8292</v>
      </c>
      <c r="R2273" s="5">
        <f t="shared" si="188"/>
        <v>2.8309000000000002</v>
      </c>
      <c r="S2273">
        <f t="shared" si="191"/>
        <v>42.63403614457831</v>
      </c>
      <c r="T2273" t="s">
        <v>8292</v>
      </c>
      <c r="U2273" t="s">
        <v>8310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13566</v>
      </c>
      <c r="E2274">
        <v>1000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9">
        <f t="shared" si="189"/>
        <v>42315.699490740742</v>
      </c>
      <c r="L2274" s="9">
        <f t="shared" si="190"/>
        <v>42345.699490740742</v>
      </c>
      <c r="M2274" s="10" t="s">
        <v>8326</v>
      </c>
      <c r="N2274" t="b">
        <v>0</v>
      </c>
      <c r="O2274">
        <v>944</v>
      </c>
      <c r="P2274" t="b">
        <v>1</v>
      </c>
      <c r="Q2274" t="s">
        <v>8292</v>
      </c>
      <c r="R2274" s="5">
        <f t="shared" si="188"/>
        <v>13.566000000000001</v>
      </c>
      <c r="S2274">
        <f t="shared" si="191"/>
        <v>14.370762711864407</v>
      </c>
      <c r="T2274" t="s">
        <v>8292</v>
      </c>
      <c r="U2274" t="s">
        <v>8310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5509</v>
      </c>
      <c r="E2275">
        <v>2500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9">
        <f t="shared" si="189"/>
        <v>42781.549097222218</v>
      </c>
      <c r="L2275" s="9">
        <f t="shared" si="190"/>
        <v>42806.507430555561</v>
      </c>
      <c r="M2275" s="10" t="s">
        <v>8327</v>
      </c>
      <c r="N2275" t="b">
        <v>0</v>
      </c>
      <c r="O2275">
        <v>147</v>
      </c>
      <c r="P2275" t="b">
        <v>1</v>
      </c>
      <c r="Q2275" t="s">
        <v>8292</v>
      </c>
      <c r="R2275" s="5">
        <f t="shared" si="188"/>
        <v>2.2035999999999998</v>
      </c>
      <c r="S2275">
        <f t="shared" si="191"/>
        <v>37.476190476190474</v>
      </c>
      <c r="T2275" t="s">
        <v>8292</v>
      </c>
      <c r="U2275" t="s">
        <v>8310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2990</v>
      </c>
      <c r="E2276">
        <v>2500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9">
        <f t="shared" si="189"/>
        <v>41663.500659722224</v>
      </c>
      <c r="L2276" s="9">
        <f t="shared" si="190"/>
        <v>41693.500659722224</v>
      </c>
      <c r="M2276" s="10" t="s">
        <v>8329</v>
      </c>
      <c r="N2276" t="b">
        <v>0</v>
      </c>
      <c r="O2276">
        <v>99</v>
      </c>
      <c r="P2276" t="b">
        <v>1</v>
      </c>
      <c r="Q2276" t="s">
        <v>8292</v>
      </c>
      <c r="R2276" s="5">
        <f t="shared" si="188"/>
        <v>1.196</v>
      </c>
      <c r="S2276">
        <f t="shared" si="191"/>
        <v>30.202020202020201</v>
      </c>
      <c r="T2276" t="s">
        <v>8292</v>
      </c>
      <c r="U2276" t="s">
        <v>8310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2650.5</v>
      </c>
      <c r="E2277">
        <v>650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9">
        <f t="shared" si="189"/>
        <v>41965.616655092592</v>
      </c>
      <c r="L2277" s="9">
        <f t="shared" si="190"/>
        <v>41995.616655092592</v>
      </c>
      <c r="M2277" s="10" t="s">
        <v>8329</v>
      </c>
      <c r="N2277" t="b">
        <v>0</v>
      </c>
      <c r="O2277">
        <v>79</v>
      </c>
      <c r="P2277" t="b">
        <v>1</v>
      </c>
      <c r="Q2277" t="s">
        <v>8292</v>
      </c>
      <c r="R2277" s="5">
        <f t="shared" si="188"/>
        <v>4.0776923076923079</v>
      </c>
      <c r="S2277">
        <f t="shared" si="191"/>
        <v>33.550632911392405</v>
      </c>
      <c r="T2277" t="s">
        <v>8292</v>
      </c>
      <c r="U2277" t="s">
        <v>8310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4856</v>
      </c>
      <c r="E2278">
        <v>4589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9">
        <f t="shared" si="189"/>
        <v>41614.651493055557</v>
      </c>
      <c r="L2278" s="9">
        <f t="shared" si="190"/>
        <v>41644.651493055557</v>
      </c>
      <c r="M2278" s="10" t="s">
        <v>8329</v>
      </c>
      <c r="N2278" t="b">
        <v>0</v>
      </c>
      <c r="O2278">
        <v>75</v>
      </c>
      <c r="P2278" t="b">
        <v>1</v>
      </c>
      <c r="Q2278" t="s">
        <v>8292</v>
      </c>
      <c r="R2278" s="5">
        <f t="shared" si="188"/>
        <v>1.0581826105905425</v>
      </c>
      <c r="S2278">
        <f t="shared" si="191"/>
        <v>64.74666666666667</v>
      </c>
      <c r="T2278" t="s">
        <v>8292</v>
      </c>
      <c r="U2278" t="s">
        <v>8310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11992</v>
      </c>
      <c r="E2279">
        <v>8500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9">
        <f t="shared" si="189"/>
        <v>40936.678506944445</v>
      </c>
      <c r="L2279" s="9">
        <f t="shared" si="190"/>
        <v>40966.678506944445</v>
      </c>
      <c r="M2279" s="10" t="s">
        <v>8333</v>
      </c>
      <c r="N2279" t="b">
        <v>0</v>
      </c>
      <c r="O2279">
        <v>207</v>
      </c>
      <c r="P2279" t="b">
        <v>1</v>
      </c>
      <c r="Q2279" t="s">
        <v>8292</v>
      </c>
      <c r="R2279" s="5">
        <f t="shared" si="188"/>
        <v>1.4108235294117648</v>
      </c>
      <c r="S2279">
        <f t="shared" si="191"/>
        <v>57.932367149758456</v>
      </c>
      <c r="T2279" t="s">
        <v>8292</v>
      </c>
      <c r="U2279" t="s">
        <v>8310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5414</v>
      </c>
      <c r="E2280">
        <v>2000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9">
        <f t="shared" si="189"/>
        <v>42338.709108796298</v>
      </c>
      <c r="L2280" s="9">
        <f t="shared" si="190"/>
        <v>42372.957638888889</v>
      </c>
      <c r="M2280" s="10" t="s">
        <v>8328</v>
      </c>
      <c r="N2280" t="b">
        <v>0</v>
      </c>
      <c r="O2280">
        <v>102</v>
      </c>
      <c r="P2280" t="b">
        <v>1</v>
      </c>
      <c r="Q2280" t="s">
        <v>8292</v>
      </c>
      <c r="R2280" s="5">
        <f t="shared" si="188"/>
        <v>2.7069999999999999</v>
      </c>
      <c r="S2280">
        <f t="shared" ref="S2280:S2311" si="192">D2280/O2280</f>
        <v>53.078431372549019</v>
      </c>
      <c r="T2280" t="s">
        <v>8292</v>
      </c>
      <c r="U2280" t="s">
        <v>8310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1538</v>
      </c>
      <c r="E2281">
        <v>1000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9">
        <f t="shared" si="189"/>
        <v>42020.806701388894</v>
      </c>
      <c r="L2281" s="9">
        <f t="shared" si="190"/>
        <v>42039.166666666672</v>
      </c>
      <c r="M2281" s="10" t="s">
        <v>8326</v>
      </c>
      <c r="N2281" t="b">
        <v>0</v>
      </c>
      <c r="O2281">
        <v>32</v>
      </c>
      <c r="P2281" t="b">
        <v>1</v>
      </c>
      <c r="Q2281" t="s">
        <v>8292</v>
      </c>
      <c r="R2281" s="5">
        <f t="shared" si="188"/>
        <v>1.538</v>
      </c>
      <c r="S2281">
        <f t="shared" si="192"/>
        <v>48.0625</v>
      </c>
      <c r="T2281" t="s">
        <v>8292</v>
      </c>
      <c r="U2281" t="s">
        <v>8310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39550.5</v>
      </c>
      <c r="E2282">
        <v>9800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9">
        <f t="shared" si="189"/>
        <v>42234.624895833331</v>
      </c>
      <c r="L2282" s="9">
        <f t="shared" si="190"/>
        <v>42264.624895833331</v>
      </c>
      <c r="M2282" s="10" t="s">
        <v>8326</v>
      </c>
      <c r="N2282" t="b">
        <v>0</v>
      </c>
      <c r="O2282">
        <v>480</v>
      </c>
      <c r="P2282" t="b">
        <v>1</v>
      </c>
      <c r="Q2282" t="s">
        <v>8292</v>
      </c>
      <c r="R2282" s="5">
        <f t="shared" si="188"/>
        <v>4.0357653061224488</v>
      </c>
      <c r="S2282">
        <f t="shared" si="192"/>
        <v>82.396874999999994</v>
      </c>
      <c r="T2282" t="s">
        <v>8292</v>
      </c>
      <c r="U2282" t="s">
        <v>8310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555</v>
      </c>
      <c r="E2283">
        <v>300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9">
        <f t="shared" si="189"/>
        <v>40687.285844907405</v>
      </c>
      <c r="L2283" s="9">
        <f t="shared" si="190"/>
        <v>40749.284722222219</v>
      </c>
      <c r="M2283" s="10" t="s">
        <v>8334</v>
      </c>
      <c r="N2283" t="b">
        <v>0</v>
      </c>
      <c r="O2283">
        <v>11</v>
      </c>
      <c r="P2283" t="b">
        <v>1</v>
      </c>
      <c r="Q2283" t="s">
        <v>8284</v>
      </c>
      <c r="R2283" s="5">
        <f t="shared" si="188"/>
        <v>1.85</v>
      </c>
      <c r="S2283">
        <f t="shared" si="192"/>
        <v>50.454545454545453</v>
      </c>
      <c r="T2283" t="s">
        <v>8284</v>
      </c>
      <c r="U2283" t="s">
        <v>8285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1390</v>
      </c>
      <c r="E2284">
        <v>750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9">
        <f t="shared" si="189"/>
        <v>42323.17460648148</v>
      </c>
      <c r="L2284" s="9">
        <f t="shared" si="190"/>
        <v>42383.17460648148</v>
      </c>
      <c r="M2284" s="10" t="s">
        <v>8328</v>
      </c>
      <c r="N2284" t="b">
        <v>0</v>
      </c>
      <c r="O2284">
        <v>12</v>
      </c>
      <c r="P2284" t="b">
        <v>1</v>
      </c>
      <c r="Q2284" t="s">
        <v>8284</v>
      </c>
      <c r="R2284" s="5">
        <f t="shared" si="188"/>
        <v>1.8533333333333333</v>
      </c>
      <c r="S2284">
        <f t="shared" si="192"/>
        <v>115.83333333333333</v>
      </c>
      <c r="T2284" t="s">
        <v>8284</v>
      </c>
      <c r="U2284" t="s">
        <v>8285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3025.66</v>
      </c>
      <c r="E2285">
        <v>3000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9">
        <f t="shared" si="189"/>
        <v>40978.125046296293</v>
      </c>
      <c r="L2285" s="9">
        <f t="shared" si="190"/>
        <v>41038.083379629628</v>
      </c>
      <c r="M2285" s="10" t="s">
        <v>8333</v>
      </c>
      <c r="N2285" t="b">
        <v>0</v>
      </c>
      <c r="O2285">
        <v>48</v>
      </c>
      <c r="P2285" t="b">
        <v>1</v>
      </c>
      <c r="Q2285" t="s">
        <v>8284</v>
      </c>
      <c r="R2285" s="5">
        <f t="shared" si="188"/>
        <v>1.0085533333333332</v>
      </c>
      <c r="S2285">
        <f t="shared" si="192"/>
        <v>63.03458333333333</v>
      </c>
      <c r="T2285" t="s">
        <v>8284</v>
      </c>
      <c r="U2285" t="s">
        <v>8285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6373.27</v>
      </c>
      <c r="E2286">
        <v>6000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9">
        <f t="shared" si="189"/>
        <v>40585.796817129631</v>
      </c>
      <c r="L2286" s="9">
        <f t="shared" si="190"/>
        <v>40614.166666666664</v>
      </c>
      <c r="M2286" s="10" t="s">
        <v>8334</v>
      </c>
      <c r="N2286" t="b">
        <v>0</v>
      </c>
      <c r="O2286">
        <v>59</v>
      </c>
      <c r="P2286" t="b">
        <v>1</v>
      </c>
      <c r="Q2286" t="s">
        <v>8284</v>
      </c>
      <c r="R2286" s="5">
        <f t="shared" si="188"/>
        <v>1.0622116666666668</v>
      </c>
      <c r="S2286">
        <f t="shared" si="192"/>
        <v>108.02152542372882</v>
      </c>
      <c r="T2286" t="s">
        <v>8284</v>
      </c>
      <c r="U2286" t="s">
        <v>8285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3641</v>
      </c>
      <c r="E2287">
        <v>3000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9">
        <f t="shared" si="189"/>
        <v>41059.185682870375</v>
      </c>
      <c r="L2287" s="9">
        <f t="shared" si="190"/>
        <v>41089.185682870375</v>
      </c>
      <c r="M2287" s="10" t="s">
        <v>8333</v>
      </c>
      <c r="N2287" t="b">
        <v>0</v>
      </c>
      <c r="O2287">
        <v>79</v>
      </c>
      <c r="P2287" t="b">
        <v>1</v>
      </c>
      <c r="Q2287" t="s">
        <v>8284</v>
      </c>
      <c r="R2287" s="5">
        <f t="shared" si="188"/>
        <v>1.2136666666666667</v>
      </c>
      <c r="S2287">
        <f t="shared" si="192"/>
        <v>46.088607594936711</v>
      </c>
      <c r="T2287" t="s">
        <v>8284</v>
      </c>
      <c r="U2287" t="s">
        <v>8285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1501</v>
      </c>
      <c r="E2288">
        <v>1500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9">
        <f t="shared" si="189"/>
        <v>41494.963587962964</v>
      </c>
      <c r="L2288" s="9">
        <f t="shared" si="190"/>
        <v>41523.165972222225</v>
      </c>
      <c r="M2288" s="10" t="s">
        <v>8331</v>
      </c>
      <c r="N2288" t="b">
        <v>0</v>
      </c>
      <c r="O2288">
        <v>14</v>
      </c>
      <c r="P2288" t="b">
        <v>1</v>
      </c>
      <c r="Q2288" t="s">
        <v>8284</v>
      </c>
      <c r="R2288" s="5">
        <f t="shared" si="188"/>
        <v>1.0006666666666666</v>
      </c>
      <c r="S2288">
        <f t="shared" si="192"/>
        <v>107.21428571428571</v>
      </c>
      <c r="T2288" t="s">
        <v>8284</v>
      </c>
      <c r="U2288" t="s">
        <v>8285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5398.99</v>
      </c>
      <c r="E2289">
        <v>4500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9">
        <f t="shared" si="189"/>
        <v>41792.667361111111</v>
      </c>
      <c r="L2289" s="9">
        <f t="shared" si="190"/>
        <v>41813.667361111111</v>
      </c>
      <c r="M2289" s="10" t="s">
        <v>8329</v>
      </c>
      <c r="N2289" t="b">
        <v>0</v>
      </c>
      <c r="O2289">
        <v>106</v>
      </c>
      <c r="P2289" t="b">
        <v>1</v>
      </c>
      <c r="Q2289" t="s">
        <v>8284</v>
      </c>
      <c r="R2289" s="5">
        <f t="shared" si="188"/>
        <v>1.1997755555555556</v>
      </c>
      <c r="S2289">
        <f t="shared" si="192"/>
        <v>50.9338679245283</v>
      </c>
      <c r="T2289" t="s">
        <v>8284</v>
      </c>
      <c r="U2289" t="s">
        <v>8285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1001</v>
      </c>
      <c r="E2290">
        <v>1000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9">
        <f t="shared" si="189"/>
        <v>41067.827418981484</v>
      </c>
      <c r="L2290" s="9">
        <f t="shared" si="190"/>
        <v>41086.75</v>
      </c>
      <c r="M2290" s="10" t="s">
        <v>8333</v>
      </c>
      <c r="N2290" t="b">
        <v>0</v>
      </c>
      <c r="O2290">
        <v>25</v>
      </c>
      <c r="P2290" t="b">
        <v>1</v>
      </c>
      <c r="Q2290" t="s">
        <v>8284</v>
      </c>
      <c r="R2290" s="5">
        <f t="shared" si="188"/>
        <v>1.0009999999999999</v>
      </c>
      <c r="S2290">
        <f t="shared" si="192"/>
        <v>40.04</v>
      </c>
      <c r="T2290" t="s">
        <v>8284</v>
      </c>
      <c r="U2290" t="s">
        <v>8285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1611</v>
      </c>
      <c r="E2291">
        <v>1500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9">
        <f t="shared" si="189"/>
        <v>41571.998379629629</v>
      </c>
      <c r="L2291" s="9">
        <f t="shared" si="190"/>
        <v>41614.973611111112</v>
      </c>
      <c r="M2291" s="10" t="s">
        <v>8331</v>
      </c>
      <c r="N2291" t="b">
        <v>0</v>
      </c>
      <c r="O2291">
        <v>25</v>
      </c>
      <c r="P2291" t="b">
        <v>1</v>
      </c>
      <c r="Q2291" t="s">
        <v>8284</v>
      </c>
      <c r="R2291" s="5">
        <f t="shared" si="188"/>
        <v>1.0740000000000001</v>
      </c>
      <c r="S2291">
        <f t="shared" si="192"/>
        <v>64.44</v>
      </c>
      <c r="T2291" t="s">
        <v>8284</v>
      </c>
      <c r="U2291" t="s">
        <v>8285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1561</v>
      </c>
      <c r="E2292">
        <v>1500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9">
        <f t="shared" si="189"/>
        <v>40070.253819444442</v>
      </c>
      <c r="L2292" s="9">
        <f t="shared" si="190"/>
        <v>40148.708333333336</v>
      </c>
      <c r="M2292" s="10" t="s">
        <v>8338</v>
      </c>
      <c r="N2292" t="b">
        <v>0</v>
      </c>
      <c r="O2292">
        <v>29</v>
      </c>
      <c r="P2292" t="b">
        <v>1</v>
      </c>
      <c r="Q2292" t="s">
        <v>8284</v>
      </c>
      <c r="R2292" s="5">
        <f t="shared" si="188"/>
        <v>1.0406666666666666</v>
      </c>
      <c r="S2292">
        <f t="shared" si="192"/>
        <v>53.827586206896555</v>
      </c>
      <c r="T2292" t="s">
        <v>8284</v>
      </c>
      <c r="U2292" t="s">
        <v>8285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4320</v>
      </c>
      <c r="E2293">
        <v>2500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9">
        <f t="shared" si="189"/>
        <v>40987.977060185185</v>
      </c>
      <c r="L2293" s="9">
        <f t="shared" si="190"/>
        <v>41022.166666666664</v>
      </c>
      <c r="M2293" s="10" t="s">
        <v>8333</v>
      </c>
      <c r="N2293" t="b">
        <v>0</v>
      </c>
      <c r="O2293">
        <v>43</v>
      </c>
      <c r="P2293" t="b">
        <v>1</v>
      </c>
      <c r="Q2293" t="s">
        <v>8284</v>
      </c>
      <c r="R2293" s="5">
        <f t="shared" si="188"/>
        <v>1.728</v>
      </c>
      <c r="S2293">
        <f t="shared" si="192"/>
        <v>100.46511627906976</v>
      </c>
      <c r="T2293" t="s">
        <v>8284</v>
      </c>
      <c r="U2293" t="s">
        <v>8285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2145.0100000000002</v>
      </c>
      <c r="E2294">
        <v>2000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9">
        <f t="shared" si="189"/>
        <v>40987.697638888887</v>
      </c>
      <c r="L2294" s="9">
        <f t="shared" si="190"/>
        <v>41017.697638888887</v>
      </c>
      <c r="M2294" s="10" t="s">
        <v>8333</v>
      </c>
      <c r="N2294" t="b">
        <v>0</v>
      </c>
      <c r="O2294">
        <v>46</v>
      </c>
      <c r="P2294" t="b">
        <v>1</v>
      </c>
      <c r="Q2294" t="s">
        <v>8284</v>
      </c>
      <c r="R2294" s="5">
        <f t="shared" si="188"/>
        <v>1.072505</v>
      </c>
      <c r="S2294">
        <f t="shared" si="192"/>
        <v>46.630652173913049</v>
      </c>
      <c r="T2294" t="s">
        <v>8284</v>
      </c>
      <c r="U2294" t="s">
        <v>8285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920</v>
      </c>
      <c r="E2295">
        <v>850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9">
        <f t="shared" si="189"/>
        <v>41151.708321759259</v>
      </c>
      <c r="L2295" s="9">
        <f t="shared" si="190"/>
        <v>41177.165972222225</v>
      </c>
      <c r="M2295" s="10" t="s">
        <v>8333</v>
      </c>
      <c r="N2295" t="b">
        <v>0</v>
      </c>
      <c r="O2295">
        <v>27</v>
      </c>
      <c r="P2295" t="b">
        <v>1</v>
      </c>
      <c r="Q2295" t="s">
        <v>8284</v>
      </c>
      <c r="R2295" s="5">
        <f t="shared" si="188"/>
        <v>1.0823529411764705</v>
      </c>
      <c r="S2295">
        <f t="shared" si="192"/>
        <v>34.074074074074076</v>
      </c>
      <c r="T2295" t="s">
        <v>8284</v>
      </c>
      <c r="U2295" t="s">
        <v>8285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7304.04</v>
      </c>
      <c r="E2296">
        <v>5000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9">
        <f t="shared" si="189"/>
        <v>41264.72314814815</v>
      </c>
      <c r="L2296" s="9">
        <f t="shared" si="190"/>
        <v>41294.72314814815</v>
      </c>
      <c r="M2296" s="10" t="s">
        <v>8331</v>
      </c>
      <c r="N2296" t="b">
        <v>0</v>
      </c>
      <c r="O2296">
        <v>112</v>
      </c>
      <c r="P2296" t="b">
        <v>1</v>
      </c>
      <c r="Q2296" t="s">
        <v>8284</v>
      </c>
      <c r="R2296" s="5">
        <f t="shared" si="188"/>
        <v>1.4608079999999999</v>
      </c>
      <c r="S2296">
        <f t="shared" si="192"/>
        <v>65.214642857142863</v>
      </c>
      <c r="T2296" t="s">
        <v>8284</v>
      </c>
      <c r="U2296" t="s">
        <v>8285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1503</v>
      </c>
      <c r="E2297">
        <v>1200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9">
        <f t="shared" si="189"/>
        <v>41270.954351851848</v>
      </c>
      <c r="L2297" s="9">
        <f t="shared" si="190"/>
        <v>41300.954351851848</v>
      </c>
      <c r="M2297" s="10" t="s">
        <v>8331</v>
      </c>
      <c r="N2297" t="b">
        <v>0</v>
      </c>
      <c r="O2297">
        <v>34</v>
      </c>
      <c r="P2297" t="b">
        <v>1</v>
      </c>
      <c r="Q2297" t="s">
        <v>8284</v>
      </c>
      <c r="R2297" s="5">
        <f t="shared" si="188"/>
        <v>1.2524999999999999</v>
      </c>
      <c r="S2297">
        <f t="shared" si="192"/>
        <v>44.205882352941174</v>
      </c>
      <c r="T2297" t="s">
        <v>8284</v>
      </c>
      <c r="U2297" t="s">
        <v>8285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10435</v>
      </c>
      <c r="E2298">
        <v>7000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9">
        <f t="shared" si="189"/>
        <v>40927.731782407405</v>
      </c>
      <c r="L2298" s="9">
        <f t="shared" si="190"/>
        <v>40962.731782407405</v>
      </c>
      <c r="M2298" s="10" t="s">
        <v>8333</v>
      </c>
      <c r="N2298" t="b">
        <v>0</v>
      </c>
      <c r="O2298">
        <v>145</v>
      </c>
      <c r="P2298" t="b">
        <v>1</v>
      </c>
      <c r="Q2298" t="s">
        <v>8284</v>
      </c>
      <c r="R2298" s="5">
        <f t="shared" si="188"/>
        <v>1.4907142857142857</v>
      </c>
      <c r="S2298">
        <f t="shared" si="192"/>
        <v>71.965517241379317</v>
      </c>
      <c r="T2298" t="s">
        <v>8284</v>
      </c>
      <c r="U2298" t="s">
        <v>8285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1006</v>
      </c>
      <c r="E2299">
        <v>1000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9">
        <f t="shared" si="189"/>
        <v>40948.042233796295</v>
      </c>
      <c r="L2299" s="9">
        <f t="shared" si="190"/>
        <v>40982.165972222225</v>
      </c>
      <c r="M2299" s="10" t="s">
        <v>8333</v>
      </c>
      <c r="N2299" t="b">
        <v>0</v>
      </c>
      <c r="O2299">
        <v>19</v>
      </c>
      <c r="P2299" t="b">
        <v>1</v>
      </c>
      <c r="Q2299" t="s">
        <v>8284</v>
      </c>
      <c r="R2299" s="5">
        <f t="shared" si="188"/>
        <v>1.006</v>
      </c>
      <c r="S2299">
        <f t="shared" si="192"/>
        <v>52.94736842105263</v>
      </c>
      <c r="T2299" t="s">
        <v>8284</v>
      </c>
      <c r="U2299" t="s">
        <v>8285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31522</v>
      </c>
      <c r="E2300">
        <v>30000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9">
        <f t="shared" si="189"/>
        <v>41694.84065972222</v>
      </c>
      <c r="L2300" s="9">
        <f t="shared" si="190"/>
        <v>41724.798993055556</v>
      </c>
      <c r="M2300" s="10" t="s">
        <v>8329</v>
      </c>
      <c r="N2300" t="b">
        <v>0</v>
      </c>
      <c r="O2300">
        <v>288</v>
      </c>
      <c r="P2300" t="b">
        <v>1</v>
      </c>
      <c r="Q2300" t="s">
        <v>8284</v>
      </c>
      <c r="R2300" s="5">
        <f t="shared" si="188"/>
        <v>1.0507333333333333</v>
      </c>
      <c r="S2300">
        <f t="shared" si="192"/>
        <v>109.45138888888889</v>
      </c>
      <c r="T2300" t="s">
        <v>8284</v>
      </c>
      <c r="U2300" t="s">
        <v>8285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1050.5</v>
      </c>
      <c r="E2301">
        <v>300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9">
        <f t="shared" si="189"/>
        <v>40565.032511574071</v>
      </c>
      <c r="L2301" s="9">
        <f t="shared" si="190"/>
        <v>40580.032511574071</v>
      </c>
      <c r="M2301" s="10" t="s">
        <v>8334</v>
      </c>
      <c r="N2301" t="b">
        <v>0</v>
      </c>
      <c r="O2301">
        <v>14</v>
      </c>
      <c r="P2301" t="b">
        <v>1</v>
      </c>
      <c r="Q2301" t="s">
        <v>8284</v>
      </c>
      <c r="R2301" s="5">
        <f t="shared" si="188"/>
        <v>3.5016666666666665</v>
      </c>
      <c r="S2301">
        <f t="shared" si="192"/>
        <v>75.035714285714292</v>
      </c>
      <c r="T2301" t="s">
        <v>8284</v>
      </c>
      <c r="U2301" t="s">
        <v>8285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810</v>
      </c>
      <c r="E2302">
        <v>800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9">
        <f t="shared" si="189"/>
        <v>41074.727037037039</v>
      </c>
      <c r="L2302" s="9">
        <f t="shared" si="190"/>
        <v>41088.727037037039</v>
      </c>
      <c r="M2302" s="10" t="s">
        <v>8333</v>
      </c>
      <c r="N2302" t="b">
        <v>0</v>
      </c>
      <c r="O2302">
        <v>7</v>
      </c>
      <c r="P2302" t="b">
        <v>1</v>
      </c>
      <c r="Q2302" t="s">
        <v>8284</v>
      </c>
      <c r="R2302" s="5">
        <f t="shared" si="188"/>
        <v>1.0125</v>
      </c>
      <c r="S2302">
        <f t="shared" si="192"/>
        <v>115.71428571428571</v>
      </c>
      <c r="T2302" t="s">
        <v>8284</v>
      </c>
      <c r="U2302" t="s">
        <v>8285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6680.22</v>
      </c>
      <c r="E2303">
        <v>5000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9">
        <f t="shared" si="189"/>
        <v>41416.146944444445</v>
      </c>
      <c r="L2303" s="9">
        <f t="shared" si="190"/>
        <v>41446.146944444445</v>
      </c>
      <c r="M2303" s="10" t="s">
        <v>8331</v>
      </c>
      <c r="N2303" t="b">
        <v>1</v>
      </c>
      <c r="O2303">
        <v>211</v>
      </c>
      <c r="P2303" t="b">
        <v>1</v>
      </c>
      <c r="Q2303" t="s">
        <v>8284</v>
      </c>
      <c r="R2303" s="5">
        <f t="shared" si="188"/>
        <v>1.336044</v>
      </c>
      <c r="S2303">
        <f t="shared" si="192"/>
        <v>31.659810426540286</v>
      </c>
      <c r="T2303" t="s">
        <v>8284</v>
      </c>
      <c r="U2303" t="s">
        <v>8288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3925</v>
      </c>
      <c r="E2304">
        <v>2300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9">
        <f t="shared" si="189"/>
        <v>41605.868449074071</v>
      </c>
      <c r="L2304" s="9">
        <f t="shared" si="190"/>
        <v>41639.291666666664</v>
      </c>
      <c r="M2304" s="10" t="s">
        <v>8331</v>
      </c>
      <c r="N2304" t="b">
        <v>1</v>
      </c>
      <c r="O2304">
        <v>85</v>
      </c>
      <c r="P2304" t="b">
        <v>1</v>
      </c>
      <c r="Q2304" t="s">
        <v>8284</v>
      </c>
      <c r="R2304" s="5">
        <f t="shared" si="188"/>
        <v>1.7065217391304348</v>
      </c>
      <c r="S2304">
        <f t="shared" si="192"/>
        <v>46.176470588235297</v>
      </c>
      <c r="T2304" t="s">
        <v>8284</v>
      </c>
      <c r="U2304" t="s">
        <v>8288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7053.61</v>
      </c>
      <c r="E2305">
        <v>6450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9">
        <f t="shared" si="189"/>
        <v>40850.111064814817</v>
      </c>
      <c r="L2305" s="9">
        <f t="shared" si="190"/>
        <v>40890.152731481481</v>
      </c>
      <c r="M2305" s="10" t="s">
        <v>8334</v>
      </c>
      <c r="N2305" t="b">
        <v>1</v>
      </c>
      <c r="O2305">
        <v>103</v>
      </c>
      <c r="P2305" t="b">
        <v>1</v>
      </c>
      <c r="Q2305" t="s">
        <v>8284</v>
      </c>
      <c r="R2305" s="5">
        <f t="shared" si="188"/>
        <v>1.0935829457364341</v>
      </c>
      <c r="S2305">
        <f t="shared" si="192"/>
        <v>68.481650485436887</v>
      </c>
      <c r="T2305" t="s">
        <v>8284</v>
      </c>
      <c r="U2305" t="s">
        <v>8288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6042.02</v>
      </c>
      <c r="E2306">
        <v>6000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9">
        <f t="shared" si="189"/>
        <v>40502.815868055557</v>
      </c>
      <c r="L2306" s="9">
        <f t="shared" si="190"/>
        <v>40544.207638888889</v>
      </c>
      <c r="M2306" s="10" t="s">
        <v>8334</v>
      </c>
      <c r="N2306" t="b">
        <v>1</v>
      </c>
      <c r="O2306">
        <v>113</v>
      </c>
      <c r="P2306" t="b">
        <v>1</v>
      </c>
      <c r="Q2306" t="s">
        <v>8284</v>
      </c>
      <c r="R2306" s="5">
        <f t="shared" ref="R2306:R2369" si="193">D2306/E2306</f>
        <v>1.0070033333333335</v>
      </c>
      <c r="S2306">
        <f t="shared" si="192"/>
        <v>53.469203539823013</v>
      </c>
      <c r="T2306" t="s">
        <v>8284</v>
      </c>
      <c r="U2306" t="s">
        <v>8288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18221</v>
      </c>
      <c r="E2307">
        <v>18000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9">
        <f t="shared" ref="K2307:K2370" si="194">(J2307/86400)+DATE(1970,1,1)</f>
        <v>41834.695277777777</v>
      </c>
      <c r="L2307" s="9">
        <f t="shared" ref="L2307:L2370" si="195">(I2307/86400)+DATE(1970,1,1)</f>
        <v>41859.75</v>
      </c>
      <c r="M2307" s="10" t="s">
        <v>8329</v>
      </c>
      <c r="N2307" t="b">
        <v>1</v>
      </c>
      <c r="O2307">
        <v>167</v>
      </c>
      <c r="P2307" t="b">
        <v>1</v>
      </c>
      <c r="Q2307" t="s">
        <v>8284</v>
      </c>
      <c r="R2307" s="5">
        <f t="shared" si="193"/>
        <v>1.0122777777777778</v>
      </c>
      <c r="S2307">
        <f t="shared" si="192"/>
        <v>109.10778443113773</v>
      </c>
      <c r="T2307" t="s">
        <v>8284</v>
      </c>
      <c r="U2307" t="s">
        <v>8288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3736.55</v>
      </c>
      <c r="E2308">
        <v>3500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9">
        <f t="shared" si="194"/>
        <v>40948.16815972222</v>
      </c>
      <c r="L2308" s="9">
        <f t="shared" si="195"/>
        <v>40978.16815972222</v>
      </c>
      <c r="M2308" s="10" t="s">
        <v>8333</v>
      </c>
      <c r="N2308" t="b">
        <v>1</v>
      </c>
      <c r="O2308">
        <v>73</v>
      </c>
      <c r="P2308" t="b">
        <v>1</v>
      </c>
      <c r="Q2308" t="s">
        <v>8284</v>
      </c>
      <c r="R2308" s="5">
        <f t="shared" si="193"/>
        <v>1.0675857142857144</v>
      </c>
      <c r="S2308">
        <f t="shared" si="192"/>
        <v>51.185616438356163</v>
      </c>
      <c r="T2308" t="s">
        <v>8284</v>
      </c>
      <c r="U2308" t="s">
        <v>8288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2095.2600000000002</v>
      </c>
      <c r="E2309">
        <v>1964.47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9">
        <f t="shared" si="194"/>
        <v>41004.802465277782</v>
      </c>
      <c r="L2309" s="9">
        <f t="shared" si="195"/>
        <v>41034.802407407406</v>
      </c>
      <c r="M2309" s="10" t="s">
        <v>8333</v>
      </c>
      <c r="N2309" t="b">
        <v>1</v>
      </c>
      <c r="O2309">
        <v>75</v>
      </c>
      <c r="P2309" t="b">
        <v>1</v>
      </c>
      <c r="Q2309" t="s">
        <v>8284</v>
      </c>
      <c r="R2309" s="5">
        <f t="shared" si="193"/>
        <v>1.0665777537961894</v>
      </c>
      <c r="S2309">
        <f t="shared" si="192"/>
        <v>27.936800000000002</v>
      </c>
      <c r="T2309" t="s">
        <v>8284</v>
      </c>
      <c r="U2309" t="s">
        <v>8288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50653.11</v>
      </c>
      <c r="E2310">
        <v>50000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9">
        <f t="shared" si="194"/>
        <v>41851.962916666671</v>
      </c>
      <c r="L2310" s="9">
        <f t="shared" si="195"/>
        <v>41880.041666666664</v>
      </c>
      <c r="M2310" s="10" t="s">
        <v>8329</v>
      </c>
      <c r="N2310" t="b">
        <v>1</v>
      </c>
      <c r="O2310">
        <v>614</v>
      </c>
      <c r="P2310" t="b">
        <v>1</v>
      </c>
      <c r="Q2310" t="s">
        <v>8284</v>
      </c>
      <c r="R2310" s="5">
        <f t="shared" si="193"/>
        <v>1.0130622</v>
      </c>
      <c r="S2310">
        <f t="shared" si="192"/>
        <v>82.496921824104234</v>
      </c>
      <c r="T2310" t="s">
        <v>8284</v>
      </c>
      <c r="U2310" t="s">
        <v>8288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6400.47</v>
      </c>
      <c r="E2311">
        <v>6000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9">
        <f t="shared" si="194"/>
        <v>41307.987696759257</v>
      </c>
      <c r="L2311" s="9">
        <f t="shared" si="195"/>
        <v>41342.987696759257</v>
      </c>
      <c r="M2311" s="10" t="s">
        <v>8331</v>
      </c>
      <c r="N2311" t="b">
        <v>1</v>
      </c>
      <c r="O2311">
        <v>107</v>
      </c>
      <c r="P2311" t="b">
        <v>1</v>
      </c>
      <c r="Q2311" t="s">
        <v>8284</v>
      </c>
      <c r="R2311" s="5">
        <f t="shared" si="193"/>
        <v>1.0667450000000001</v>
      </c>
      <c r="S2311">
        <f t="shared" si="192"/>
        <v>59.817476635514019</v>
      </c>
      <c r="T2311" t="s">
        <v>8284</v>
      </c>
      <c r="U2311" t="s">
        <v>8288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79335.360000000001</v>
      </c>
      <c r="E2312">
        <v>18500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9">
        <f t="shared" si="194"/>
        <v>41324.79415509259</v>
      </c>
      <c r="L2312" s="9">
        <f t="shared" si="195"/>
        <v>41354.752488425926</v>
      </c>
      <c r="M2312" s="10" t="s">
        <v>8331</v>
      </c>
      <c r="N2312" t="b">
        <v>1</v>
      </c>
      <c r="O2312">
        <v>1224</v>
      </c>
      <c r="P2312" t="b">
        <v>1</v>
      </c>
      <c r="Q2312" t="s">
        <v>8284</v>
      </c>
      <c r="R2312" s="5">
        <f t="shared" si="193"/>
        <v>4.288397837837838</v>
      </c>
      <c r="S2312">
        <f t="shared" ref="S2312:S2342" si="196">D2312/O2312</f>
        <v>64.816470588235291</v>
      </c>
      <c r="T2312" t="s">
        <v>8284</v>
      </c>
      <c r="U2312" t="s">
        <v>8288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9370</v>
      </c>
      <c r="E2313">
        <v>9000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9">
        <f t="shared" si="194"/>
        <v>41736.004502314812</v>
      </c>
      <c r="L2313" s="9">
        <f t="shared" si="195"/>
        <v>41766.004502314812</v>
      </c>
      <c r="M2313" s="10" t="s">
        <v>8329</v>
      </c>
      <c r="N2313" t="b">
        <v>1</v>
      </c>
      <c r="O2313">
        <v>104</v>
      </c>
      <c r="P2313" t="b">
        <v>1</v>
      </c>
      <c r="Q2313" t="s">
        <v>8284</v>
      </c>
      <c r="R2313" s="5">
        <f t="shared" si="193"/>
        <v>1.0411111111111111</v>
      </c>
      <c r="S2313">
        <f t="shared" si="196"/>
        <v>90.09615384615384</v>
      </c>
      <c r="T2313" t="s">
        <v>8284</v>
      </c>
      <c r="U2313" t="s">
        <v>8288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3236</v>
      </c>
      <c r="E2314">
        <v>3000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9">
        <f t="shared" si="194"/>
        <v>41716.632847222223</v>
      </c>
      <c r="L2314" s="9">
        <f t="shared" si="195"/>
        <v>41747.958333333336</v>
      </c>
      <c r="M2314" s="10" t="s">
        <v>8329</v>
      </c>
      <c r="N2314" t="b">
        <v>1</v>
      </c>
      <c r="O2314">
        <v>79</v>
      </c>
      <c r="P2314" t="b">
        <v>1</v>
      </c>
      <c r="Q2314" t="s">
        <v>8284</v>
      </c>
      <c r="R2314" s="5">
        <f t="shared" si="193"/>
        <v>1.0786666666666667</v>
      </c>
      <c r="S2314">
        <f t="shared" si="196"/>
        <v>40.962025316455694</v>
      </c>
      <c r="T2314" t="s">
        <v>8284</v>
      </c>
      <c r="U2314" t="s">
        <v>8288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8792.02</v>
      </c>
      <c r="E2315">
        <v>5000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9">
        <f t="shared" si="194"/>
        <v>41002.958634259259</v>
      </c>
      <c r="L2315" s="9">
        <f t="shared" si="195"/>
        <v>41032.958634259259</v>
      </c>
      <c r="M2315" s="10" t="s">
        <v>8333</v>
      </c>
      <c r="N2315" t="b">
        <v>1</v>
      </c>
      <c r="O2315">
        <v>157</v>
      </c>
      <c r="P2315" t="b">
        <v>1</v>
      </c>
      <c r="Q2315" t="s">
        <v>8284</v>
      </c>
      <c r="R2315" s="5">
        <f t="shared" si="193"/>
        <v>1.7584040000000001</v>
      </c>
      <c r="S2315">
        <f t="shared" si="196"/>
        <v>56.000127388535034</v>
      </c>
      <c r="T2315" t="s">
        <v>8284</v>
      </c>
      <c r="U2315" t="s">
        <v>8288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1883.64</v>
      </c>
      <c r="E2316">
        <v>1200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9">
        <f t="shared" si="194"/>
        <v>41037.551585648151</v>
      </c>
      <c r="L2316" s="9">
        <f t="shared" si="195"/>
        <v>41067.551585648151</v>
      </c>
      <c r="M2316" s="10" t="s">
        <v>8333</v>
      </c>
      <c r="N2316" t="b">
        <v>1</v>
      </c>
      <c r="O2316">
        <v>50</v>
      </c>
      <c r="P2316" t="b">
        <v>1</v>
      </c>
      <c r="Q2316" t="s">
        <v>8284</v>
      </c>
      <c r="R2316" s="5">
        <f t="shared" si="193"/>
        <v>1.5697000000000001</v>
      </c>
      <c r="S2316">
        <f t="shared" si="196"/>
        <v>37.672800000000002</v>
      </c>
      <c r="T2316" t="s">
        <v>8284</v>
      </c>
      <c r="U2316" t="s">
        <v>8288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2565</v>
      </c>
      <c r="E2317">
        <v>2500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9">
        <f t="shared" si="194"/>
        <v>41004.72619212963</v>
      </c>
      <c r="L2317" s="9">
        <f t="shared" si="195"/>
        <v>41034.72619212963</v>
      </c>
      <c r="M2317" s="10" t="s">
        <v>8333</v>
      </c>
      <c r="N2317" t="b">
        <v>1</v>
      </c>
      <c r="O2317">
        <v>64</v>
      </c>
      <c r="P2317" t="b">
        <v>1</v>
      </c>
      <c r="Q2317" t="s">
        <v>8284</v>
      </c>
      <c r="R2317" s="5">
        <f t="shared" si="193"/>
        <v>1.026</v>
      </c>
      <c r="S2317">
        <f t="shared" si="196"/>
        <v>40.078125</v>
      </c>
      <c r="T2317" t="s">
        <v>8284</v>
      </c>
      <c r="U2317" t="s">
        <v>8288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15606.4</v>
      </c>
      <c r="E2318">
        <v>15000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9">
        <f t="shared" si="194"/>
        <v>40079.725115740745</v>
      </c>
      <c r="L2318" s="9">
        <f t="shared" si="195"/>
        <v>40156.766666666663</v>
      </c>
      <c r="M2318" s="10" t="s">
        <v>8338</v>
      </c>
      <c r="N2318" t="b">
        <v>1</v>
      </c>
      <c r="O2318">
        <v>200</v>
      </c>
      <c r="P2318" t="b">
        <v>1</v>
      </c>
      <c r="Q2318" t="s">
        <v>8284</v>
      </c>
      <c r="R2318" s="5">
        <f t="shared" si="193"/>
        <v>1.0404266666666666</v>
      </c>
      <c r="S2318">
        <f t="shared" si="196"/>
        <v>78.031999999999996</v>
      </c>
      <c r="T2318" t="s">
        <v>8284</v>
      </c>
      <c r="U2318" t="s">
        <v>8288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416</v>
      </c>
      <c r="E2319">
        <v>400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9">
        <f t="shared" si="194"/>
        <v>40192.542233796295</v>
      </c>
      <c r="L2319" s="9">
        <f t="shared" si="195"/>
        <v>40224.208333333336</v>
      </c>
      <c r="M2319" s="10" t="s">
        <v>8336</v>
      </c>
      <c r="N2319" t="b">
        <v>1</v>
      </c>
      <c r="O2319">
        <v>22</v>
      </c>
      <c r="P2319" t="b">
        <v>1</v>
      </c>
      <c r="Q2319" t="s">
        <v>8284</v>
      </c>
      <c r="R2319" s="5">
        <f t="shared" si="193"/>
        <v>1.04</v>
      </c>
      <c r="S2319">
        <f t="shared" si="196"/>
        <v>18.90909090909091</v>
      </c>
      <c r="T2319" t="s">
        <v>8284</v>
      </c>
      <c r="U2319" t="s">
        <v>8288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6053</v>
      </c>
      <c r="E2320">
        <v>5000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9">
        <f t="shared" si="194"/>
        <v>40050.643680555557</v>
      </c>
      <c r="L2320" s="9">
        <f t="shared" si="195"/>
        <v>40082.165972222225</v>
      </c>
      <c r="M2320" s="10" t="s">
        <v>8338</v>
      </c>
      <c r="N2320" t="b">
        <v>1</v>
      </c>
      <c r="O2320">
        <v>163</v>
      </c>
      <c r="P2320" t="b">
        <v>1</v>
      </c>
      <c r="Q2320" t="s">
        <v>8284</v>
      </c>
      <c r="R2320" s="5">
        <f t="shared" si="193"/>
        <v>1.2105999999999999</v>
      </c>
      <c r="S2320">
        <f t="shared" si="196"/>
        <v>37.134969325153371</v>
      </c>
      <c r="T2320" t="s">
        <v>8284</v>
      </c>
      <c r="U2320" t="s">
        <v>8288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3231</v>
      </c>
      <c r="E2321">
        <v>3000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9">
        <f t="shared" si="194"/>
        <v>41593.082002314812</v>
      </c>
      <c r="L2321" s="9">
        <f t="shared" si="195"/>
        <v>41623.082002314812</v>
      </c>
      <c r="M2321" s="10" t="s">
        <v>8331</v>
      </c>
      <c r="N2321" t="b">
        <v>1</v>
      </c>
      <c r="O2321">
        <v>77</v>
      </c>
      <c r="P2321" t="b">
        <v>1</v>
      </c>
      <c r="Q2321" t="s">
        <v>8284</v>
      </c>
      <c r="R2321" s="5">
        <f t="shared" si="193"/>
        <v>1.077</v>
      </c>
      <c r="S2321">
        <f t="shared" si="196"/>
        <v>41.961038961038959</v>
      </c>
      <c r="T2321" t="s">
        <v>8284</v>
      </c>
      <c r="U2321" t="s">
        <v>8288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5433</v>
      </c>
      <c r="E2322">
        <v>5000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9">
        <f t="shared" si="194"/>
        <v>41696.817129629628</v>
      </c>
      <c r="L2322" s="9">
        <f t="shared" si="195"/>
        <v>41731.775462962964</v>
      </c>
      <c r="M2322" s="10" t="s">
        <v>8329</v>
      </c>
      <c r="N2322" t="b">
        <v>1</v>
      </c>
      <c r="O2322">
        <v>89</v>
      </c>
      <c r="P2322" t="b">
        <v>1</v>
      </c>
      <c r="Q2322" t="s">
        <v>8284</v>
      </c>
      <c r="R2322" s="5">
        <f t="shared" si="193"/>
        <v>1.0866</v>
      </c>
      <c r="S2322">
        <f t="shared" si="196"/>
        <v>61.044943820224717</v>
      </c>
      <c r="T2322" t="s">
        <v>8284</v>
      </c>
      <c r="U2322" t="s">
        <v>8288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4130</v>
      </c>
      <c r="E2323">
        <v>10557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9">
        <f t="shared" si="194"/>
        <v>42799.260428240741</v>
      </c>
      <c r="L2323" s="9">
        <f t="shared" si="195"/>
        <v>42829.21876157407</v>
      </c>
      <c r="M2323" s="10" t="s">
        <v>8327</v>
      </c>
      <c r="N2323" t="b">
        <v>0</v>
      </c>
      <c r="O2323">
        <v>64</v>
      </c>
      <c r="P2323" t="b">
        <v>0</v>
      </c>
      <c r="Q2323" t="s">
        <v>8295</v>
      </c>
      <c r="R2323" s="5">
        <f t="shared" si="193"/>
        <v>0.39120962394619685</v>
      </c>
      <c r="S2323">
        <f t="shared" si="196"/>
        <v>64.53125</v>
      </c>
      <c r="T2323" t="s">
        <v>8295</v>
      </c>
      <c r="U2323" t="s">
        <v>8311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85</v>
      </c>
      <c r="E2324">
        <v>2700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9">
        <f t="shared" si="194"/>
        <v>42804.895474537036</v>
      </c>
      <c r="L2324" s="9">
        <f t="shared" si="195"/>
        <v>42834.853807870371</v>
      </c>
      <c r="M2324" s="10" t="s">
        <v>8327</v>
      </c>
      <c r="N2324" t="b">
        <v>0</v>
      </c>
      <c r="O2324">
        <v>4</v>
      </c>
      <c r="P2324" t="b">
        <v>0</v>
      </c>
      <c r="Q2324" t="s">
        <v>8295</v>
      </c>
      <c r="R2324" s="5">
        <f t="shared" si="193"/>
        <v>3.1481481481481478E-2</v>
      </c>
      <c r="S2324">
        <f t="shared" si="196"/>
        <v>21.25</v>
      </c>
      <c r="T2324" t="s">
        <v>8295</v>
      </c>
      <c r="U2324" t="s">
        <v>8311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120</v>
      </c>
      <c r="E2325">
        <v>250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9">
        <f t="shared" si="194"/>
        <v>42807.755173611113</v>
      </c>
      <c r="L2325" s="9">
        <f t="shared" si="195"/>
        <v>42814.755173611113</v>
      </c>
      <c r="M2325" s="10" t="s">
        <v>8327</v>
      </c>
      <c r="N2325" t="b">
        <v>0</v>
      </c>
      <c r="O2325">
        <v>4</v>
      </c>
      <c r="P2325" t="b">
        <v>0</v>
      </c>
      <c r="Q2325" t="s">
        <v>8295</v>
      </c>
      <c r="R2325" s="5">
        <f t="shared" si="193"/>
        <v>0.48</v>
      </c>
      <c r="S2325">
        <f t="shared" si="196"/>
        <v>30</v>
      </c>
      <c r="T2325" t="s">
        <v>8295</v>
      </c>
      <c r="U2325" t="s">
        <v>8311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1555</v>
      </c>
      <c r="E2326">
        <v>7500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9">
        <f t="shared" si="194"/>
        <v>42790.885243055556</v>
      </c>
      <c r="L2326" s="9">
        <f t="shared" si="195"/>
        <v>42820.843576388885</v>
      </c>
      <c r="M2326" s="10" t="s">
        <v>8327</v>
      </c>
      <c r="N2326" t="b">
        <v>0</v>
      </c>
      <c r="O2326">
        <v>61</v>
      </c>
      <c r="P2326" t="b">
        <v>0</v>
      </c>
      <c r="Q2326" t="s">
        <v>8295</v>
      </c>
      <c r="R2326" s="5">
        <f t="shared" si="193"/>
        <v>0.20733333333333334</v>
      </c>
      <c r="S2326">
        <f t="shared" si="196"/>
        <v>25.491803278688526</v>
      </c>
      <c r="T2326" t="s">
        <v>8295</v>
      </c>
      <c r="U2326" t="s">
        <v>8311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80</v>
      </c>
      <c r="E2327">
        <v>1000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9">
        <f t="shared" si="194"/>
        <v>42794.022349537037</v>
      </c>
      <c r="L2327" s="9">
        <f t="shared" si="195"/>
        <v>42823.980682870373</v>
      </c>
      <c r="M2327" s="10" t="s">
        <v>8327</v>
      </c>
      <c r="N2327" t="b">
        <v>0</v>
      </c>
      <c r="O2327">
        <v>7</v>
      </c>
      <c r="P2327" t="b">
        <v>0</v>
      </c>
      <c r="Q2327" t="s">
        <v>8295</v>
      </c>
      <c r="R2327" s="5">
        <f t="shared" si="193"/>
        <v>0.08</v>
      </c>
      <c r="S2327">
        <f t="shared" si="196"/>
        <v>11.428571428571429</v>
      </c>
      <c r="T2327" t="s">
        <v>8295</v>
      </c>
      <c r="U2327" t="s">
        <v>8311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108</v>
      </c>
      <c r="E2328">
        <v>15000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9">
        <f t="shared" si="194"/>
        <v>42804.034120370372</v>
      </c>
      <c r="L2328" s="9">
        <f t="shared" si="195"/>
        <v>42855.708333333328</v>
      </c>
      <c r="M2328" s="10" t="s">
        <v>8327</v>
      </c>
      <c r="N2328" t="b">
        <v>0</v>
      </c>
      <c r="O2328">
        <v>1</v>
      </c>
      <c r="P2328" t="b">
        <v>0</v>
      </c>
      <c r="Q2328" t="s">
        <v>8295</v>
      </c>
      <c r="R2328" s="5">
        <f t="shared" si="193"/>
        <v>7.1999999999999998E-3</v>
      </c>
      <c r="S2328">
        <f t="shared" si="196"/>
        <v>108</v>
      </c>
      <c r="T2328" t="s">
        <v>8295</v>
      </c>
      <c r="U2328" t="s">
        <v>8311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184133.01</v>
      </c>
      <c r="E2329">
        <v>35000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9">
        <f t="shared" si="194"/>
        <v>41842.917129629626</v>
      </c>
      <c r="L2329" s="9">
        <f t="shared" si="195"/>
        <v>41877.917129629626</v>
      </c>
      <c r="M2329" s="10" t="s">
        <v>8329</v>
      </c>
      <c r="N2329" t="b">
        <v>1</v>
      </c>
      <c r="O2329">
        <v>3355</v>
      </c>
      <c r="P2329" t="b">
        <v>1</v>
      </c>
      <c r="Q2329" t="s">
        <v>8295</v>
      </c>
      <c r="R2329" s="5">
        <f t="shared" si="193"/>
        <v>5.2609431428571432</v>
      </c>
      <c r="S2329">
        <f t="shared" si="196"/>
        <v>54.883162444113267</v>
      </c>
      <c r="T2329" t="s">
        <v>8295</v>
      </c>
      <c r="U2329" t="s">
        <v>8311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25445</v>
      </c>
      <c r="E2330">
        <v>10000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9">
        <f t="shared" si="194"/>
        <v>42139.781678240739</v>
      </c>
      <c r="L2330" s="9">
        <f t="shared" si="195"/>
        <v>42169.781678240739</v>
      </c>
      <c r="M2330" s="10" t="s">
        <v>8326</v>
      </c>
      <c r="N2330" t="b">
        <v>1</v>
      </c>
      <c r="O2330">
        <v>537</v>
      </c>
      <c r="P2330" t="b">
        <v>1</v>
      </c>
      <c r="Q2330" t="s">
        <v>8295</v>
      </c>
      <c r="R2330" s="5">
        <f t="shared" si="193"/>
        <v>2.5445000000000002</v>
      </c>
      <c r="S2330">
        <f t="shared" si="196"/>
        <v>47.383612662942269</v>
      </c>
      <c r="T2330" t="s">
        <v>8295</v>
      </c>
      <c r="U2330" t="s">
        <v>8311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26480</v>
      </c>
      <c r="E2331">
        <v>25000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9">
        <f t="shared" si="194"/>
        <v>41807.624374999999</v>
      </c>
      <c r="L2331" s="9">
        <f t="shared" si="195"/>
        <v>41837.624374999999</v>
      </c>
      <c r="M2331" s="10" t="s">
        <v>8329</v>
      </c>
      <c r="N2331" t="b">
        <v>1</v>
      </c>
      <c r="O2331">
        <v>125</v>
      </c>
      <c r="P2331" t="b">
        <v>1</v>
      </c>
      <c r="Q2331" t="s">
        <v>8295</v>
      </c>
      <c r="R2331" s="5">
        <f t="shared" si="193"/>
        <v>1.0591999999999999</v>
      </c>
      <c r="S2331">
        <f t="shared" si="196"/>
        <v>211.84</v>
      </c>
      <c r="T2331" t="s">
        <v>8295</v>
      </c>
      <c r="U2331" t="s">
        <v>8311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35848</v>
      </c>
      <c r="E2332">
        <v>35000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9">
        <f t="shared" si="194"/>
        <v>42332.89980324074</v>
      </c>
      <c r="L2332" s="9">
        <f t="shared" si="195"/>
        <v>42363</v>
      </c>
      <c r="M2332" s="10" t="s">
        <v>8330</v>
      </c>
      <c r="N2332" t="b">
        <v>1</v>
      </c>
      <c r="O2332">
        <v>163</v>
      </c>
      <c r="P2332" t="b">
        <v>1</v>
      </c>
      <c r="Q2332" t="s">
        <v>8295</v>
      </c>
      <c r="R2332" s="5">
        <f t="shared" si="193"/>
        <v>1.0242285714285715</v>
      </c>
      <c r="S2332">
        <f t="shared" si="196"/>
        <v>219.92638036809817</v>
      </c>
      <c r="T2332" t="s">
        <v>8295</v>
      </c>
      <c r="U2332" t="s">
        <v>8311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11545.1</v>
      </c>
      <c r="E2333">
        <v>8000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9">
        <f t="shared" si="194"/>
        <v>41839.005671296298</v>
      </c>
      <c r="L2333" s="9">
        <f t="shared" si="195"/>
        <v>41869.005671296298</v>
      </c>
      <c r="M2333" s="10" t="s">
        <v>8329</v>
      </c>
      <c r="N2333" t="b">
        <v>1</v>
      </c>
      <c r="O2333">
        <v>283</v>
      </c>
      <c r="P2333" t="b">
        <v>1</v>
      </c>
      <c r="Q2333" t="s">
        <v>8295</v>
      </c>
      <c r="R2333" s="5">
        <f t="shared" si="193"/>
        <v>1.4431375</v>
      </c>
      <c r="S2333">
        <f t="shared" si="196"/>
        <v>40.795406360424032</v>
      </c>
      <c r="T2333" t="s">
        <v>8295</v>
      </c>
      <c r="U2333" t="s">
        <v>8311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26577</v>
      </c>
      <c r="E2334">
        <v>25000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9">
        <f t="shared" si="194"/>
        <v>42011.628136574072</v>
      </c>
      <c r="L2334" s="9">
        <f t="shared" si="195"/>
        <v>42041.628136574072</v>
      </c>
      <c r="M2334" s="10" t="s">
        <v>8326</v>
      </c>
      <c r="N2334" t="b">
        <v>1</v>
      </c>
      <c r="O2334">
        <v>352</v>
      </c>
      <c r="P2334" t="b">
        <v>1</v>
      </c>
      <c r="Q2334" t="s">
        <v>8295</v>
      </c>
      <c r="R2334" s="5">
        <f t="shared" si="193"/>
        <v>1.06308</v>
      </c>
      <c r="S2334">
        <f t="shared" si="196"/>
        <v>75.502840909090907</v>
      </c>
      <c r="T2334" t="s">
        <v>8295</v>
      </c>
      <c r="U2334" t="s">
        <v>8311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1273</v>
      </c>
      <c r="E2335">
        <v>600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9">
        <f t="shared" si="194"/>
        <v>41767.650347222225</v>
      </c>
      <c r="L2335" s="9">
        <f t="shared" si="195"/>
        <v>41788.743055555555</v>
      </c>
      <c r="M2335" s="10" t="s">
        <v>8329</v>
      </c>
      <c r="N2335" t="b">
        <v>1</v>
      </c>
      <c r="O2335">
        <v>94</v>
      </c>
      <c r="P2335" t="b">
        <v>1</v>
      </c>
      <c r="Q2335" t="s">
        <v>8295</v>
      </c>
      <c r="R2335" s="5">
        <f t="shared" si="193"/>
        <v>2.1216666666666666</v>
      </c>
      <c r="S2335">
        <f t="shared" si="196"/>
        <v>13.542553191489361</v>
      </c>
      <c r="T2335" t="s">
        <v>8295</v>
      </c>
      <c r="U2335" t="s">
        <v>8311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4078</v>
      </c>
      <c r="E2336">
        <v>4000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9">
        <f t="shared" si="194"/>
        <v>41918.670115740737</v>
      </c>
      <c r="L2336" s="9">
        <f t="shared" si="195"/>
        <v>41948.731944444444</v>
      </c>
      <c r="M2336" s="10" t="s">
        <v>8329</v>
      </c>
      <c r="N2336" t="b">
        <v>1</v>
      </c>
      <c r="O2336">
        <v>67</v>
      </c>
      <c r="P2336" t="b">
        <v>1</v>
      </c>
      <c r="Q2336" t="s">
        <v>8295</v>
      </c>
      <c r="R2336" s="5">
        <f t="shared" si="193"/>
        <v>1.0195000000000001</v>
      </c>
      <c r="S2336">
        <f t="shared" si="196"/>
        <v>60.865671641791046</v>
      </c>
      <c r="T2336" t="s">
        <v>8295</v>
      </c>
      <c r="U2336" t="s">
        <v>8311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25568</v>
      </c>
      <c r="E2337">
        <v>25000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9">
        <f t="shared" si="194"/>
        <v>41771.572256944448</v>
      </c>
      <c r="L2337" s="9">
        <f t="shared" si="195"/>
        <v>41801.572256944448</v>
      </c>
      <c r="M2337" s="10" t="s">
        <v>8329</v>
      </c>
      <c r="N2337" t="b">
        <v>1</v>
      </c>
      <c r="O2337">
        <v>221</v>
      </c>
      <c r="P2337" t="b">
        <v>1</v>
      </c>
      <c r="Q2337" t="s">
        <v>8295</v>
      </c>
      <c r="R2337" s="5">
        <f t="shared" si="193"/>
        <v>1.0227200000000001</v>
      </c>
      <c r="S2337">
        <f t="shared" si="196"/>
        <v>115.69230769230769</v>
      </c>
      <c r="T2337" t="s">
        <v>8295</v>
      </c>
      <c r="U2337" t="s">
        <v>8311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104146.51</v>
      </c>
      <c r="E2338">
        <v>20000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9">
        <f t="shared" si="194"/>
        <v>41666.924710648149</v>
      </c>
      <c r="L2338" s="9">
        <f t="shared" si="195"/>
        <v>41706.924710648149</v>
      </c>
      <c r="M2338" s="10" t="s">
        <v>8329</v>
      </c>
      <c r="N2338" t="b">
        <v>1</v>
      </c>
      <c r="O2338">
        <v>2165</v>
      </c>
      <c r="P2338" t="b">
        <v>1</v>
      </c>
      <c r="Q2338" t="s">
        <v>8295</v>
      </c>
      <c r="R2338" s="5">
        <f t="shared" si="193"/>
        <v>5.2073254999999996</v>
      </c>
      <c r="S2338">
        <f t="shared" si="196"/>
        <v>48.104623556581984</v>
      </c>
      <c r="T2338" t="s">
        <v>8295</v>
      </c>
      <c r="U2338" t="s">
        <v>8311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13279</v>
      </c>
      <c r="E2339">
        <v>12000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9">
        <f t="shared" si="194"/>
        <v>41786.640543981484</v>
      </c>
      <c r="L2339" s="9">
        <f t="shared" si="195"/>
        <v>41816.640543981484</v>
      </c>
      <c r="M2339" s="10" t="s">
        <v>8329</v>
      </c>
      <c r="N2339" t="b">
        <v>1</v>
      </c>
      <c r="O2339">
        <v>179</v>
      </c>
      <c r="P2339" t="b">
        <v>1</v>
      </c>
      <c r="Q2339" t="s">
        <v>8295</v>
      </c>
      <c r="R2339" s="5">
        <f t="shared" si="193"/>
        <v>1.1065833333333333</v>
      </c>
      <c r="S2339">
        <f t="shared" si="196"/>
        <v>74.184357541899445</v>
      </c>
      <c r="T2339" t="s">
        <v>8295</v>
      </c>
      <c r="U2339" t="s">
        <v>8311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15171.5</v>
      </c>
      <c r="E2340">
        <v>15000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9">
        <f t="shared" si="194"/>
        <v>41789.89680555556</v>
      </c>
      <c r="L2340" s="9">
        <f t="shared" si="195"/>
        <v>41819.89680555556</v>
      </c>
      <c r="M2340" s="10" t="s">
        <v>8329</v>
      </c>
      <c r="N2340" t="b">
        <v>1</v>
      </c>
      <c r="O2340">
        <v>123</v>
      </c>
      <c r="P2340" t="b">
        <v>1</v>
      </c>
      <c r="Q2340" t="s">
        <v>8295</v>
      </c>
      <c r="R2340" s="5">
        <f t="shared" si="193"/>
        <v>1.0114333333333334</v>
      </c>
      <c r="S2340">
        <f t="shared" si="196"/>
        <v>123.34552845528455</v>
      </c>
      <c r="T2340" t="s">
        <v>8295</v>
      </c>
      <c r="U2340" t="s">
        <v>8311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73552</v>
      </c>
      <c r="E2341">
        <v>25000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9">
        <f t="shared" si="194"/>
        <v>42692.79987268518</v>
      </c>
      <c r="L2341" s="9">
        <f t="shared" si="195"/>
        <v>42723.332638888889</v>
      </c>
      <c r="M2341" s="10" t="s">
        <v>8328</v>
      </c>
      <c r="N2341" t="b">
        <v>1</v>
      </c>
      <c r="O2341">
        <v>1104</v>
      </c>
      <c r="P2341" t="b">
        <v>1</v>
      </c>
      <c r="Q2341" t="s">
        <v>8295</v>
      </c>
      <c r="R2341" s="5">
        <f t="shared" si="193"/>
        <v>2.9420799999999998</v>
      </c>
      <c r="S2341">
        <f t="shared" si="196"/>
        <v>66.623188405797094</v>
      </c>
      <c r="T2341" t="s">
        <v>8295</v>
      </c>
      <c r="U2341" t="s">
        <v>8311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42311</v>
      </c>
      <c r="E2342">
        <v>40000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9">
        <f t="shared" si="194"/>
        <v>42643.642800925925</v>
      </c>
      <c r="L2342" s="9">
        <f t="shared" si="195"/>
        <v>42673.642800925925</v>
      </c>
      <c r="M2342" s="10" t="s">
        <v>8328</v>
      </c>
      <c r="N2342" t="b">
        <v>1</v>
      </c>
      <c r="O2342">
        <v>403</v>
      </c>
      <c r="P2342" t="b">
        <v>1</v>
      </c>
      <c r="Q2342" t="s">
        <v>8295</v>
      </c>
      <c r="R2342" s="5">
        <f t="shared" si="193"/>
        <v>1.0577749999999999</v>
      </c>
      <c r="S2342">
        <f t="shared" si="196"/>
        <v>104.99007444168734</v>
      </c>
      <c r="T2342" t="s">
        <v>8295</v>
      </c>
      <c r="U2342" t="s">
        <v>8311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0</v>
      </c>
      <c r="E2343">
        <v>5000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9">
        <f t="shared" si="194"/>
        <v>42167.813703703709</v>
      </c>
      <c r="L2343" s="9">
        <f t="shared" si="195"/>
        <v>42197.813703703709</v>
      </c>
      <c r="M2343" s="10" t="s">
        <v>8326</v>
      </c>
      <c r="N2343" t="b">
        <v>0</v>
      </c>
      <c r="O2343">
        <v>0</v>
      </c>
      <c r="P2343" t="b">
        <v>0</v>
      </c>
      <c r="Q2343" t="s">
        <v>8278</v>
      </c>
      <c r="R2343" s="5">
        <f t="shared" si="193"/>
        <v>0</v>
      </c>
      <c r="S2343">
        <v>0</v>
      </c>
      <c r="T2343" t="s">
        <v>8278</v>
      </c>
      <c r="U2343" t="s">
        <v>8279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0</v>
      </c>
      <c r="E2344">
        <v>5500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9">
        <f t="shared" si="194"/>
        <v>41897.702199074076</v>
      </c>
      <c r="L2344" s="9">
        <f t="shared" si="195"/>
        <v>41918.208333333336</v>
      </c>
      <c r="M2344" s="10" t="s">
        <v>8329</v>
      </c>
      <c r="N2344" t="b">
        <v>0</v>
      </c>
      <c r="O2344">
        <v>0</v>
      </c>
      <c r="P2344" t="b">
        <v>0</v>
      </c>
      <c r="Q2344" t="s">
        <v>8278</v>
      </c>
      <c r="R2344" s="5">
        <f t="shared" si="193"/>
        <v>0</v>
      </c>
      <c r="S2344">
        <v>0</v>
      </c>
      <c r="T2344" t="s">
        <v>8278</v>
      </c>
      <c r="U2344" t="s">
        <v>8279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300</v>
      </c>
      <c r="E2345">
        <v>10000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9">
        <f t="shared" si="194"/>
        <v>42327.825289351851</v>
      </c>
      <c r="L2345" s="9">
        <f t="shared" si="195"/>
        <v>42377.82430555555</v>
      </c>
      <c r="M2345" s="10" t="s">
        <v>8328</v>
      </c>
      <c r="N2345" t="b">
        <v>0</v>
      </c>
      <c r="O2345">
        <v>1</v>
      </c>
      <c r="P2345" t="b">
        <v>0</v>
      </c>
      <c r="Q2345" t="s">
        <v>8278</v>
      </c>
      <c r="R2345" s="5">
        <f t="shared" si="193"/>
        <v>0.03</v>
      </c>
      <c r="S2345">
        <f>D2345/O2345</f>
        <v>300</v>
      </c>
      <c r="T2345" t="s">
        <v>8278</v>
      </c>
      <c r="U2345" t="s">
        <v>8279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</v>
      </c>
      <c r="E2346">
        <v>1000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9">
        <f t="shared" si="194"/>
        <v>42515.727650462963</v>
      </c>
      <c r="L2346" s="9">
        <f t="shared" si="195"/>
        <v>42545.727650462963</v>
      </c>
      <c r="M2346" s="10" t="s">
        <v>8328</v>
      </c>
      <c r="N2346" t="b">
        <v>0</v>
      </c>
      <c r="O2346">
        <v>1</v>
      </c>
      <c r="P2346" t="b">
        <v>0</v>
      </c>
      <c r="Q2346" t="s">
        <v>8278</v>
      </c>
      <c r="R2346" s="5">
        <f t="shared" si="193"/>
        <v>1E-3</v>
      </c>
      <c r="S2346">
        <f>D2346/O2346</f>
        <v>1</v>
      </c>
      <c r="T2346" t="s">
        <v>8278</v>
      </c>
      <c r="U2346" t="s">
        <v>8279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0</v>
      </c>
      <c r="E2347">
        <v>3000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9">
        <f t="shared" si="194"/>
        <v>42060.001805555556</v>
      </c>
      <c r="L2347" s="9">
        <f t="shared" si="195"/>
        <v>42094.985416666663</v>
      </c>
      <c r="M2347" s="10" t="s">
        <v>8326</v>
      </c>
      <c r="N2347" t="b">
        <v>0</v>
      </c>
      <c r="O2347">
        <v>0</v>
      </c>
      <c r="P2347" t="b">
        <v>0</v>
      </c>
      <c r="Q2347" t="s">
        <v>8278</v>
      </c>
      <c r="R2347" s="5">
        <f t="shared" si="193"/>
        <v>0</v>
      </c>
      <c r="S2347">
        <v>0</v>
      </c>
      <c r="T2347" t="s">
        <v>8278</v>
      </c>
      <c r="U2347" t="s">
        <v>8279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39</v>
      </c>
      <c r="E2348">
        <v>60000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9">
        <f t="shared" si="194"/>
        <v>42615.79896990741</v>
      </c>
      <c r="L2348" s="9">
        <f t="shared" si="195"/>
        <v>42660.79896990741</v>
      </c>
      <c r="M2348" s="10" t="s">
        <v>8328</v>
      </c>
      <c r="N2348" t="b">
        <v>0</v>
      </c>
      <c r="O2348">
        <v>3</v>
      </c>
      <c r="P2348" t="b">
        <v>0</v>
      </c>
      <c r="Q2348" t="s">
        <v>8278</v>
      </c>
      <c r="R2348" s="5">
        <f t="shared" si="193"/>
        <v>6.4999999999999997E-4</v>
      </c>
      <c r="S2348">
        <f>D2348/O2348</f>
        <v>13</v>
      </c>
      <c r="T2348" t="s">
        <v>8278</v>
      </c>
      <c r="U2348" t="s">
        <v>8279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15</v>
      </c>
      <c r="E2349">
        <v>1000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9">
        <f t="shared" si="194"/>
        <v>42577.607361111106</v>
      </c>
      <c r="L2349" s="9">
        <f t="shared" si="195"/>
        <v>42607.607361111106</v>
      </c>
      <c r="M2349" s="10" t="s">
        <v>8328</v>
      </c>
      <c r="N2349" t="b">
        <v>0</v>
      </c>
      <c r="O2349">
        <v>1</v>
      </c>
      <c r="P2349" t="b">
        <v>0</v>
      </c>
      <c r="Q2349" t="s">
        <v>8278</v>
      </c>
      <c r="R2349" s="5">
        <f t="shared" si="193"/>
        <v>1.4999999999999999E-2</v>
      </c>
      <c r="S2349">
        <f>D2349/O2349</f>
        <v>15</v>
      </c>
      <c r="T2349" t="s">
        <v>8278</v>
      </c>
      <c r="U2349" t="s">
        <v>8279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270</v>
      </c>
      <c r="E2350">
        <v>70000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9">
        <f t="shared" si="194"/>
        <v>42360.932152777779</v>
      </c>
      <c r="L2350" s="9">
        <f t="shared" si="195"/>
        <v>42420.932152777779</v>
      </c>
      <c r="M2350" s="10" t="s">
        <v>8328</v>
      </c>
      <c r="N2350" t="b">
        <v>0</v>
      </c>
      <c r="O2350">
        <v>5</v>
      </c>
      <c r="P2350" t="b">
        <v>0</v>
      </c>
      <c r="Q2350" t="s">
        <v>8278</v>
      </c>
      <c r="R2350" s="5">
        <f t="shared" si="193"/>
        <v>3.8571428571428572E-3</v>
      </c>
      <c r="S2350">
        <f>D2350/O2350</f>
        <v>54</v>
      </c>
      <c r="T2350" t="s">
        <v>8278</v>
      </c>
      <c r="U2350" t="s">
        <v>8279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0</v>
      </c>
      <c r="E2351">
        <v>474900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9">
        <f t="shared" si="194"/>
        <v>42198.775787037041</v>
      </c>
      <c r="L2351" s="9">
        <f t="shared" si="195"/>
        <v>42227.775787037041</v>
      </c>
      <c r="M2351" s="10" t="s">
        <v>8326</v>
      </c>
      <c r="N2351" t="b">
        <v>0</v>
      </c>
      <c r="O2351">
        <v>0</v>
      </c>
      <c r="P2351" t="b">
        <v>0</v>
      </c>
      <c r="Q2351" t="s">
        <v>8278</v>
      </c>
      <c r="R2351" s="5">
        <f t="shared" si="193"/>
        <v>0</v>
      </c>
      <c r="S2351">
        <v>0</v>
      </c>
      <c r="T2351" t="s">
        <v>8278</v>
      </c>
      <c r="U2351" t="s">
        <v>8279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0</v>
      </c>
      <c r="E2352">
        <v>50000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9">
        <f t="shared" si="194"/>
        <v>42708.842245370368</v>
      </c>
      <c r="L2352" s="9">
        <f t="shared" si="195"/>
        <v>42738.842245370368</v>
      </c>
      <c r="M2352" s="10" t="s">
        <v>8327</v>
      </c>
      <c r="N2352" t="b">
        <v>0</v>
      </c>
      <c r="O2352">
        <v>0</v>
      </c>
      <c r="P2352" t="b">
        <v>0</v>
      </c>
      <c r="Q2352" t="s">
        <v>8278</v>
      </c>
      <c r="R2352" s="5">
        <f t="shared" si="193"/>
        <v>0</v>
      </c>
      <c r="S2352">
        <v>0</v>
      </c>
      <c r="T2352" t="s">
        <v>8278</v>
      </c>
      <c r="U2352" t="s">
        <v>8279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108</v>
      </c>
      <c r="E2353">
        <v>18900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9">
        <f t="shared" si="194"/>
        <v>42094.101145833338</v>
      </c>
      <c r="L2353" s="9">
        <f t="shared" si="195"/>
        <v>42124.101145833338</v>
      </c>
      <c r="M2353" s="10" t="s">
        <v>8326</v>
      </c>
      <c r="N2353" t="b">
        <v>0</v>
      </c>
      <c r="O2353">
        <v>7</v>
      </c>
      <c r="P2353" t="b">
        <v>0</v>
      </c>
      <c r="Q2353" t="s">
        <v>8278</v>
      </c>
      <c r="R2353" s="5">
        <f t="shared" si="193"/>
        <v>5.7142857142857143E-3</v>
      </c>
      <c r="S2353">
        <f>D2353/O2353</f>
        <v>15.428571428571429</v>
      </c>
      <c r="T2353" t="s">
        <v>8278</v>
      </c>
      <c r="U2353" t="s">
        <v>8279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0</v>
      </c>
      <c r="E2354">
        <v>2000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9">
        <f t="shared" si="194"/>
        <v>42101.633703703701</v>
      </c>
      <c r="L2354" s="9">
        <f t="shared" si="195"/>
        <v>42161.633703703701</v>
      </c>
      <c r="M2354" s="10" t="s">
        <v>8326</v>
      </c>
      <c r="N2354" t="b">
        <v>0</v>
      </c>
      <c r="O2354">
        <v>0</v>
      </c>
      <c r="P2354" t="b">
        <v>0</v>
      </c>
      <c r="Q2354" t="s">
        <v>8278</v>
      </c>
      <c r="R2354" s="5">
        <f t="shared" si="193"/>
        <v>0</v>
      </c>
      <c r="S2354">
        <v>0</v>
      </c>
      <c r="T2354" t="s">
        <v>8278</v>
      </c>
      <c r="U2354" t="s">
        <v>8279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0</v>
      </c>
      <c r="E2355">
        <v>1000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9">
        <f t="shared" si="194"/>
        <v>42103.676180555558</v>
      </c>
      <c r="L2355" s="9">
        <f t="shared" si="195"/>
        <v>42115.676180555558</v>
      </c>
      <c r="M2355" s="10" t="s">
        <v>8326</v>
      </c>
      <c r="N2355" t="b">
        <v>0</v>
      </c>
      <c r="O2355">
        <v>0</v>
      </c>
      <c r="P2355" t="b">
        <v>0</v>
      </c>
      <c r="Q2355" t="s">
        <v>8278</v>
      </c>
      <c r="R2355" s="5">
        <f t="shared" si="193"/>
        <v>0</v>
      </c>
      <c r="S2355">
        <v>0</v>
      </c>
      <c r="T2355" t="s">
        <v>8278</v>
      </c>
      <c r="U2355" t="s">
        <v>8279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25</v>
      </c>
      <c r="E2356">
        <v>35000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9">
        <f t="shared" si="194"/>
        <v>41954.722916666666</v>
      </c>
      <c r="L2356" s="9">
        <f t="shared" si="195"/>
        <v>42014.722916666666</v>
      </c>
      <c r="M2356" s="10" t="s">
        <v>8326</v>
      </c>
      <c r="N2356" t="b">
        <v>0</v>
      </c>
      <c r="O2356">
        <v>1</v>
      </c>
      <c r="P2356" t="b">
        <v>0</v>
      </c>
      <c r="Q2356" t="s">
        <v>8278</v>
      </c>
      <c r="R2356" s="5">
        <f t="shared" si="193"/>
        <v>7.1428571428571429E-4</v>
      </c>
      <c r="S2356">
        <f>D2356/O2356</f>
        <v>25</v>
      </c>
      <c r="T2356" t="s">
        <v>8278</v>
      </c>
      <c r="U2356" t="s">
        <v>8279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55</v>
      </c>
      <c r="E2357">
        <v>8000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9">
        <f t="shared" si="194"/>
        <v>42096.918240740742</v>
      </c>
      <c r="L2357" s="9">
        <f t="shared" si="195"/>
        <v>42126.918240740742</v>
      </c>
      <c r="M2357" s="10" t="s">
        <v>8326</v>
      </c>
      <c r="N2357" t="b">
        <v>0</v>
      </c>
      <c r="O2357">
        <v>2</v>
      </c>
      <c r="P2357" t="b">
        <v>0</v>
      </c>
      <c r="Q2357" t="s">
        <v>8278</v>
      </c>
      <c r="R2357" s="5">
        <f t="shared" si="193"/>
        <v>6.875E-3</v>
      </c>
      <c r="S2357">
        <f>D2357/O2357</f>
        <v>27.5</v>
      </c>
      <c r="T2357" t="s">
        <v>8278</v>
      </c>
      <c r="U2357" t="s">
        <v>8279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0</v>
      </c>
      <c r="E2358">
        <v>10000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9">
        <f t="shared" si="194"/>
        <v>42130.78361111111</v>
      </c>
      <c r="L2358" s="9">
        <f t="shared" si="195"/>
        <v>42160.78361111111</v>
      </c>
      <c r="M2358" s="10" t="s">
        <v>8326</v>
      </c>
      <c r="N2358" t="b">
        <v>0</v>
      </c>
      <c r="O2358">
        <v>0</v>
      </c>
      <c r="P2358" t="b">
        <v>0</v>
      </c>
      <c r="Q2358" t="s">
        <v>8278</v>
      </c>
      <c r="R2358" s="5">
        <f t="shared" si="193"/>
        <v>0</v>
      </c>
      <c r="S2358">
        <v>0</v>
      </c>
      <c r="T2358" t="s">
        <v>8278</v>
      </c>
      <c r="U2358" t="s">
        <v>8279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0</v>
      </c>
      <c r="E2359">
        <v>27000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9">
        <f t="shared" si="194"/>
        <v>42264.620115740741</v>
      </c>
      <c r="L2359" s="9">
        <f t="shared" si="195"/>
        <v>42294.620115740741</v>
      </c>
      <c r="M2359" s="10" t="s">
        <v>8326</v>
      </c>
      <c r="N2359" t="b">
        <v>0</v>
      </c>
      <c r="O2359">
        <v>0</v>
      </c>
      <c r="P2359" t="b">
        <v>0</v>
      </c>
      <c r="Q2359" t="s">
        <v>8278</v>
      </c>
      <c r="R2359" s="5">
        <f t="shared" si="193"/>
        <v>0</v>
      </c>
      <c r="S2359">
        <v>0</v>
      </c>
      <c r="T2359" t="s">
        <v>8278</v>
      </c>
      <c r="U2359" t="s">
        <v>8279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0</v>
      </c>
      <c r="E2360">
        <v>1500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9">
        <f t="shared" si="194"/>
        <v>41978.930972222224</v>
      </c>
      <c r="L2360" s="9">
        <f t="shared" si="195"/>
        <v>42035.027083333334</v>
      </c>
      <c r="M2360" s="10" t="s">
        <v>8326</v>
      </c>
      <c r="N2360" t="b">
        <v>0</v>
      </c>
      <c r="O2360">
        <v>0</v>
      </c>
      <c r="P2360" t="b">
        <v>0</v>
      </c>
      <c r="Q2360" t="s">
        <v>8278</v>
      </c>
      <c r="R2360" s="5">
        <f t="shared" si="193"/>
        <v>0</v>
      </c>
      <c r="S2360">
        <v>0</v>
      </c>
      <c r="T2360" t="s">
        <v>8278</v>
      </c>
      <c r="U2360" t="s">
        <v>8279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1101</v>
      </c>
      <c r="E2361">
        <v>7500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9">
        <f t="shared" si="194"/>
        <v>42159.649583333332</v>
      </c>
      <c r="L2361" s="9">
        <f t="shared" si="195"/>
        <v>42219.649583333332</v>
      </c>
      <c r="M2361" s="10" t="s">
        <v>8326</v>
      </c>
      <c r="N2361" t="b">
        <v>0</v>
      </c>
      <c r="O2361">
        <v>3</v>
      </c>
      <c r="P2361" t="b">
        <v>0</v>
      </c>
      <c r="Q2361" t="s">
        <v>8278</v>
      </c>
      <c r="R2361" s="5">
        <f t="shared" si="193"/>
        <v>0.14680000000000001</v>
      </c>
      <c r="S2361">
        <f>D2361/O2361</f>
        <v>367</v>
      </c>
      <c r="T2361" t="s">
        <v>8278</v>
      </c>
      <c r="U2361" t="s">
        <v>8279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2</v>
      </c>
      <c r="E2362">
        <v>5000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9">
        <f t="shared" si="194"/>
        <v>42377.70694444445</v>
      </c>
      <c r="L2362" s="9">
        <f t="shared" si="195"/>
        <v>42407.70694444445</v>
      </c>
      <c r="M2362" s="10" t="s">
        <v>8328</v>
      </c>
      <c r="N2362" t="b">
        <v>0</v>
      </c>
      <c r="O2362">
        <v>1</v>
      </c>
      <c r="P2362" t="b">
        <v>0</v>
      </c>
      <c r="Q2362" t="s">
        <v>8278</v>
      </c>
      <c r="R2362" s="5">
        <f t="shared" si="193"/>
        <v>4.0000000000000002E-4</v>
      </c>
      <c r="S2362">
        <f>D2362/O2362</f>
        <v>2</v>
      </c>
      <c r="T2362" t="s">
        <v>8278</v>
      </c>
      <c r="U2362" t="s">
        <v>8279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0</v>
      </c>
      <c r="E2363">
        <v>200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9">
        <f t="shared" si="194"/>
        <v>42466.858888888892</v>
      </c>
      <c r="L2363" s="9">
        <f t="shared" si="195"/>
        <v>42490.916666666672</v>
      </c>
      <c r="M2363" s="10" t="s">
        <v>8328</v>
      </c>
      <c r="N2363" t="b">
        <v>0</v>
      </c>
      <c r="O2363">
        <v>0</v>
      </c>
      <c r="P2363" t="b">
        <v>0</v>
      </c>
      <c r="Q2363" t="s">
        <v>8278</v>
      </c>
      <c r="R2363" s="5">
        <f t="shared" si="193"/>
        <v>0</v>
      </c>
      <c r="S2363">
        <v>0</v>
      </c>
      <c r="T2363" t="s">
        <v>8278</v>
      </c>
      <c r="U2363" t="s">
        <v>8279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120</v>
      </c>
      <c r="E2364">
        <v>420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9">
        <f t="shared" si="194"/>
        <v>41954.688310185185</v>
      </c>
      <c r="L2364" s="9">
        <f t="shared" si="195"/>
        <v>41984.688310185185</v>
      </c>
      <c r="M2364" s="10" t="s">
        <v>8329</v>
      </c>
      <c r="N2364" t="b">
        <v>0</v>
      </c>
      <c r="O2364">
        <v>2</v>
      </c>
      <c r="P2364" t="b">
        <v>0</v>
      </c>
      <c r="Q2364" t="s">
        <v>8278</v>
      </c>
      <c r="R2364" s="5">
        <f t="shared" si="193"/>
        <v>0.2857142857142857</v>
      </c>
      <c r="S2364">
        <f>D2364/O2364</f>
        <v>60</v>
      </c>
      <c r="T2364" t="s">
        <v>8278</v>
      </c>
      <c r="U2364" t="s">
        <v>8279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0</v>
      </c>
      <c r="E2365">
        <v>175000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9">
        <f t="shared" si="194"/>
        <v>42322.011574074073</v>
      </c>
      <c r="L2365" s="9">
        <f t="shared" si="195"/>
        <v>42367.011574074073</v>
      </c>
      <c r="M2365" s="10" t="s">
        <v>8326</v>
      </c>
      <c r="N2365" t="b">
        <v>0</v>
      </c>
      <c r="O2365">
        <v>0</v>
      </c>
      <c r="P2365" t="b">
        <v>0</v>
      </c>
      <c r="Q2365" t="s">
        <v>8278</v>
      </c>
      <c r="R2365" s="5">
        <f t="shared" si="193"/>
        <v>0</v>
      </c>
      <c r="S2365">
        <v>0</v>
      </c>
      <c r="T2365" t="s">
        <v>8278</v>
      </c>
      <c r="U2365" t="s">
        <v>8279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0</v>
      </c>
      <c r="E2366">
        <v>128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9">
        <f t="shared" si="194"/>
        <v>42248.934675925921</v>
      </c>
      <c r="L2366" s="9">
        <f t="shared" si="195"/>
        <v>42303.934675925921</v>
      </c>
      <c r="M2366" s="10" t="s">
        <v>8326</v>
      </c>
      <c r="N2366" t="b">
        <v>0</v>
      </c>
      <c r="O2366">
        <v>0</v>
      </c>
      <c r="P2366" t="b">
        <v>0</v>
      </c>
      <c r="Q2366" t="s">
        <v>8278</v>
      </c>
      <c r="R2366" s="5">
        <f t="shared" si="193"/>
        <v>0</v>
      </c>
      <c r="S2366">
        <v>0</v>
      </c>
      <c r="T2366" t="s">
        <v>8278</v>
      </c>
      <c r="U2366" t="s">
        <v>8279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0</v>
      </c>
      <c r="E2367">
        <v>1000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9">
        <f t="shared" si="194"/>
        <v>42346.736400462964</v>
      </c>
      <c r="L2367" s="9">
        <f t="shared" si="195"/>
        <v>42386.958333333328</v>
      </c>
      <c r="M2367" s="10" t="s">
        <v>8328</v>
      </c>
      <c r="N2367" t="b">
        <v>0</v>
      </c>
      <c r="O2367">
        <v>0</v>
      </c>
      <c r="P2367" t="b">
        <v>0</v>
      </c>
      <c r="Q2367" t="s">
        <v>8278</v>
      </c>
      <c r="R2367" s="5">
        <f t="shared" si="193"/>
        <v>0</v>
      </c>
      <c r="S2367">
        <v>0</v>
      </c>
      <c r="T2367" t="s">
        <v>8278</v>
      </c>
      <c r="U2367" t="s">
        <v>8279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2630</v>
      </c>
      <c r="E2368">
        <v>25000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9">
        <f t="shared" si="194"/>
        <v>42268.531631944439</v>
      </c>
      <c r="L2368" s="9">
        <f t="shared" si="195"/>
        <v>42298.531631944439</v>
      </c>
      <c r="M2368" s="10" t="s">
        <v>8326</v>
      </c>
      <c r="N2368" t="b">
        <v>0</v>
      </c>
      <c r="O2368">
        <v>27</v>
      </c>
      <c r="P2368" t="b">
        <v>0</v>
      </c>
      <c r="Q2368" t="s">
        <v>8278</v>
      </c>
      <c r="R2368" s="5">
        <f t="shared" si="193"/>
        <v>0.1052</v>
      </c>
      <c r="S2368">
        <f>D2368/O2368</f>
        <v>97.407407407407405</v>
      </c>
      <c r="T2368" t="s">
        <v>8278</v>
      </c>
      <c r="U2368" t="s">
        <v>8279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670</v>
      </c>
      <c r="E2369">
        <v>50000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9">
        <f t="shared" si="194"/>
        <v>42425.970092592594</v>
      </c>
      <c r="L2369" s="9">
        <f t="shared" si="195"/>
        <v>42485.928425925929</v>
      </c>
      <c r="M2369" s="10" t="s">
        <v>8328</v>
      </c>
      <c r="N2369" t="b">
        <v>0</v>
      </c>
      <c r="O2369">
        <v>14</v>
      </c>
      <c r="P2369" t="b">
        <v>0</v>
      </c>
      <c r="Q2369" t="s">
        <v>8278</v>
      </c>
      <c r="R2369" s="5">
        <f t="shared" si="193"/>
        <v>1.34E-2</v>
      </c>
      <c r="S2369">
        <f>D2369/O2369</f>
        <v>47.857142857142854</v>
      </c>
      <c r="T2369" t="s">
        <v>8278</v>
      </c>
      <c r="U2369" t="s">
        <v>8279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100</v>
      </c>
      <c r="E2370">
        <v>40000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9">
        <f t="shared" si="194"/>
        <v>42063.721817129626</v>
      </c>
      <c r="L2370" s="9">
        <f t="shared" si="195"/>
        <v>42108.680150462962</v>
      </c>
      <c r="M2370" s="10" t="s">
        <v>8326</v>
      </c>
      <c r="N2370" t="b">
        <v>0</v>
      </c>
      <c r="O2370">
        <v>2</v>
      </c>
      <c r="P2370" t="b">
        <v>0</v>
      </c>
      <c r="Q2370" t="s">
        <v>8278</v>
      </c>
      <c r="R2370" s="5">
        <f t="shared" ref="R2370:R2433" si="197">D2370/E2370</f>
        <v>2.5000000000000001E-3</v>
      </c>
      <c r="S2370">
        <f>D2370/O2370</f>
        <v>50</v>
      </c>
      <c r="T2370" t="s">
        <v>8278</v>
      </c>
      <c r="U2370" t="s">
        <v>8279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0</v>
      </c>
      <c r="E2371">
        <v>25000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9">
        <f t="shared" ref="K2371:K2434" si="198">(J2371/86400)+DATE(1970,1,1)</f>
        <v>42380.812627314815</v>
      </c>
      <c r="L2371" s="9">
        <f t="shared" ref="L2371:L2434" si="199">(I2371/86400)+DATE(1970,1,1)</f>
        <v>42410.812627314815</v>
      </c>
      <c r="M2371" s="10" t="s">
        <v>8328</v>
      </c>
      <c r="N2371" t="b">
        <v>0</v>
      </c>
      <c r="O2371">
        <v>0</v>
      </c>
      <c r="P2371" t="b">
        <v>0</v>
      </c>
      <c r="Q2371" t="s">
        <v>8278</v>
      </c>
      <c r="R2371" s="5">
        <f t="shared" si="197"/>
        <v>0</v>
      </c>
      <c r="S2371">
        <v>0</v>
      </c>
      <c r="T2371" t="s">
        <v>8278</v>
      </c>
      <c r="U2371" t="s">
        <v>8279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82</v>
      </c>
      <c r="E2372">
        <v>25000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9">
        <f t="shared" si="198"/>
        <v>41961.18913194444</v>
      </c>
      <c r="L2372" s="9">
        <f t="shared" si="199"/>
        <v>41991.18913194444</v>
      </c>
      <c r="M2372" s="10" t="s">
        <v>8329</v>
      </c>
      <c r="N2372" t="b">
        <v>0</v>
      </c>
      <c r="O2372">
        <v>4</v>
      </c>
      <c r="P2372" t="b">
        <v>0</v>
      </c>
      <c r="Q2372" t="s">
        <v>8278</v>
      </c>
      <c r="R2372" s="5">
        <f t="shared" si="197"/>
        <v>3.2799999999999999E-3</v>
      </c>
      <c r="S2372">
        <f>D2372/O2372</f>
        <v>20.5</v>
      </c>
      <c r="T2372" t="s">
        <v>8278</v>
      </c>
      <c r="U2372" t="s">
        <v>8279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0</v>
      </c>
      <c r="E2373">
        <v>2000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9">
        <f t="shared" si="198"/>
        <v>42150.777731481481</v>
      </c>
      <c r="L2373" s="9">
        <f t="shared" si="199"/>
        <v>42180.777731481481</v>
      </c>
      <c r="M2373" s="10" t="s">
        <v>8326</v>
      </c>
      <c r="N2373" t="b">
        <v>0</v>
      </c>
      <c r="O2373">
        <v>0</v>
      </c>
      <c r="P2373" t="b">
        <v>0</v>
      </c>
      <c r="Q2373" t="s">
        <v>8278</v>
      </c>
      <c r="R2373" s="5">
        <f t="shared" si="197"/>
        <v>0</v>
      </c>
      <c r="S2373">
        <v>0</v>
      </c>
      <c r="T2373" t="s">
        <v>8278</v>
      </c>
      <c r="U2373" t="s">
        <v>8279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180</v>
      </c>
      <c r="E2374">
        <v>5500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9">
        <f t="shared" si="198"/>
        <v>42088.069108796291</v>
      </c>
      <c r="L2374" s="9">
        <f t="shared" si="199"/>
        <v>42118.069108796291</v>
      </c>
      <c r="M2374" s="10" t="s">
        <v>8326</v>
      </c>
      <c r="N2374" t="b">
        <v>0</v>
      </c>
      <c r="O2374">
        <v>6</v>
      </c>
      <c r="P2374" t="b">
        <v>0</v>
      </c>
      <c r="Q2374" t="s">
        <v>8278</v>
      </c>
      <c r="R2374" s="5">
        <f t="shared" si="197"/>
        <v>3.272727272727273E-2</v>
      </c>
      <c r="S2374">
        <f>D2374/O2374</f>
        <v>30</v>
      </c>
      <c r="T2374" t="s">
        <v>8278</v>
      </c>
      <c r="U2374" t="s">
        <v>8279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50</v>
      </c>
      <c r="E2375">
        <v>850000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9">
        <f t="shared" si="198"/>
        <v>42215.662314814814</v>
      </c>
      <c r="L2375" s="9">
        <f t="shared" si="199"/>
        <v>42245.662314814814</v>
      </c>
      <c r="M2375" s="10" t="s">
        <v>8326</v>
      </c>
      <c r="N2375" t="b">
        <v>0</v>
      </c>
      <c r="O2375">
        <v>1</v>
      </c>
      <c r="P2375" t="b">
        <v>0</v>
      </c>
      <c r="Q2375" t="s">
        <v>8278</v>
      </c>
      <c r="R2375" s="5">
        <f t="shared" si="197"/>
        <v>5.8823529411764708E-5</v>
      </c>
      <c r="S2375">
        <f>D2375/O2375</f>
        <v>50</v>
      </c>
      <c r="T2375" t="s">
        <v>8278</v>
      </c>
      <c r="U2375" t="s">
        <v>8279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10</v>
      </c>
      <c r="E2376">
        <v>22000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9">
        <f t="shared" si="198"/>
        <v>42017.843287037038</v>
      </c>
      <c r="L2376" s="9">
        <f t="shared" si="199"/>
        <v>42047.843287037038</v>
      </c>
      <c r="M2376" s="10" t="s">
        <v>8326</v>
      </c>
      <c r="N2376" t="b">
        <v>0</v>
      </c>
      <c r="O2376">
        <v>1</v>
      </c>
      <c r="P2376" t="b">
        <v>0</v>
      </c>
      <c r="Q2376" t="s">
        <v>8278</v>
      </c>
      <c r="R2376" s="5">
        <f t="shared" si="197"/>
        <v>4.5454545454545455E-4</v>
      </c>
      <c r="S2376">
        <f>D2376/O2376</f>
        <v>10</v>
      </c>
      <c r="T2376" t="s">
        <v>8278</v>
      </c>
      <c r="U2376" t="s">
        <v>8279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0</v>
      </c>
      <c r="E2377">
        <v>10000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9">
        <f t="shared" si="198"/>
        <v>42592.836076388892</v>
      </c>
      <c r="L2377" s="9">
        <f t="shared" si="199"/>
        <v>42622.836076388892</v>
      </c>
      <c r="M2377" s="10" t="s">
        <v>8328</v>
      </c>
      <c r="N2377" t="b">
        <v>0</v>
      </c>
      <c r="O2377">
        <v>0</v>
      </c>
      <c r="P2377" t="b">
        <v>0</v>
      </c>
      <c r="Q2377" t="s">
        <v>8278</v>
      </c>
      <c r="R2377" s="5">
        <f t="shared" si="197"/>
        <v>0</v>
      </c>
      <c r="S2377">
        <v>0</v>
      </c>
      <c r="T2377" t="s">
        <v>8278</v>
      </c>
      <c r="U2377" t="s">
        <v>8279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326.33</v>
      </c>
      <c r="E2378">
        <v>3000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9">
        <f t="shared" si="198"/>
        <v>42318.925532407404</v>
      </c>
      <c r="L2378" s="9">
        <f t="shared" si="199"/>
        <v>42348.925532407404</v>
      </c>
      <c r="M2378" s="10" t="s">
        <v>8326</v>
      </c>
      <c r="N2378" t="b">
        <v>0</v>
      </c>
      <c r="O2378">
        <v>4</v>
      </c>
      <c r="P2378" t="b">
        <v>0</v>
      </c>
      <c r="Q2378" t="s">
        <v>8278</v>
      </c>
      <c r="R2378" s="5">
        <f t="shared" si="197"/>
        <v>0.10877666666666666</v>
      </c>
      <c r="S2378">
        <f>D2378/O2378</f>
        <v>81.582499999999996</v>
      </c>
      <c r="T2378" t="s">
        <v>8278</v>
      </c>
      <c r="U2378" t="s">
        <v>8279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0</v>
      </c>
      <c r="E2379">
        <v>2500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9">
        <f t="shared" si="198"/>
        <v>42669.870173611111</v>
      </c>
      <c r="L2379" s="9">
        <f t="shared" si="199"/>
        <v>42699.911840277782</v>
      </c>
      <c r="M2379" s="10" t="s">
        <v>8328</v>
      </c>
      <c r="N2379" t="b">
        <v>0</v>
      </c>
      <c r="O2379">
        <v>0</v>
      </c>
      <c r="P2379" t="b">
        <v>0</v>
      </c>
      <c r="Q2379" t="s">
        <v>8278</v>
      </c>
      <c r="R2379" s="5">
        <f t="shared" si="197"/>
        <v>0</v>
      </c>
      <c r="S2379">
        <v>0</v>
      </c>
      <c r="T2379" t="s">
        <v>8278</v>
      </c>
      <c r="U2379" t="s">
        <v>8279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0</v>
      </c>
      <c r="E2380">
        <v>110000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9">
        <f t="shared" si="198"/>
        <v>42213.013078703705</v>
      </c>
      <c r="L2380" s="9">
        <f t="shared" si="199"/>
        <v>42242.013078703705</v>
      </c>
      <c r="M2380" s="10" t="s">
        <v>8326</v>
      </c>
      <c r="N2380" t="b">
        <v>0</v>
      </c>
      <c r="O2380">
        <v>0</v>
      </c>
      <c r="P2380" t="b">
        <v>0</v>
      </c>
      <c r="Q2380" t="s">
        <v>8278</v>
      </c>
      <c r="R2380" s="5">
        <f t="shared" si="197"/>
        <v>0</v>
      </c>
      <c r="S2380">
        <v>0</v>
      </c>
      <c r="T2380" t="s">
        <v>8278</v>
      </c>
      <c r="U2380" t="s">
        <v>8279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0</v>
      </c>
      <c r="E2381">
        <v>30000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9">
        <f t="shared" si="198"/>
        <v>42237.016388888893</v>
      </c>
      <c r="L2381" s="9">
        <f t="shared" si="199"/>
        <v>42282.016388888893</v>
      </c>
      <c r="M2381" s="10" t="s">
        <v>8326</v>
      </c>
      <c r="N2381" t="b">
        <v>0</v>
      </c>
      <c r="O2381">
        <v>0</v>
      </c>
      <c r="P2381" t="b">
        <v>0</v>
      </c>
      <c r="Q2381" t="s">
        <v>8278</v>
      </c>
      <c r="R2381" s="5">
        <f t="shared" si="197"/>
        <v>0</v>
      </c>
      <c r="S2381">
        <v>0</v>
      </c>
      <c r="T2381" t="s">
        <v>8278</v>
      </c>
      <c r="U2381" t="s">
        <v>8279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55</v>
      </c>
      <c r="E2382">
        <v>15000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9">
        <f t="shared" si="198"/>
        <v>42248.793310185181</v>
      </c>
      <c r="L2382" s="9">
        <f t="shared" si="199"/>
        <v>42278.793310185181</v>
      </c>
      <c r="M2382" s="10" t="s">
        <v>8326</v>
      </c>
      <c r="N2382" t="b">
        <v>0</v>
      </c>
      <c r="O2382">
        <v>3</v>
      </c>
      <c r="P2382" t="b">
        <v>0</v>
      </c>
      <c r="Q2382" t="s">
        <v>8278</v>
      </c>
      <c r="R2382" s="5">
        <f t="shared" si="197"/>
        <v>3.6666666666666666E-3</v>
      </c>
      <c r="S2382">
        <f t="shared" ref="S2382:S2387" si="200">D2382/O2382</f>
        <v>18.333333333333332</v>
      </c>
      <c r="T2382" t="s">
        <v>8278</v>
      </c>
      <c r="U2382" t="s">
        <v>8279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1571</v>
      </c>
      <c r="E2383">
        <v>86350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9">
        <f t="shared" si="198"/>
        <v>42074.935740740737</v>
      </c>
      <c r="L2383" s="9">
        <f t="shared" si="199"/>
        <v>42104.935740740737</v>
      </c>
      <c r="M2383" s="10" t="s">
        <v>8326</v>
      </c>
      <c r="N2383" t="b">
        <v>0</v>
      </c>
      <c r="O2383">
        <v>7</v>
      </c>
      <c r="P2383" t="b">
        <v>0</v>
      </c>
      <c r="Q2383" t="s">
        <v>8278</v>
      </c>
      <c r="R2383" s="5">
        <f t="shared" si="197"/>
        <v>1.8193398957730169E-2</v>
      </c>
      <c r="S2383">
        <f t="shared" si="200"/>
        <v>224.42857142857142</v>
      </c>
      <c r="T2383" t="s">
        <v>8278</v>
      </c>
      <c r="U2383" t="s">
        <v>8279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75</v>
      </c>
      <c r="E2384">
        <v>3000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9">
        <f t="shared" si="198"/>
        <v>42195.187534722223</v>
      </c>
      <c r="L2384" s="9">
        <f t="shared" si="199"/>
        <v>42220.187534722223</v>
      </c>
      <c r="M2384" s="10" t="s">
        <v>8326</v>
      </c>
      <c r="N2384" t="b">
        <v>0</v>
      </c>
      <c r="O2384">
        <v>2</v>
      </c>
      <c r="P2384" t="b">
        <v>0</v>
      </c>
      <c r="Q2384" t="s">
        <v>8278</v>
      </c>
      <c r="R2384" s="5">
        <f t="shared" si="197"/>
        <v>2.5000000000000001E-2</v>
      </c>
      <c r="S2384">
        <f t="shared" si="200"/>
        <v>37.5</v>
      </c>
      <c r="T2384" t="s">
        <v>8278</v>
      </c>
      <c r="U2384" t="s">
        <v>8279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435</v>
      </c>
      <c r="E2385">
        <v>10000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9">
        <f t="shared" si="198"/>
        <v>42027.056793981479</v>
      </c>
      <c r="L2385" s="9">
        <f t="shared" si="199"/>
        <v>42057.056793981479</v>
      </c>
      <c r="M2385" s="10" t="s">
        <v>8326</v>
      </c>
      <c r="N2385" t="b">
        <v>0</v>
      </c>
      <c r="O2385">
        <v>3</v>
      </c>
      <c r="P2385" t="b">
        <v>0</v>
      </c>
      <c r="Q2385" t="s">
        <v>8278</v>
      </c>
      <c r="R2385" s="5">
        <f t="shared" si="197"/>
        <v>4.3499999999999997E-2</v>
      </c>
      <c r="S2385">
        <f t="shared" si="200"/>
        <v>145</v>
      </c>
      <c r="T2385" t="s">
        <v>8278</v>
      </c>
      <c r="U2385" t="s">
        <v>8279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8</v>
      </c>
      <c r="E2386">
        <v>1000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9">
        <f t="shared" si="198"/>
        <v>41927.067627314813</v>
      </c>
      <c r="L2386" s="9">
        <f t="shared" si="199"/>
        <v>41957.109293981484</v>
      </c>
      <c r="M2386" s="10" t="s">
        <v>8329</v>
      </c>
      <c r="N2386" t="b">
        <v>0</v>
      </c>
      <c r="O2386">
        <v>8</v>
      </c>
      <c r="P2386" t="b">
        <v>0</v>
      </c>
      <c r="Q2386" t="s">
        <v>8278</v>
      </c>
      <c r="R2386" s="5">
        <f t="shared" si="197"/>
        <v>8.0000000000000002E-3</v>
      </c>
      <c r="S2386">
        <f t="shared" si="200"/>
        <v>1</v>
      </c>
      <c r="T2386" t="s">
        <v>8278</v>
      </c>
      <c r="U2386" t="s">
        <v>8279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788</v>
      </c>
      <c r="E2387">
        <v>65000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9">
        <f t="shared" si="198"/>
        <v>42191.70175925926</v>
      </c>
      <c r="L2387" s="9">
        <f t="shared" si="199"/>
        <v>42221.70175925926</v>
      </c>
      <c r="M2387" s="10" t="s">
        <v>8326</v>
      </c>
      <c r="N2387" t="b">
        <v>0</v>
      </c>
      <c r="O2387">
        <v>7</v>
      </c>
      <c r="P2387" t="b">
        <v>0</v>
      </c>
      <c r="Q2387" t="s">
        <v>8278</v>
      </c>
      <c r="R2387" s="5">
        <f t="shared" si="197"/>
        <v>1.2123076923076924E-2</v>
      </c>
      <c r="S2387">
        <f t="shared" si="200"/>
        <v>112.57142857142857</v>
      </c>
      <c r="T2387" t="s">
        <v>8278</v>
      </c>
      <c r="U2387" t="s">
        <v>8279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0</v>
      </c>
      <c r="E2388">
        <v>30000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9">
        <f t="shared" si="198"/>
        <v>41954.838240740741</v>
      </c>
      <c r="L2388" s="9">
        <f t="shared" si="199"/>
        <v>42014.838240740741</v>
      </c>
      <c r="M2388" s="10" t="s">
        <v>8326</v>
      </c>
      <c r="N2388" t="b">
        <v>0</v>
      </c>
      <c r="O2388">
        <v>0</v>
      </c>
      <c r="P2388" t="b">
        <v>0</v>
      </c>
      <c r="Q2388" t="s">
        <v>8278</v>
      </c>
      <c r="R2388" s="5">
        <f t="shared" si="197"/>
        <v>0</v>
      </c>
      <c r="S2388">
        <v>0</v>
      </c>
      <c r="T2388" t="s">
        <v>8278</v>
      </c>
      <c r="U2388" t="s">
        <v>8279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1026</v>
      </c>
      <c r="E2389">
        <v>150000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9">
        <f t="shared" si="198"/>
        <v>42528.626620370371</v>
      </c>
      <c r="L2389" s="9">
        <f t="shared" si="199"/>
        <v>42573.626620370371</v>
      </c>
      <c r="M2389" s="10" t="s">
        <v>8328</v>
      </c>
      <c r="N2389" t="b">
        <v>0</v>
      </c>
      <c r="O2389">
        <v>3</v>
      </c>
      <c r="P2389" t="b">
        <v>0</v>
      </c>
      <c r="Q2389" t="s">
        <v>8278</v>
      </c>
      <c r="R2389" s="5">
        <f t="shared" si="197"/>
        <v>6.8399999999999997E-3</v>
      </c>
      <c r="S2389">
        <f>D2389/O2389</f>
        <v>342</v>
      </c>
      <c r="T2389" t="s">
        <v>8278</v>
      </c>
      <c r="U2389" t="s">
        <v>8279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463</v>
      </c>
      <c r="E2390">
        <v>37000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9">
        <f t="shared" si="198"/>
        <v>41989.853692129633</v>
      </c>
      <c r="L2390" s="9">
        <f t="shared" si="199"/>
        <v>42019.811805555553</v>
      </c>
      <c r="M2390" s="10" t="s">
        <v>8326</v>
      </c>
      <c r="N2390" t="b">
        <v>0</v>
      </c>
      <c r="O2390">
        <v>8</v>
      </c>
      <c r="P2390" t="b">
        <v>0</v>
      </c>
      <c r="Q2390" t="s">
        <v>8278</v>
      </c>
      <c r="R2390" s="5">
        <f t="shared" si="197"/>
        <v>1.2513513513513513E-2</v>
      </c>
      <c r="S2390">
        <f>D2390/O2390</f>
        <v>57.875</v>
      </c>
      <c r="T2390" t="s">
        <v>8278</v>
      </c>
      <c r="U2390" t="s">
        <v>8279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30</v>
      </c>
      <c r="E2391">
        <v>16000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9">
        <f t="shared" si="198"/>
        <v>42179.653379629628</v>
      </c>
      <c r="L2391" s="9">
        <f t="shared" si="199"/>
        <v>42210.915972222225</v>
      </c>
      <c r="M2391" s="10" t="s">
        <v>8326</v>
      </c>
      <c r="N2391" t="b">
        <v>0</v>
      </c>
      <c r="O2391">
        <v>1</v>
      </c>
      <c r="P2391" t="b">
        <v>0</v>
      </c>
      <c r="Q2391" t="s">
        <v>8278</v>
      </c>
      <c r="R2391" s="5">
        <f t="shared" si="197"/>
        <v>1.8749999999999999E-3</v>
      </c>
      <c r="S2391">
        <f>D2391/O2391</f>
        <v>30</v>
      </c>
      <c r="T2391" t="s">
        <v>8278</v>
      </c>
      <c r="U2391" t="s">
        <v>8279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0</v>
      </c>
      <c r="E2392">
        <v>510000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9">
        <f t="shared" si="198"/>
        <v>41968.262314814812</v>
      </c>
      <c r="L2392" s="9">
        <f t="shared" si="199"/>
        <v>42008.262314814812</v>
      </c>
      <c r="M2392" s="10" t="s">
        <v>8326</v>
      </c>
      <c r="N2392" t="b">
        <v>0</v>
      </c>
      <c r="O2392">
        <v>0</v>
      </c>
      <c r="P2392" t="b">
        <v>0</v>
      </c>
      <c r="Q2392" t="s">
        <v>8278</v>
      </c>
      <c r="R2392" s="5">
        <f t="shared" si="197"/>
        <v>0</v>
      </c>
      <c r="S2392">
        <v>0</v>
      </c>
      <c r="T2392" t="s">
        <v>8278</v>
      </c>
      <c r="U2392" t="s">
        <v>8279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25</v>
      </c>
      <c r="E2393">
        <v>20000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9">
        <f t="shared" si="198"/>
        <v>42064.794490740736</v>
      </c>
      <c r="L2393" s="9">
        <f t="shared" si="199"/>
        <v>42094.752824074079</v>
      </c>
      <c r="M2393" s="10" t="s">
        <v>8326</v>
      </c>
      <c r="N2393" t="b">
        <v>0</v>
      </c>
      <c r="O2393">
        <v>1</v>
      </c>
      <c r="P2393" t="b">
        <v>0</v>
      </c>
      <c r="Q2393" t="s">
        <v>8278</v>
      </c>
      <c r="R2393" s="5">
        <f t="shared" si="197"/>
        <v>1.25E-3</v>
      </c>
      <c r="S2393">
        <f>D2393/O2393</f>
        <v>25</v>
      </c>
      <c r="T2393" t="s">
        <v>8278</v>
      </c>
      <c r="U2393" t="s">
        <v>8279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0</v>
      </c>
      <c r="E2394">
        <v>4200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9">
        <f t="shared" si="198"/>
        <v>42276.120636574073</v>
      </c>
      <c r="L2394" s="9">
        <f t="shared" si="199"/>
        <v>42306.120636574073</v>
      </c>
      <c r="M2394" s="10" t="s">
        <v>8326</v>
      </c>
      <c r="N2394" t="b">
        <v>0</v>
      </c>
      <c r="O2394">
        <v>0</v>
      </c>
      <c r="P2394" t="b">
        <v>0</v>
      </c>
      <c r="Q2394" t="s">
        <v>8278</v>
      </c>
      <c r="R2394" s="5">
        <f t="shared" si="197"/>
        <v>0</v>
      </c>
      <c r="S2394">
        <v>0</v>
      </c>
      <c r="T2394" t="s">
        <v>8278</v>
      </c>
      <c r="U2394" t="s">
        <v>8279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50</v>
      </c>
      <c r="E2395">
        <v>100000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9">
        <f t="shared" si="198"/>
        <v>42194.648344907408</v>
      </c>
      <c r="L2395" s="9">
        <f t="shared" si="199"/>
        <v>42224.648344907408</v>
      </c>
      <c r="M2395" s="10" t="s">
        <v>8326</v>
      </c>
      <c r="N2395" t="b">
        <v>0</v>
      </c>
      <c r="O2395">
        <v>1</v>
      </c>
      <c r="P2395" t="b">
        <v>0</v>
      </c>
      <c r="Q2395" t="s">
        <v>8278</v>
      </c>
      <c r="R2395" s="5">
        <f t="shared" si="197"/>
        <v>5.0000000000000001E-4</v>
      </c>
      <c r="S2395">
        <f>D2395/O2395</f>
        <v>50</v>
      </c>
      <c r="T2395" t="s">
        <v>8278</v>
      </c>
      <c r="U2395" t="s">
        <v>8279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3</v>
      </c>
      <c r="E2396">
        <v>5000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9">
        <f t="shared" si="198"/>
        <v>42031.362187499995</v>
      </c>
      <c r="L2396" s="9">
        <f t="shared" si="199"/>
        <v>42061.362187499995</v>
      </c>
      <c r="M2396" s="10" t="s">
        <v>8326</v>
      </c>
      <c r="N2396" t="b">
        <v>0</v>
      </c>
      <c r="O2396">
        <v>2</v>
      </c>
      <c r="P2396" t="b">
        <v>0</v>
      </c>
      <c r="Q2396" t="s">
        <v>8278</v>
      </c>
      <c r="R2396" s="5">
        <f t="shared" si="197"/>
        <v>5.9999999999999995E-4</v>
      </c>
      <c r="S2396">
        <f>D2396/O2396</f>
        <v>1.5</v>
      </c>
      <c r="T2396" t="s">
        <v>8278</v>
      </c>
      <c r="U2396" t="s">
        <v>8279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0</v>
      </c>
      <c r="E2397">
        <v>33000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9">
        <f t="shared" si="198"/>
        <v>42717.121377314819</v>
      </c>
      <c r="L2397" s="9">
        <f t="shared" si="199"/>
        <v>42745.372916666667</v>
      </c>
      <c r="M2397" s="10" t="s">
        <v>8327</v>
      </c>
      <c r="N2397" t="b">
        <v>0</v>
      </c>
      <c r="O2397">
        <v>0</v>
      </c>
      <c r="P2397" t="b">
        <v>0</v>
      </c>
      <c r="Q2397" t="s">
        <v>8278</v>
      </c>
      <c r="R2397" s="5">
        <f t="shared" si="197"/>
        <v>0</v>
      </c>
      <c r="S2397">
        <v>0</v>
      </c>
      <c r="T2397" t="s">
        <v>8278</v>
      </c>
      <c r="U2397" t="s">
        <v>8279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10</v>
      </c>
      <c r="E2398">
        <v>5000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9">
        <f t="shared" si="198"/>
        <v>42262.849050925928</v>
      </c>
      <c r="L2398" s="9">
        <f t="shared" si="199"/>
        <v>42292.849050925928</v>
      </c>
      <c r="M2398" s="10" t="s">
        <v>8326</v>
      </c>
      <c r="N2398" t="b">
        <v>0</v>
      </c>
      <c r="O2398">
        <v>1</v>
      </c>
      <c r="P2398" t="b">
        <v>0</v>
      </c>
      <c r="Q2398" t="s">
        <v>8278</v>
      </c>
      <c r="R2398" s="5">
        <f t="shared" si="197"/>
        <v>2E-3</v>
      </c>
      <c r="S2398">
        <f>D2398/O2398</f>
        <v>10</v>
      </c>
      <c r="T2398" t="s">
        <v>8278</v>
      </c>
      <c r="U2398" t="s">
        <v>8279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0</v>
      </c>
      <c r="E2399">
        <v>124000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9">
        <f t="shared" si="198"/>
        <v>41976.88490740741</v>
      </c>
      <c r="L2399" s="9">
        <f t="shared" si="199"/>
        <v>42006.88490740741</v>
      </c>
      <c r="M2399" s="10" t="s">
        <v>8326</v>
      </c>
      <c r="N2399" t="b">
        <v>0</v>
      </c>
      <c r="O2399">
        <v>0</v>
      </c>
      <c r="P2399" t="b">
        <v>0</v>
      </c>
      <c r="Q2399" t="s">
        <v>8278</v>
      </c>
      <c r="R2399" s="5">
        <f t="shared" si="197"/>
        <v>0</v>
      </c>
      <c r="S2399">
        <v>0</v>
      </c>
      <c r="T2399" t="s">
        <v>8278</v>
      </c>
      <c r="U2399" t="s">
        <v>8279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0</v>
      </c>
      <c r="E2400">
        <v>4000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9">
        <f t="shared" si="198"/>
        <v>42157.916481481487</v>
      </c>
      <c r="L2400" s="9">
        <f t="shared" si="199"/>
        <v>42187.916481481487</v>
      </c>
      <c r="M2400" s="10" t="s">
        <v>8326</v>
      </c>
      <c r="N2400" t="b">
        <v>0</v>
      </c>
      <c r="O2400">
        <v>0</v>
      </c>
      <c r="P2400" t="b">
        <v>0</v>
      </c>
      <c r="Q2400" t="s">
        <v>8278</v>
      </c>
      <c r="R2400" s="5">
        <f t="shared" si="197"/>
        <v>0</v>
      </c>
      <c r="S2400">
        <v>0</v>
      </c>
      <c r="T2400" t="s">
        <v>8278</v>
      </c>
      <c r="U2400" t="s">
        <v>8279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0</v>
      </c>
      <c r="E2401">
        <v>13000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9">
        <f t="shared" si="198"/>
        <v>41956.853078703702</v>
      </c>
      <c r="L2401" s="9">
        <f t="shared" si="199"/>
        <v>41991.853078703702</v>
      </c>
      <c r="M2401" s="10" t="s">
        <v>8329</v>
      </c>
      <c r="N2401" t="b">
        <v>0</v>
      </c>
      <c r="O2401">
        <v>0</v>
      </c>
      <c r="P2401" t="b">
        <v>0</v>
      </c>
      <c r="Q2401" t="s">
        <v>8278</v>
      </c>
      <c r="R2401" s="5">
        <f t="shared" si="197"/>
        <v>0</v>
      </c>
      <c r="S2401">
        <v>0</v>
      </c>
      <c r="T2401" t="s">
        <v>8278</v>
      </c>
      <c r="U2401" t="s">
        <v>8279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0</v>
      </c>
      <c r="E2402">
        <v>50000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9">
        <f t="shared" si="198"/>
        <v>42444.268101851849</v>
      </c>
      <c r="L2402" s="9">
        <f t="shared" si="199"/>
        <v>42474.268101851849</v>
      </c>
      <c r="M2402" s="10" t="s">
        <v>8328</v>
      </c>
      <c r="N2402" t="b">
        <v>0</v>
      </c>
      <c r="O2402">
        <v>0</v>
      </c>
      <c r="P2402" t="b">
        <v>0</v>
      </c>
      <c r="Q2402" t="s">
        <v>8278</v>
      </c>
      <c r="R2402" s="5">
        <f t="shared" si="197"/>
        <v>0</v>
      </c>
      <c r="S2402">
        <v>0</v>
      </c>
      <c r="T2402" t="s">
        <v>8278</v>
      </c>
      <c r="U2402" t="s">
        <v>8279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201</v>
      </c>
      <c r="E2403">
        <v>28000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9">
        <f t="shared" si="198"/>
        <v>42374.822870370372</v>
      </c>
      <c r="L2403" s="9">
        <f t="shared" si="199"/>
        <v>42434.822870370372</v>
      </c>
      <c r="M2403" s="10" t="s">
        <v>8328</v>
      </c>
      <c r="N2403" t="b">
        <v>0</v>
      </c>
      <c r="O2403">
        <v>9</v>
      </c>
      <c r="P2403" t="b">
        <v>0</v>
      </c>
      <c r="Q2403" t="s">
        <v>8295</v>
      </c>
      <c r="R2403" s="5">
        <f t="shared" si="197"/>
        <v>7.1785714285714283E-3</v>
      </c>
      <c r="S2403">
        <f>D2403/O2403</f>
        <v>22.333333333333332</v>
      </c>
      <c r="T2403" t="s">
        <v>8295</v>
      </c>
      <c r="U2403" t="s">
        <v>8296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52</v>
      </c>
      <c r="E2404">
        <v>12000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9">
        <f t="shared" si="198"/>
        <v>42107.679756944446</v>
      </c>
      <c r="L2404" s="9">
        <f t="shared" si="199"/>
        <v>42137.679756944446</v>
      </c>
      <c r="M2404" s="10" t="s">
        <v>8326</v>
      </c>
      <c r="N2404" t="b">
        <v>0</v>
      </c>
      <c r="O2404">
        <v>1</v>
      </c>
      <c r="P2404" t="b">
        <v>0</v>
      </c>
      <c r="Q2404" t="s">
        <v>8295</v>
      </c>
      <c r="R2404" s="5">
        <f t="shared" si="197"/>
        <v>4.3333333333333331E-3</v>
      </c>
      <c r="S2404">
        <f>D2404/O2404</f>
        <v>52</v>
      </c>
      <c r="T2404" t="s">
        <v>8295</v>
      </c>
      <c r="U2404" t="s">
        <v>8296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202</v>
      </c>
      <c r="E2405">
        <v>1200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9">
        <f t="shared" si="198"/>
        <v>42399.882615740746</v>
      </c>
      <c r="L2405" s="9">
        <f t="shared" si="199"/>
        <v>42459.840949074074</v>
      </c>
      <c r="M2405" s="10" t="s">
        <v>8328</v>
      </c>
      <c r="N2405" t="b">
        <v>0</v>
      </c>
      <c r="O2405">
        <v>12</v>
      </c>
      <c r="P2405" t="b">
        <v>0</v>
      </c>
      <c r="Q2405" t="s">
        <v>8295</v>
      </c>
      <c r="R2405" s="5">
        <f t="shared" si="197"/>
        <v>0.16833333333333333</v>
      </c>
      <c r="S2405">
        <f>D2405/O2405</f>
        <v>16.833333333333332</v>
      </c>
      <c r="T2405" t="s">
        <v>8295</v>
      </c>
      <c r="U2405" t="s">
        <v>8296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0</v>
      </c>
      <c r="E2406">
        <v>15000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9">
        <f t="shared" si="198"/>
        <v>42342.03943287037</v>
      </c>
      <c r="L2406" s="9">
        <f t="shared" si="199"/>
        <v>42372.03943287037</v>
      </c>
      <c r="M2406" s="10" t="s">
        <v>8328</v>
      </c>
      <c r="N2406" t="b">
        <v>0</v>
      </c>
      <c r="O2406">
        <v>0</v>
      </c>
      <c r="P2406" t="b">
        <v>0</v>
      </c>
      <c r="Q2406" t="s">
        <v>8295</v>
      </c>
      <c r="R2406" s="5">
        <f t="shared" si="197"/>
        <v>0</v>
      </c>
      <c r="S2406">
        <v>0</v>
      </c>
      <c r="T2406" t="s">
        <v>8295</v>
      </c>
      <c r="U2406" t="s">
        <v>8296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1126</v>
      </c>
      <c r="E2407">
        <v>5000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9">
        <f t="shared" si="198"/>
        <v>42595.585358796292</v>
      </c>
      <c r="L2407" s="9">
        <f t="shared" si="199"/>
        <v>42616.585358796292</v>
      </c>
      <c r="M2407" s="10" t="s">
        <v>8328</v>
      </c>
      <c r="N2407" t="b">
        <v>0</v>
      </c>
      <c r="O2407">
        <v>20</v>
      </c>
      <c r="P2407" t="b">
        <v>0</v>
      </c>
      <c r="Q2407" t="s">
        <v>8295</v>
      </c>
      <c r="R2407" s="5">
        <f t="shared" si="197"/>
        <v>0.22520000000000001</v>
      </c>
      <c r="S2407">
        <f>D2407/O2407</f>
        <v>56.3</v>
      </c>
      <c r="T2407" t="s">
        <v>8295</v>
      </c>
      <c r="U2407" t="s">
        <v>8296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1345</v>
      </c>
      <c r="E2408">
        <v>3250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9">
        <f t="shared" si="198"/>
        <v>41983.110995370371</v>
      </c>
      <c r="L2408" s="9">
        <f t="shared" si="199"/>
        <v>42023.110995370371</v>
      </c>
      <c r="M2408" s="10" t="s">
        <v>8326</v>
      </c>
      <c r="N2408" t="b">
        <v>0</v>
      </c>
      <c r="O2408">
        <v>16</v>
      </c>
      <c r="P2408" t="b">
        <v>0</v>
      </c>
      <c r="Q2408" t="s">
        <v>8295</v>
      </c>
      <c r="R2408" s="5">
        <f t="shared" si="197"/>
        <v>0.41384615384615386</v>
      </c>
      <c r="S2408">
        <f>D2408/O2408</f>
        <v>84.0625</v>
      </c>
      <c r="T2408" t="s">
        <v>8295</v>
      </c>
      <c r="U2408" t="s">
        <v>8296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5557</v>
      </c>
      <c r="E2409">
        <v>22000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9">
        <f t="shared" si="198"/>
        <v>42082.575555555552</v>
      </c>
      <c r="L2409" s="9">
        <f t="shared" si="199"/>
        <v>42105.25</v>
      </c>
      <c r="M2409" s="10" t="s">
        <v>8326</v>
      </c>
      <c r="N2409" t="b">
        <v>0</v>
      </c>
      <c r="O2409">
        <v>33</v>
      </c>
      <c r="P2409" t="b">
        <v>0</v>
      </c>
      <c r="Q2409" t="s">
        <v>8295</v>
      </c>
      <c r="R2409" s="5">
        <f t="shared" si="197"/>
        <v>0.25259090909090909</v>
      </c>
      <c r="S2409">
        <f>D2409/O2409</f>
        <v>168.39393939393941</v>
      </c>
      <c r="T2409" t="s">
        <v>8295</v>
      </c>
      <c r="U2409" t="s">
        <v>8296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30</v>
      </c>
      <c r="E2410">
        <v>15000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9">
        <f t="shared" si="198"/>
        <v>41919.140706018516</v>
      </c>
      <c r="L2410" s="9">
        <f t="shared" si="199"/>
        <v>41949.182372685187</v>
      </c>
      <c r="M2410" s="10" t="s">
        <v>8329</v>
      </c>
      <c r="N2410" t="b">
        <v>0</v>
      </c>
      <c r="O2410">
        <v>2</v>
      </c>
      <c r="P2410" t="b">
        <v>0</v>
      </c>
      <c r="Q2410" t="s">
        <v>8295</v>
      </c>
      <c r="R2410" s="5">
        <f t="shared" si="197"/>
        <v>2E-3</v>
      </c>
      <c r="S2410">
        <f>D2410/O2410</f>
        <v>15</v>
      </c>
      <c r="T2410" t="s">
        <v>8295</v>
      </c>
      <c r="U2410" t="s">
        <v>8296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460</v>
      </c>
      <c r="E2411">
        <v>25000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9">
        <f t="shared" si="198"/>
        <v>42204.875868055555</v>
      </c>
      <c r="L2411" s="9">
        <f t="shared" si="199"/>
        <v>42234.875868055555</v>
      </c>
      <c r="M2411" s="10" t="s">
        <v>8326</v>
      </c>
      <c r="N2411" t="b">
        <v>0</v>
      </c>
      <c r="O2411">
        <v>6</v>
      </c>
      <c r="P2411" t="b">
        <v>0</v>
      </c>
      <c r="Q2411" t="s">
        <v>8295</v>
      </c>
      <c r="R2411" s="5">
        <f t="shared" si="197"/>
        <v>1.84E-2</v>
      </c>
      <c r="S2411">
        <f>D2411/O2411</f>
        <v>76.666666666666671</v>
      </c>
      <c r="T2411" t="s">
        <v>8295</v>
      </c>
      <c r="U2411" t="s">
        <v>8296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0</v>
      </c>
      <c r="E2412">
        <v>15000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9">
        <f t="shared" si="198"/>
        <v>42224.408275462964</v>
      </c>
      <c r="L2412" s="9">
        <f t="shared" si="199"/>
        <v>42254.408275462964</v>
      </c>
      <c r="M2412" s="10" t="s">
        <v>8326</v>
      </c>
      <c r="N2412" t="b">
        <v>0</v>
      </c>
      <c r="O2412">
        <v>0</v>
      </c>
      <c r="P2412" t="b">
        <v>0</v>
      </c>
      <c r="Q2412" t="s">
        <v>8295</v>
      </c>
      <c r="R2412" s="5">
        <f t="shared" si="197"/>
        <v>0</v>
      </c>
      <c r="S2412">
        <v>0</v>
      </c>
      <c r="T2412" t="s">
        <v>8295</v>
      </c>
      <c r="U2412" t="s">
        <v>8296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151</v>
      </c>
      <c r="E2413">
        <v>25000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9">
        <f t="shared" si="198"/>
        <v>42211.732430555552</v>
      </c>
      <c r="L2413" s="9">
        <f t="shared" si="199"/>
        <v>42241.732430555552</v>
      </c>
      <c r="M2413" s="10" t="s">
        <v>8326</v>
      </c>
      <c r="N2413" t="b">
        <v>0</v>
      </c>
      <c r="O2413">
        <v>3</v>
      </c>
      <c r="P2413" t="b">
        <v>0</v>
      </c>
      <c r="Q2413" t="s">
        <v>8295</v>
      </c>
      <c r="R2413" s="5">
        <f t="shared" si="197"/>
        <v>6.0400000000000002E-3</v>
      </c>
      <c r="S2413">
        <f>D2413/O2413</f>
        <v>50.333333333333336</v>
      </c>
      <c r="T2413" t="s">
        <v>8295</v>
      </c>
      <c r="U2413" t="s">
        <v>8296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0</v>
      </c>
      <c r="E2414">
        <v>8000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9">
        <f t="shared" si="198"/>
        <v>42655.736956018518</v>
      </c>
      <c r="L2414" s="9">
        <f t="shared" si="199"/>
        <v>42700.778622685189</v>
      </c>
      <c r="M2414" s="10" t="s">
        <v>8328</v>
      </c>
      <c r="N2414" t="b">
        <v>0</v>
      </c>
      <c r="O2414">
        <v>0</v>
      </c>
      <c r="P2414" t="b">
        <v>0</v>
      </c>
      <c r="Q2414" t="s">
        <v>8295</v>
      </c>
      <c r="R2414" s="5">
        <f t="shared" si="197"/>
        <v>0</v>
      </c>
      <c r="S2414">
        <v>0</v>
      </c>
      <c r="T2414" t="s">
        <v>8295</v>
      </c>
      <c r="U2414" t="s">
        <v>8296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25</v>
      </c>
      <c r="E2415">
        <v>3000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9">
        <f t="shared" si="198"/>
        <v>41760.10974537037</v>
      </c>
      <c r="L2415" s="9">
        <f t="shared" si="199"/>
        <v>41790.979166666664</v>
      </c>
      <c r="M2415" s="10" t="s">
        <v>8329</v>
      </c>
      <c r="N2415" t="b">
        <v>0</v>
      </c>
      <c r="O2415">
        <v>3</v>
      </c>
      <c r="P2415" t="b">
        <v>0</v>
      </c>
      <c r="Q2415" t="s">
        <v>8295</v>
      </c>
      <c r="R2415" s="5">
        <f t="shared" si="197"/>
        <v>8.3333333333333332E-3</v>
      </c>
      <c r="S2415">
        <f>D2415/O2415</f>
        <v>8.3333333333333339</v>
      </c>
      <c r="T2415" t="s">
        <v>8295</v>
      </c>
      <c r="U2415" t="s">
        <v>8296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460</v>
      </c>
      <c r="E2416">
        <v>15000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9">
        <f t="shared" si="198"/>
        <v>42198.695138888885</v>
      </c>
      <c r="L2416" s="9">
        <f t="shared" si="199"/>
        <v>42238.165972222225</v>
      </c>
      <c r="M2416" s="10" t="s">
        <v>8326</v>
      </c>
      <c r="N2416" t="b">
        <v>0</v>
      </c>
      <c r="O2416">
        <v>13</v>
      </c>
      <c r="P2416" t="b">
        <v>0</v>
      </c>
      <c r="Q2416" t="s">
        <v>8295</v>
      </c>
      <c r="R2416" s="5">
        <f t="shared" si="197"/>
        <v>3.0666666666666665E-2</v>
      </c>
      <c r="S2416">
        <f>D2416/O2416</f>
        <v>35.384615384615387</v>
      </c>
      <c r="T2416" t="s">
        <v>8295</v>
      </c>
      <c r="U2416" t="s">
        <v>8296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335</v>
      </c>
      <c r="E2417">
        <v>60000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9">
        <f t="shared" si="198"/>
        <v>42536.862800925926</v>
      </c>
      <c r="L2417" s="9">
        <f t="shared" si="199"/>
        <v>42566.862800925926</v>
      </c>
      <c r="M2417" s="10" t="s">
        <v>8328</v>
      </c>
      <c r="N2417" t="b">
        <v>0</v>
      </c>
      <c r="O2417">
        <v>6</v>
      </c>
      <c r="P2417" t="b">
        <v>0</v>
      </c>
      <c r="Q2417" t="s">
        <v>8295</v>
      </c>
      <c r="R2417" s="5">
        <f t="shared" si="197"/>
        <v>5.5833333333333334E-3</v>
      </c>
      <c r="S2417">
        <f>D2417/O2417</f>
        <v>55.833333333333336</v>
      </c>
      <c r="T2417" t="s">
        <v>8295</v>
      </c>
      <c r="U2417" t="s">
        <v>8296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5</v>
      </c>
      <c r="E2418">
        <v>20000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9">
        <f t="shared" si="198"/>
        <v>42019.737766203703</v>
      </c>
      <c r="L2418" s="9">
        <f t="shared" si="199"/>
        <v>42077.625</v>
      </c>
      <c r="M2418" s="10" t="s">
        <v>8326</v>
      </c>
      <c r="N2418" t="b">
        <v>0</v>
      </c>
      <c r="O2418">
        <v>1</v>
      </c>
      <c r="P2418" t="b">
        <v>0</v>
      </c>
      <c r="Q2418" t="s">
        <v>8295</v>
      </c>
      <c r="R2418" s="5">
        <f t="shared" si="197"/>
        <v>2.5000000000000001E-4</v>
      </c>
      <c r="S2418">
        <f>D2418/O2418</f>
        <v>5</v>
      </c>
      <c r="T2418" t="s">
        <v>8295</v>
      </c>
      <c r="U2418" t="s">
        <v>8296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0</v>
      </c>
      <c r="E2419">
        <v>1000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9">
        <f t="shared" si="198"/>
        <v>41831.884108796294</v>
      </c>
      <c r="L2419" s="9">
        <f t="shared" si="199"/>
        <v>41861.884108796294</v>
      </c>
      <c r="M2419" s="10" t="s">
        <v>8329</v>
      </c>
      <c r="N2419" t="b">
        <v>0</v>
      </c>
      <c r="O2419">
        <v>0</v>
      </c>
      <c r="P2419" t="b">
        <v>0</v>
      </c>
      <c r="Q2419" t="s">
        <v>8295</v>
      </c>
      <c r="R2419" s="5">
        <f t="shared" si="197"/>
        <v>0</v>
      </c>
      <c r="S2419">
        <v>0</v>
      </c>
      <c r="T2419" t="s">
        <v>8295</v>
      </c>
      <c r="U2419" t="s">
        <v>8296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5</v>
      </c>
      <c r="E2420">
        <v>25000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9">
        <f t="shared" si="198"/>
        <v>42027.856990740736</v>
      </c>
      <c r="L2420" s="9">
        <f t="shared" si="199"/>
        <v>42087.815324074079</v>
      </c>
      <c r="M2420" s="10" t="s">
        <v>8326</v>
      </c>
      <c r="N2420" t="b">
        <v>0</v>
      </c>
      <c r="O2420">
        <v>5</v>
      </c>
      <c r="P2420" t="b">
        <v>0</v>
      </c>
      <c r="Q2420" t="s">
        <v>8295</v>
      </c>
      <c r="R2420" s="5">
        <f t="shared" si="197"/>
        <v>2.0000000000000001E-4</v>
      </c>
      <c r="S2420">
        <f>D2420/O2420</f>
        <v>1</v>
      </c>
      <c r="T2420" t="s">
        <v>8295</v>
      </c>
      <c r="U2420" t="s">
        <v>8296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0</v>
      </c>
      <c r="E2421">
        <v>3000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9">
        <f t="shared" si="198"/>
        <v>41993.738298611112</v>
      </c>
      <c r="L2421" s="9">
        <f t="shared" si="199"/>
        <v>42053.738298611112</v>
      </c>
      <c r="M2421" s="10" t="s">
        <v>8326</v>
      </c>
      <c r="N2421" t="b">
        <v>0</v>
      </c>
      <c r="O2421">
        <v>0</v>
      </c>
      <c r="P2421" t="b">
        <v>0</v>
      </c>
      <c r="Q2421" t="s">
        <v>8295</v>
      </c>
      <c r="R2421" s="5">
        <f t="shared" si="197"/>
        <v>0</v>
      </c>
      <c r="S2421">
        <v>0</v>
      </c>
      <c r="T2421" t="s">
        <v>8295</v>
      </c>
      <c r="U2421" t="s">
        <v>8296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2501</v>
      </c>
      <c r="E2422">
        <v>16870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9">
        <f t="shared" si="198"/>
        <v>41893.028877314813</v>
      </c>
      <c r="L2422" s="9">
        <f t="shared" si="199"/>
        <v>41953.070543981477</v>
      </c>
      <c r="M2422" s="10" t="s">
        <v>8329</v>
      </c>
      <c r="N2422" t="b">
        <v>0</v>
      </c>
      <c r="O2422">
        <v>36</v>
      </c>
      <c r="P2422" t="b">
        <v>0</v>
      </c>
      <c r="Q2422" t="s">
        <v>8295</v>
      </c>
      <c r="R2422" s="5">
        <f t="shared" si="197"/>
        <v>0.14825133372851215</v>
      </c>
      <c r="S2422">
        <f t="shared" ref="S2422:S2427" si="201">D2422/O2422</f>
        <v>69.472222222222229</v>
      </c>
      <c r="T2422" t="s">
        <v>8295</v>
      </c>
      <c r="U2422" t="s">
        <v>8296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1</v>
      </c>
      <c r="E2423">
        <v>6000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9">
        <f t="shared" si="198"/>
        <v>42026.687453703707</v>
      </c>
      <c r="L2423" s="9">
        <f t="shared" si="199"/>
        <v>42056.687453703707</v>
      </c>
      <c r="M2423" s="10" t="s">
        <v>8326</v>
      </c>
      <c r="N2423" t="b">
        <v>0</v>
      </c>
      <c r="O2423">
        <v>1</v>
      </c>
      <c r="P2423" t="b">
        <v>0</v>
      </c>
      <c r="Q2423" t="s">
        <v>8295</v>
      </c>
      <c r="R2423" s="5">
        <f t="shared" si="197"/>
        <v>1.6666666666666666E-4</v>
      </c>
      <c r="S2423">
        <f t="shared" si="201"/>
        <v>1</v>
      </c>
      <c r="T2423" t="s">
        <v>8295</v>
      </c>
      <c r="U2423" t="s">
        <v>8296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1</v>
      </c>
      <c r="E2424">
        <v>500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9">
        <f t="shared" si="198"/>
        <v>42044.724953703699</v>
      </c>
      <c r="L2424" s="9">
        <f t="shared" si="199"/>
        <v>42074.683287037042</v>
      </c>
      <c r="M2424" s="10" t="s">
        <v>8326</v>
      </c>
      <c r="N2424" t="b">
        <v>0</v>
      </c>
      <c r="O2424">
        <v>1</v>
      </c>
      <c r="P2424" t="b">
        <v>0</v>
      </c>
      <c r="Q2424" t="s">
        <v>8295</v>
      </c>
      <c r="R2424" s="5">
        <f t="shared" si="197"/>
        <v>2E-3</v>
      </c>
      <c r="S2424">
        <f t="shared" si="201"/>
        <v>1</v>
      </c>
      <c r="T2424" t="s">
        <v>8295</v>
      </c>
      <c r="U2424" t="s">
        <v>8296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8</v>
      </c>
      <c r="E2425">
        <v>60000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9">
        <f t="shared" si="198"/>
        <v>41974.704745370371</v>
      </c>
      <c r="L2425" s="9">
        <f t="shared" si="199"/>
        <v>42004.704745370371</v>
      </c>
      <c r="M2425" s="10" t="s">
        <v>8329</v>
      </c>
      <c r="N2425" t="b">
        <v>0</v>
      </c>
      <c r="O2425">
        <v>1</v>
      </c>
      <c r="P2425" t="b">
        <v>0</v>
      </c>
      <c r="Q2425" t="s">
        <v>8295</v>
      </c>
      <c r="R2425" s="5">
        <f t="shared" si="197"/>
        <v>1.3333333333333334E-4</v>
      </c>
      <c r="S2425">
        <f t="shared" si="201"/>
        <v>8</v>
      </c>
      <c r="T2425" t="s">
        <v>8295</v>
      </c>
      <c r="U2425" t="s">
        <v>8296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310</v>
      </c>
      <c r="E2426">
        <v>25000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9">
        <f t="shared" si="198"/>
        <v>41909.892453703702</v>
      </c>
      <c r="L2426" s="9">
        <f t="shared" si="199"/>
        <v>41939.892453703702</v>
      </c>
      <c r="M2426" s="10" t="s">
        <v>8329</v>
      </c>
      <c r="N2426" t="b">
        <v>0</v>
      </c>
      <c r="O2426">
        <v>9</v>
      </c>
      <c r="P2426" t="b">
        <v>0</v>
      </c>
      <c r="Q2426" t="s">
        <v>8295</v>
      </c>
      <c r="R2426" s="5">
        <f t="shared" si="197"/>
        <v>1.24E-2</v>
      </c>
      <c r="S2426">
        <f t="shared" si="201"/>
        <v>34.444444444444443</v>
      </c>
      <c r="T2426" t="s">
        <v>8295</v>
      </c>
      <c r="U2426" t="s">
        <v>8296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1</v>
      </c>
      <c r="E2427">
        <v>3500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9">
        <f t="shared" si="198"/>
        <v>42502.913761574076</v>
      </c>
      <c r="L2427" s="9">
        <f t="shared" si="199"/>
        <v>42517.919444444444</v>
      </c>
      <c r="M2427" s="10" t="s">
        <v>8328</v>
      </c>
      <c r="N2427" t="b">
        <v>0</v>
      </c>
      <c r="O2427">
        <v>1</v>
      </c>
      <c r="P2427" t="b">
        <v>0</v>
      </c>
      <c r="Q2427" t="s">
        <v>8295</v>
      </c>
      <c r="R2427" s="5">
        <f t="shared" si="197"/>
        <v>2.8571428571428574E-4</v>
      </c>
      <c r="S2427">
        <f t="shared" si="201"/>
        <v>1</v>
      </c>
      <c r="T2427" t="s">
        <v>8295</v>
      </c>
      <c r="U2427" t="s">
        <v>8296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0</v>
      </c>
      <c r="E2428">
        <v>20000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9">
        <f t="shared" si="198"/>
        <v>42164.170046296298</v>
      </c>
      <c r="L2428" s="9">
        <f t="shared" si="199"/>
        <v>42224.170046296298</v>
      </c>
      <c r="M2428" s="10" t="s">
        <v>8326</v>
      </c>
      <c r="N2428" t="b">
        <v>0</v>
      </c>
      <c r="O2428">
        <v>0</v>
      </c>
      <c r="P2428" t="b">
        <v>0</v>
      </c>
      <c r="Q2428" t="s">
        <v>8295</v>
      </c>
      <c r="R2428" s="5">
        <f t="shared" si="197"/>
        <v>0</v>
      </c>
      <c r="S2428">
        <v>0</v>
      </c>
      <c r="T2428" t="s">
        <v>8295</v>
      </c>
      <c r="U2428" t="s">
        <v>8296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1</v>
      </c>
      <c r="E2429">
        <v>50000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9">
        <f t="shared" si="198"/>
        <v>42412.318668981483</v>
      </c>
      <c r="L2429" s="9">
        <f t="shared" si="199"/>
        <v>42452.277002314819</v>
      </c>
      <c r="M2429" s="10" t="s">
        <v>8328</v>
      </c>
      <c r="N2429" t="b">
        <v>0</v>
      </c>
      <c r="O2429">
        <v>1</v>
      </c>
      <c r="P2429" t="b">
        <v>0</v>
      </c>
      <c r="Q2429" t="s">
        <v>8295</v>
      </c>
      <c r="R2429" s="5">
        <f t="shared" si="197"/>
        <v>2.0000000000000002E-5</v>
      </c>
      <c r="S2429">
        <f t="shared" ref="S2429:S2434" si="202">D2429/O2429</f>
        <v>1</v>
      </c>
      <c r="T2429" t="s">
        <v>8295</v>
      </c>
      <c r="U2429" t="s">
        <v>8296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1</v>
      </c>
      <c r="E2430">
        <v>35000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9">
        <f t="shared" si="198"/>
        <v>42045.784155092595</v>
      </c>
      <c r="L2430" s="9">
        <f t="shared" si="199"/>
        <v>42075.742488425924</v>
      </c>
      <c r="M2430" s="10" t="s">
        <v>8326</v>
      </c>
      <c r="N2430" t="b">
        <v>0</v>
      </c>
      <c r="O2430">
        <v>1</v>
      </c>
      <c r="P2430" t="b">
        <v>0</v>
      </c>
      <c r="Q2430" t="s">
        <v>8295</v>
      </c>
      <c r="R2430" s="5">
        <f t="shared" si="197"/>
        <v>2.8571428571428571E-5</v>
      </c>
      <c r="S2430">
        <f t="shared" si="202"/>
        <v>1</v>
      </c>
      <c r="T2430" t="s">
        <v>8295</v>
      </c>
      <c r="U2430" t="s">
        <v>8296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2005</v>
      </c>
      <c r="E2431">
        <v>140000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9">
        <f t="shared" si="198"/>
        <v>42734.879236111112</v>
      </c>
      <c r="L2431" s="9">
        <f t="shared" si="199"/>
        <v>42771.697222222225</v>
      </c>
      <c r="M2431" s="10" t="s">
        <v>8327</v>
      </c>
      <c r="N2431" t="b">
        <v>0</v>
      </c>
      <c r="O2431">
        <v>4</v>
      </c>
      <c r="P2431" t="b">
        <v>0</v>
      </c>
      <c r="Q2431" t="s">
        <v>8295</v>
      </c>
      <c r="R2431" s="5">
        <f t="shared" si="197"/>
        <v>1.4321428571428572E-2</v>
      </c>
      <c r="S2431">
        <f t="shared" si="202"/>
        <v>501.25</v>
      </c>
      <c r="T2431" t="s">
        <v>8295</v>
      </c>
      <c r="U2431" t="s">
        <v>8296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21</v>
      </c>
      <c r="E2432">
        <v>3000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9">
        <f t="shared" si="198"/>
        <v>42382.130833333329</v>
      </c>
      <c r="L2432" s="9">
        <f t="shared" si="199"/>
        <v>42412.130833333329</v>
      </c>
      <c r="M2432" s="10" t="s">
        <v>8328</v>
      </c>
      <c r="N2432" t="b">
        <v>0</v>
      </c>
      <c r="O2432">
        <v>2</v>
      </c>
      <c r="P2432" t="b">
        <v>0</v>
      </c>
      <c r="Q2432" t="s">
        <v>8295</v>
      </c>
      <c r="R2432" s="5">
        <f t="shared" si="197"/>
        <v>7.0000000000000001E-3</v>
      </c>
      <c r="S2432">
        <f t="shared" si="202"/>
        <v>10.5</v>
      </c>
      <c r="T2432" t="s">
        <v>8295</v>
      </c>
      <c r="U2432" t="s">
        <v>8296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2</v>
      </c>
      <c r="E2433">
        <v>100000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9">
        <f t="shared" si="198"/>
        <v>42489.099687499998</v>
      </c>
      <c r="L2433" s="9">
        <f t="shared" si="199"/>
        <v>42549.099687499998</v>
      </c>
      <c r="M2433" s="10" t="s">
        <v>8328</v>
      </c>
      <c r="N2433" t="b">
        <v>0</v>
      </c>
      <c r="O2433">
        <v>2</v>
      </c>
      <c r="P2433" t="b">
        <v>0</v>
      </c>
      <c r="Q2433" t="s">
        <v>8295</v>
      </c>
      <c r="R2433" s="5">
        <f t="shared" si="197"/>
        <v>2.0000000000000002E-5</v>
      </c>
      <c r="S2433">
        <f t="shared" si="202"/>
        <v>1</v>
      </c>
      <c r="T2433" t="s">
        <v>8295</v>
      </c>
      <c r="U2433" t="s">
        <v>8296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2</v>
      </c>
      <c r="E2434">
        <v>14000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9">
        <f t="shared" si="198"/>
        <v>42041.218715277777</v>
      </c>
      <c r="L2434" s="9">
        <f t="shared" si="199"/>
        <v>42071.218715277777</v>
      </c>
      <c r="M2434" s="10" t="s">
        <v>8326</v>
      </c>
      <c r="N2434" t="b">
        <v>0</v>
      </c>
      <c r="O2434">
        <v>2</v>
      </c>
      <c r="P2434" t="b">
        <v>0</v>
      </c>
      <c r="Q2434" t="s">
        <v>8295</v>
      </c>
      <c r="R2434" s="5">
        <f t="shared" ref="R2434:R2497" si="203">D2434/E2434</f>
        <v>1.4285714285714287E-4</v>
      </c>
      <c r="S2434">
        <f t="shared" si="202"/>
        <v>1</v>
      </c>
      <c r="T2434" t="s">
        <v>8295</v>
      </c>
      <c r="U2434" t="s">
        <v>8296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0</v>
      </c>
      <c r="E2435">
        <v>10000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9">
        <f t="shared" ref="K2435:K2498" si="204">(J2435/86400)+DATE(1970,1,1)</f>
        <v>42397.89980324074</v>
      </c>
      <c r="L2435" s="9">
        <f t="shared" ref="L2435:L2498" si="205">(I2435/86400)+DATE(1970,1,1)</f>
        <v>42427.89980324074</v>
      </c>
      <c r="M2435" s="10" t="s">
        <v>8328</v>
      </c>
      <c r="N2435" t="b">
        <v>0</v>
      </c>
      <c r="O2435">
        <v>0</v>
      </c>
      <c r="P2435" t="b">
        <v>0</v>
      </c>
      <c r="Q2435" t="s">
        <v>8295</v>
      </c>
      <c r="R2435" s="5">
        <f t="shared" si="203"/>
        <v>0</v>
      </c>
      <c r="S2435">
        <v>0</v>
      </c>
      <c r="T2435" t="s">
        <v>8295</v>
      </c>
      <c r="U2435" t="s">
        <v>8296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26</v>
      </c>
      <c r="E2436">
        <v>20000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9">
        <f t="shared" si="204"/>
        <v>42180.186041666668</v>
      </c>
      <c r="L2436" s="9">
        <f t="shared" si="205"/>
        <v>42220.186041666668</v>
      </c>
      <c r="M2436" s="10" t="s">
        <v>8326</v>
      </c>
      <c r="N2436" t="b">
        <v>0</v>
      </c>
      <c r="O2436">
        <v>2</v>
      </c>
      <c r="P2436" t="b">
        <v>0</v>
      </c>
      <c r="Q2436" t="s">
        <v>8295</v>
      </c>
      <c r="R2436" s="5">
        <f t="shared" si="203"/>
        <v>1.2999999999999999E-3</v>
      </c>
      <c r="S2436">
        <f>D2436/O2436</f>
        <v>13</v>
      </c>
      <c r="T2436" t="s">
        <v>8295</v>
      </c>
      <c r="U2436" t="s">
        <v>8296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1224</v>
      </c>
      <c r="E2437">
        <v>250000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9">
        <f t="shared" si="204"/>
        <v>42252.277615740742</v>
      </c>
      <c r="L2437" s="9">
        <f t="shared" si="205"/>
        <v>42282.277615740742</v>
      </c>
      <c r="M2437" s="10" t="s">
        <v>8326</v>
      </c>
      <c r="N2437" t="b">
        <v>0</v>
      </c>
      <c r="O2437">
        <v>4</v>
      </c>
      <c r="P2437" t="b">
        <v>0</v>
      </c>
      <c r="Q2437" t="s">
        <v>8295</v>
      </c>
      <c r="R2437" s="5">
        <f t="shared" si="203"/>
        <v>4.8960000000000002E-3</v>
      </c>
      <c r="S2437">
        <f>D2437/O2437</f>
        <v>306</v>
      </c>
      <c r="T2437" t="s">
        <v>8295</v>
      </c>
      <c r="U2437" t="s">
        <v>8296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45</v>
      </c>
      <c r="E2438">
        <v>117000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9">
        <f t="shared" si="204"/>
        <v>42338.615393518514</v>
      </c>
      <c r="L2438" s="9">
        <f t="shared" si="205"/>
        <v>42398.615393518514</v>
      </c>
      <c r="M2438" s="10" t="s">
        <v>8328</v>
      </c>
      <c r="N2438" t="b">
        <v>0</v>
      </c>
      <c r="O2438">
        <v>2</v>
      </c>
      <c r="P2438" t="b">
        <v>0</v>
      </c>
      <c r="Q2438" t="s">
        <v>8295</v>
      </c>
      <c r="R2438" s="5">
        <f t="shared" si="203"/>
        <v>3.8461538461538462E-4</v>
      </c>
      <c r="S2438">
        <f>D2438/O2438</f>
        <v>22.5</v>
      </c>
      <c r="T2438" t="s">
        <v>8295</v>
      </c>
      <c r="U2438" t="s">
        <v>8296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0</v>
      </c>
      <c r="E2439">
        <v>8000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9">
        <f t="shared" si="204"/>
        <v>42031.965138888889</v>
      </c>
      <c r="L2439" s="9">
        <f t="shared" si="205"/>
        <v>42080.75</v>
      </c>
      <c r="M2439" s="10" t="s">
        <v>8326</v>
      </c>
      <c r="N2439" t="b">
        <v>0</v>
      </c>
      <c r="O2439">
        <v>0</v>
      </c>
      <c r="P2439" t="b">
        <v>0</v>
      </c>
      <c r="Q2439" t="s">
        <v>8295</v>
      </c>
      <c r="R2439" s="5">
        <f t="shared" si="203"/>
        <v>0</v>
      </c>
      <c r="S2439">
        <v>0</v>
      </c>
      <c r="T2439" t="s">
        <v>8295</v>
      </c>
      <c r="U2439" t="s">
        <v>8296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50</v>
      </c>
      <c r="E2440">
        <v>15000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9">
        <f t="shared" si="204"/>
        <v>42285.91506944444</v>
      </c>
      <c r="L2440" s="9">
        <f t="shared" si="205"/>
        <v>42345.956736111111</v>
      </c>
      <c r="M2440" s="10" t="s">
        <v>8326</v>
      </c>
      <c r="N2440" t="b">
        <v>0</v>
      </c>
      <c r="O2440">
        <v>1</v>
      </c>
      <c r="P2440" t="b">
        <v>0</v>
      </c>
      <c r="Q2440" t="s">
        <v>8295</v>
      </c>
      <c r="R2440" s="5">
        <f t="shared" si="203"/>
        <v>3.3333333333333335E-3</v>
      </c>
      <c r="S2440">
        <f>D2440/O2440</f>
        <v>50</v>
      </c>
      <c r="T2440" t="s">
        <v>8295</v>
      </c>
      <c r="U2440" t="s">
        <v>8296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0</v>
      </c>
      <c r="E2441">
        <v>10000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9">
        <f t="shared" si="204"/>
        <v>42265.818622685183</v>
      </c>
      <c r="L2441" s="9">
        <f t="shared" si="205"/>
        <v>42295.818622685183</v>
      </c>
      <c r="M2441" s="10" t="s">
        <v>8326</v>
      </c>
      <c r="N2441" t="b">
        <v>0</v>
      </c>
      <c r="O2441">
        <v>0</v>
      </c>
      <c r="P2441" t="b">
        <v>0</v>
      </c>
      <c r="Q2441" t="s">
        <v>8295</v>
      </c>
      <c r="R2441" s="5">
        <f t="shared" si="203"/>
        <v>0</v>
      </c>
      <c r="S2441">
        <v>0</v>
      </c>
      <c r="T2441" t="s">
        <v>8295</v>
      </c>
      <c r="U2441" t="s">
        <v>8296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10</v>
      </c>
      <c r="E2442">
        <v>5000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9">
        <f t="shared" si="204"/>
        <v>42383.899456018524</v>
      </c>
      <c r="L2442" s="9">
        <f t="shared" si="205"/>
        <v>42413.899456018524</v>
      </c>
      <c r="M2442" s="10" t="s">
        <v>8328</v>
      </c>
      <c r="N2442" t="b">
        <v>0</v>
      </c>
      <c r="O2442">
        <v>2</v>
      </c>
      <c r="P2442" t="b">
        <v>0</v>
      </c>
      <c r="Q2442" t="s">
        <v>8295</v>
      </c>
      <c r="R2442" s="5">
        <f t="shared" si="203"/>
        <v>2E-3</v>
      </c>
      <c r="S2442">
        <f t="shared" ref="S2442:S2473" si="206">D2442/O2442</f>
        <v>5</v>
      </c>
      <c r="T2442" t="s">
        <v>8295</v>
      </c>
      <c r="U2442" t="s">
        <v>8296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8091</v>
      </c>
      <c r="E2443">
        <v>7500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9">
        <f t="shared" si="204"/>
        <v>42187.125625000001</v>
      </c>
      <c r="L2443" s="9">
        <f t="shared" si="205"/>
        <v>42208.207638888889</v>
      </c>
      <c r="M2443" s="10" t="s">
        <v>8326</v>
      </c>
      <c r="N2443" t="b">
        <v>0</v>
      </c>
      <c r="O2443">
        <v>109</v>
      </c>
      <c r="P2443" t="b">
        <v>1</v>
      </c>
      <c r="Q2443" t="s">
        <v>8295</v>
      </c>
      <c r="R2443" s="5">
        <f t="shared" si="203"/>
        <v>1.0788</v>
      </c>
      <c r="S2443">
        <f t="shared" si="206"/>
        <v>74.22935779816514</v>
      </c>
      <c r="T2443" t="s">
        <v>8295</v>
      </c>
      <c r="U2443" t="s">
        <v>8311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30226</v>
      </c>
      <c r="E2444">
        <v>24000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9">
        <f t="shared" si="204"/>
        <v>42052.666990740741</v>
      </c>
      <c r="L2444" s="9">
        <f t="shared" si="205"/>
        <v>42082.625324074077</v>
      </c>
      <c r="M2444" s="10" t="s">
        <v>8326</v>
      </c>
      <c r="N2444" t="b">
        <v>0</v>
      </c>
      <c r="O2444">
        <v>372</v>
      </c>
      <c r="P2444" t="b">
        <v>1</v>
      </c>
      <c r="Q2444" t="s">
        <v>8295</v>
      </c>
      <c r="R2444" s="5">
        <f t="shared" si="203"/>
        <v>1.2594166666666666</v>
      </c>
      <c r="S2444">
        <f t="shared" si="206"/>
        <v>81.252688172043008</v>
      </c>
      <c r="T2444" t="s">
        <v>8295</v>
      </c>
      <c r="U2444" t="s">
        <v>8311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40502.99</v>
      </c>
      <c r="E2445">
        <v>20000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9">
        <f t="shared" si="204"/>
        <v>41836.625254629631</v>
      </c>
      <c r="L2445" s="9">
        <f t="shared" si="205"/>
        <v>41866.625254629631</v>
      </c>
      <c r="M2445" s="10" t="s">
        <v>8329</v>
      </c>
      <c r="N2445" t="b">
        <v>0</v>
      </c>
      <c r="O2445">
        <v>311</v>
      </c>
      <c r="P2445" t="b">
        <v>1</v>
      </c>
      <c r="Q2445" t="s">
        <v>8295</v>
      </c>
      <c r="R2445" s="5">
        <f t="shared" si="203"/>
        <v>2.0251494999999999</v>
      </c>
      <c r="S2445">
        <f t="shared" si="206"/>
        <v>130.23469453376205</v>
      </c>
      <c r="T2445" t="s">
        <v>8295</v>
      </c>
      <c r="U2445" t="s">
        <v>8311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3258</v>
      </c>
      <c r="E2446">
        <v>3000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9">
        <f t="shared" si="204"/>
        <v>42485.754525462966</v>
      </c>
      <c r="L2446" s="9">
        <f t="shared" si="205"/>
        <v>42515.754525462966</v>
      </c>
      <c r="M2446" s="10" t="s">
        <v>8328</v>
      </c>
      <c r="N2446" t="b">
        <v>0</v>
      </c>
      <c r="O2446">
        <v>61</v>
      </c>
      <c r="P2446" t="b">
        <v>1</v>
      </c>
      <c r="Q2446" t="s">
        <v>8295</v>
      </c>
      <c r="R2446" s="5">
        <f t="shared" si="203"/>
        <v>1.0860000000000001</v>
      </c>
      <c r="S2446">
        <f t="shared" si="206"/>
        <v>53.409836065573771</v>
      </c>
      <c r="T2446" t="s">
        <v>8295</v>
      </c>
      <c r="U2446" t="s">
        <v>8311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8640</v>
      </c>
      <c r="E2447">
        <v>5000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9">
        <f t="shared" si="204"/>
        <v>42243.190057870372</v>
      </c>
      <c r="L2447" s="9">
        <f t="shared" si="205"/>
        <v>42273.190057870372</v>
      </c>
      <c r="M2447" s="10" t="s">
        <v>8326</v>
      </c>
      <c r="N2447" t="b">
        <v>0</v>
      </c>
      <c r="O2447">
        <v>115</v>
      </c>
      <c r="P2447" t="b">
        <v>1</v>
      </c>
      <c r="Q2447" t="s">
        <v>8295</v>
      </c>
      <c r="R2447" s="5">
        <f t="shared" si="203"/>
        <v>1.728</v>
      </c>
      <c r="S2447">
        <f t="shared" si="206"/>
        <v>75.130434782608702</v>
      </c>
      <c r="T2447" t="s">
        <v>8295</v>
      </c>
      <c r="U2447" t="s">
        <v>8311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8399</v>
      </c>
      <c r="E2448">
        <v>5000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9">
        <f t="shared" si="204"/>
        <v>42670.602673611109</v>
      </c>
      <c r="L2448" s="9">
        <f t="shared" si="205"/>
        <v>42700.64434027778</v>
      </c>
      <c r="M2448" s="10" t="s">
        <v>8328</v>
      </c>
      <c r="N2448" t="b">
        <v>0</v>
      </c>
      <c r="O2448">
        <v>111</v>
      </c>
      <c r="P2448" t="b">
        <v>1</v>
      </c>
      <c r="Q2448" t="s">
        <v>8295</v>
      </c>
      <c r="R2448" s="5">
        <f t="shared" si="203"/>
        <v>1.6798</v>
      </c>
      <c r="S2448">
        <f t="shared" si="206"/>
        <v>75.666666666666671</v>
      </c>
      <c r="T2448" t="s">
        <v>8295</v>
      </c>
      <c r="U2448" t="s">
        <v>8311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10680</v>
      </c>
      <c r="E2449">
        <v>2500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9">
        <f t="shared" si="204"/>
        <v>42654.469826388886</v>
      </c>
      <c r="L2449" s="9">
        <f t="shared" si="205"/>
        <v>42686.166666666672</v>
      </c>
      <c r="M2449" s="10" t="s">
        <v>8328</v>
      </c>
      <c r="N2449" t="b">
        <v>0</v>
      </c>
      <c r="O2449">
        <v>337</v>
      </c>
      <c r="P2449" t="b">
        <v>1</v>
      </c>
      <c r="Q2449" t="s">
        <v>8295</v>
      </c>
      <c r="R2449" s="5">
        <f t="shared" si="203"/>
        <v>4.2720000000000002</v>
      </c>
      <c r="S2449">
        <f t="shared" si="206"/>
        <v>31.691394658753708</v>
      </c>
      <c r="T2449" t="s">
        <v>8295</v>
      </c>
      <c r="U2449" t="s">
        <v>8311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430</v>
      </c>
      <c r="E2450">
        <v>400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9">
        <f t="shared" si="204"/>
        <v>42607.316122685181</v>
      </c>
      <c r="L2450" s="9">
        <f t="shared" si="205"/>
        <v>42613.233333333337</v>
      </c>
      <c r="M2450" s="10" t="s">
        <v>8328</v>
      </c>
      <c r="N2450" t="b">
        <v>0</v>
      </c>
      <c r="O2450">
        <v>9</v>
      </c>
      <c r="P2450" t="b">
        <v>1</v>
      </c>
      <c r="Q2450" t="s">
        <v>8295</v>
      </c>
      <c r="R2450" s="5">
        <f t="shared" si="203"/>
        <v>1.075</v>
      </c>
      <c r="S2450">
        <f t="shared" si="206"/>
        <v>47.777777777777779</v>
      </c>
      <c r="T2450" t="s">
        <v>8295</v>
      </c>
      <c r="U2450" t="s">
        <v>8311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10800</v>
      </c>
      <c r="E2451">
        <v>10000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9">
        <f t="shared" si="204"/>
        <v>41943.142534722225</v>
      </c>
      <c r="L2451" s="9">
        <f t="shared" si="205"/>
        <v>41973.184201388889</v>
      </c>
      <c r="M2451" s="10" t="s">
        <v>8329</v>
      </c>
      <c r="N2451" t="b">
        <v>0</v>
      </c>
      <c r="O2451">
        <v>120</v>
      </c>
      <c r="P2451" t="b">
        <v>1</v>
      </c>
      <c r="Q2451" t="s">
        <v>8295</v>
      </c>
      <c r="R2451" s="5">
        <f t="shared" si="203"/>
        <v>1.08</v>
      </c>
      <c r="S2451">
        <f t="shared" si="206"/>
        <v>90</v>
      </c>
      <c r="T2451" t="s">
        <v>8295</v>
      </c>
      <c r="U2451" t="s">
        <v>8311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15230.03</v>
      </c>
      <c r="E2452">
        <v>15000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9">
        <f t="shared" si="204"/>
        <v>41902.07240740741</v>
      </c>
      <c r="L2452" s="9">
        <f t="shared" si="205"/>
        <v>41940.132638888885</v>
      </c>
      <c r="M2452" s="10" t="s">
        <v>8329</v>
      </c>
      <c r="N2452" t="b">
        <v>0</v>
      </c>
      <c r="O2452">
        <v>102</v>
      </c>
      <c r="P2452" t="b">
        <v>1</v>
      </c>
      <c r="Q2452" t="s">
        <v>8295</v>
      </c>
      <c r="R2452" s="5">
        <f t="shared" si="203"/>
        <v>1.0153353333333335</v>
      </c>
      <c r="S2452">
        <f t="shared" si="206"/>
        <v>149.31401960784314</v>
      </c>
      <c r="T2452" t="s">
        <v>8295</v>
      </c>
      <c r="U2452" t="s">
        <v>8311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11545</v>
      </c>
      <c r="E2453">
        <v>10000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9">
        <f t="shared" si="204"/>
        <v>42779.908449074079</v>
      </c>
      <c r="L2453" s="9">
        <f t="shared" si="205"/>
        <v>42799.908449074079</v>
      </c>
      <c r="M2453" s="10" t="s">
        <v>8327</v>
      </c>
      <c r="N2453" t="b">
        <v>0</v>
      </c>
      <c r="O2453">
        <v>186</v>
      </c>
      <c r="P2453" t="b">
        <v>1</v>
      </c>
      <c r="Q2453" t="s">
        <v>8295</v>
      </c>
      <c r="R2453" s="5">
        <f t="shared" si="203"/>
        <v>1.1545000000000001</v>
      </c>
      <c r="S2453">
        <f t="shared" si="206"/>
        <v>62.06989247311828</v>
      </c>
      <c r="T2453" t="s">
        <v>8295</v>
      </c>
      <c r="U2453" t="s">
        <v>8311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801</v>
      </c>
      <c r="E2454">
        <v>600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9">
        <f t="shared" si="204"/>
        <v>42338.84375</v>
      </c>
      <c r="L2454" s="9">
        <f t="shared" si="205"/>
        <v>42367.958333333328</v>
      </c>
      <c r="M2454" s="10" t="s">
        <v>8326</v>
      </c>
      <c r="N2454" t="b">
        <v>0</v>
      </c>
      <c r="O2454">
        <v>15</v>
      </c>
      <c r="P2454" t="b">
        <v>1</v>
      </c>
      <c r="Q2454" t="s">
        <v>8295</v>
      </c>
      <c r="R2454" s="5">
        <f t="shared" si="203"/>
        <v>1.335</v>
      </c>
      <c r="S2454">
        <f t="shared" si="206"/>
        <v>53.4</v>
      </c>
      <c r="T2454" t="s">
        <v>8295</v>
      </c>
      <c r="U2454" t="s">
        <v>8311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4641</v>
      </c>
      <c r="E2455">
        <v>3000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9">
        <f t="shared" si="204"/>
        <v>42738.692233796297</v>
      </c>
      <c r="L2455" s="9">
        <f t="shared" si="205"/>
        <v>42768.692233796297</v>
      </c>
      <c r="M2455" s="10" t="s">
        <v>8327</v>
      </c>
      <c r="N2455" t="b">
        <v>0</v>
      </c>
      <c r="O2455">
        <v>67</v>
      </c>
      <c r="P2455" t="b">
        <v>1</v>
      </c>
      <c r="Q2455" t="s">
        <v>8295</v>
      </c>
      <c r="R2455" s="5">
        <f t="shared" si="203"/>
        <v>1.5469999999999999</v>
      </c>
      <c r="S2455">
        <f t="shared" si="206"/>
        <v>69.268656716417908</v>
      </c>
      <c r="T2455" t="s">
        <v>8295</v>
      </c>
      <c r="U2455" t="s">
        <v>8311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35296</v>
      </c>
      <c r="E2456">
        <v>35000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9">
        <f t="shared" si="204"/>
        <v>42770.201481481483</v>
      </c>
      <c r="L2456" s="9">
        <f t="shared" si="205"/>
        <v>42805.201481481483</v>
      </c>
      <c r="M2456" s="10" t="s">
        <v>8327</v>
      </c>
      <c r="N2456" t="b">
        <v>0</v>
      </c>
      <c r="O2456">
        <v>130</v>
      </c>
      <c r="P2456" t="b">
        <v>1</v>
      </c>
      <c r="Q2456" t="s">
        <v>8295</v>
      </c>
      <c r="R2456" s="5">
        <f t="shared" si="203"/>
        <v>1.0084571428571429</v>
      </c>
      <c r="S2456">
        <f t="shared" si="206"/>
        <v>271.50769230769231</v>
      </c>
      <c r="T2456" t="s">
        <v>8295</v>
      </c>
      <c r="U2456" t="s">
        <v>8311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546</v>
      </c>
      <c r="E2457">
        <v>300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9">
        <f t="shared" si="204"/>
        <v>42452.781828703708</v>
      </c>
      <c r="L2457" s="9">
        <f t="shared" si="205"/>
        <v>42480.781828703708</v>
      </c>
      <c r="M2457" s="10" t="s">
        <v>8328</v>
      </c>
      <c r="N2457" t="b">
        <v>0</v>
      </c>
      <c r="O2457">
        <v>16</v>
      </c>
      <c r="P2457" t="b">
        <v>1</v>
      </c>
      <c r="Q2457" t="s">
        <v>8295</v>
      </c>
      <c r="R2457" s="5">
        <f t="shared" si="203"/>
        <v>1.82</v>
      </c>
      <c r="S2457">
        <f t="shared" si="206"/>
        <v>34.125</v>
      </c>
      <c r="T2457" t="s">
        <v>8295</v>
      </c>
      <c r="U2457" t="s">
        <v>8311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2713</v>
      </c>
      <c r="E2458">
        <v>1500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9">
        <f t="shared" si="204"/>
        <v>42761.961099537039</v>
      </c>
      <c r="L2458" s="9">
        <f t="shared" si="205"/>
        <v>42791.961099537039</v>
      </c>
      <c r="M2458" s="10" t="s">
        <v>8327</v>
      </c>
      <c r="N2458" t="b">
        <v>0</v>
      </c>
      <c r="O2458">
        <v>67</v>
      </c>
      <c r="P2458" t="b">
        <v>1</v>
      </c>
      <c r="Q2458" t="s">
        <v>8295</v>
      </c>
      <c r="R2458" s="5">
        <f t="shared" si="203"/>
        <v>1.8086666666666666</v>
      </c>
      <c r="S2458">
        <f t="shared" si="206"/>
        <v>40.492537313432834</v>
      </c>
      <c r="T2458" t="s">
        <v>8295</v>
      </c>
      <c r="U2458" t="s">
        <v>8311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23530</v>
      </c>
      <c r="E2459">
        <v>23000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9">
        <f t="shared" si="204"/>
        <v>42423.602500000001</v>
      </c>
      <c r="L2459" s="9">
        <f t="shared" si="205"/>
        <v>42453.560833333337</v>
      </c>
      <c r="M2459" s="10" t="s">
        <v>8328</v>
      </c>
      <c r="N2459" t="b">
        <v>0</v>
      </c>
      <c r="O2459">
        <v>124</v>
      </c>
      <c r="P2459" t="b">
        <v>1</v>
      </c>
      <c r="Q2459" t="s">
        <v>8295</v>
      </c>
      <c r="R2459" s="5">
        <f t="shared" si="203"/>
        <v>1.0230434782608695</v>
      </c>
      <c r="S2459">
        <f t="shared" si="206"/>
        <v>189.75806451612902</v>
      </c>
      <c r="T2459" t="s">
        <v>8295</v>
      </c>
      <c r="U2459" t="s">
        <v>8311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5509</v>
      </c>
      <c r="E2460">
        <v>5000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9">
        <f t="shared" si="204"/>
        <v>42495.871736111112</v>
      </c>
      <c r="L2460" s="9">
        <f t="shared" si="205"/>
        <v>42530.791666666672</v>
      </c>
      <c r="M2460" s="10" t="s">
        <v>8328</v>
      </c>
      <c r="N2460" t="b">
        <v>0</v>
      </c>
      <c r="O2460">
        <v>80</v>
      </c>
      <c r="P2460" t="b">
        <v>1</v>
      </c>
      <c r="Q2460" t="s">
        <v>8295</v>
      </c>
      <c r="R2460" s="5">
        <f t="shared" si="203"/>
        <v>1.1017999999999999</v>
      </c>
      <c r="S2460">
        <f t="shared" si="206"/>
        <v>68.862499999999997</v>
      </c>
      <c r="T2460" t="s">
        <v>8295</v>
      </c>
      <c r="U2460" t="s">
        <v>8311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30675</v>
      </c>
      <c r="E2461">
        <v>30000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9">
        <f t="shared" si="204"/>
        <v>42407.637557870374</v>
      </c>
      <c r="L2461" s="9">
        <f t="shared" si="205"/>
        <v>42452.595891203702</v>
      </c>
      <c r="M2461" s="10" t="s">
        <v>8328</v>
      </c>
      <c r="N2461" t="b">
        <v>0</v>
      </c>
      <c r="O2461">
        <v>282</v>
      </c>
      <c r="P2461" t="b">
        <v>1</v>
      </c>
      <c r="Q2461" t="s">
        <v>8295</v>
      </c>
      <c r="R2461" s="5">
        <f t="shared" si="203"/>
        <v>1.0225</v>
      </c>
      <c r="S2461">
        <f t="shared" si="206"/>
        <v>108.77659574468085</v>
      </c>
      <c r="T2461" t="s">
        <v>8295</v>
      </c>
      <c r="U2461" t="s">
        <v>8311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8567</v>
      </c>
      <c r="E2462">
        <v>8500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9">
        <f t="shared" si="204"/>
        <v>42704.187118055561</v>
      </c>
      <c r="L2462" s="9">
        <f t="shared" si="205"/>
        <v>42738.178472222222</v>
      </c>
      <c r="M2462" s="10" t="s">
        <v>8327</v>
      </c>
      <c r="N2462" t="b">
        <v>0</v>
      </c>
      <c r="O2462">
        <v>68</v>
      </c>
      <c r="P2462" t="b">
        <v>1</v>
      </c>
      <c r="Q2462" t="s">
        <v>8295</v>
      </c>
      <c r="R2462" s="5">
        <f t="shared" si="203"/>
        <v>1.0078823529411765</v>
      </c>
      <c r="S2462">
        <f t="shared" si="206"/>
        <v>125.98529411764706</v>
      </c>
      <c r="T2462" t="s">
        <v>8295</v>
      </c>
      <c r="U2462" t="s">
        <v>8311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7785</v>
      </c>
      <c r="E2463">
        <v>7500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9">
        <f t="shared" si="204"/>
        <v>40784.012696759259</v>
      </c>
      <c r="L2463" s="9">
        <f t="shared" si="205"/>
        <v>40817.125</v>
      </c>
      <c r="M2463" s="10" t="s">
        <v>8334</v>
      </c>
      <c r="N2463" t="b">
        <v>0</v>
      </c>
      <c r="O2463">
        <v>86</v>
      </c>
      <c r="P2463" t="b">
        <v>1</v>
      </c>
      <c r="Q2463" t="s">
        <v>8284</v>
      </c>
      <c r="R2463" s="5">
        <f t="shared" si="203"/>
        <v>1.038</v>
      </c>
      <c r="S2463">
        <f t="shared" si="206"/>
        <v>90.523255813953483</v>
      </c>
      <c r="T2463" t="s">
        <v>8284</v>
      </c>
      <c r="U2463" t="s">
        <v>8288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3321.25</v>
      </c>
      <c r="E2464">
        <v>3000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9">
        <f t="shared" si="204"/>
        <v>41089.186296296299</v>
      </c>
      <c r="L2464" s="9">
        <f t="shared" si="205"/>
        <v>41109.186296296299</v>
      </c>
      <c r="M2464" s="10" t="s">
        <v>8333</v>
      </c>
      <c r="N2464" t="b">
        <v>0</v>
      </c>
      <c r="O2464">
        <v>115</v>
      </c>
      <c r="P2464" t="b">
        <v>1</v>
      </c>
      <c r="Q2464" t="s">
        <v>8284</v>
      </c>
      <c r="R2464" s="5">
        <f t="shared" si="203"/>
        <v>1.1070833333333334</v>
      </c>
      <c r="S2464">
        <f t="shared" si="206"/>
        <v>28.880434782608695</v>
      </c>
      <c r="T2464" t="s">
        <v>8284</v>
      </c>
      <c r="U2464" t="s">
        <v>8288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2325</v>
      </c>
      <c r="E2465">
        <v>2000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9">
        <f t="shared" si="204"/>
        <v>41341.111400462964</v>
      </c>
      <c r="L2465" s="9">
        <f t="shared" si="205"/>
        <v>41380.791666666664</v>
      </c>
      <c r="M2465" s="10" t="s">
        <v>8331</v>
      </c>
      <c r="N2465" t="b">
        <v>0</v>
      </c>
      <c r="O2465">
        <v>75</v>
      </c>
      <c r="P2465" t="b">
        <v>1</v>
      </c>
      <c r="Q2465" t="s">
        <v>8284</v>
      </c>
      <c r="R2465" s="5">
        <f t="shared" si="203"/>
        <v>1.1625000000000001</v>
      </c>
      <c r="S2465">
        <f t="shared" si="206"/>
        <v>31</v>
      </c>
      <c r="T2465" t="s">
        <v>8284</v>
      </c>
      <c r="U2465" t="s">
        <v>8288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2222</v>
      </c>
      <c r="E2466">
        <v>2000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9">
        <f t="shared" si="204"/>
        <v>42248.90042824074</v>
      </c>
      <c r="L2466" s="9">
        <f t="shared" si="205"/>
        <v>42277.811805555553</v>
      </c>
      <c r="M2466" s="10" t="s">
        <v>8326</v>
      </c>
      <c r="N2466" t="b">
        <v>0</v>
      </c>
      <c r="O2466">
        <v>43</v>
      </c>
      <c r="P2466" t="b">
        <v>1</v>
      </c>
      <c r="Q2466" t="s">
        <v>8284</v>
      </c>
      <c r="R2466" s="5">
        <f t="shared" si="203"/>
        <v>1.111</v>
      </c>
      <c r="S2466">
        <f t="shared" si="206"/>
        <v>51.674418604651166</v>
      </c>
      <c r="T2466" t="s">
        <v>8284</v>
      </c>
      <c r="U2466" t="s">
        <v>8288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1261</v>
      </c>
      <c r="E2467">
        <v>700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9">
        <f t="shared" si="204"/>
        <v>41145.719305555554</v>
      </c>
      <c r="L2467" s="9">
        <f t="shared" si="205"/>
        <v>41175.719305555554</v>
      </c>
      <c r="M2467" s="10" t="s">
        <v>8333</v>
      </c>
      <c r="N2467" t="b">
        <v>0</v>
      </c>
      <c r="O2467">
        <v>48</v>
      </c>
      <c r="P2467" t="b">
        <v>1</v>
      </c>
      <c r="Q2467" t="s">
        <v>8284</v>
      </c>
      <c r="R2467" s="5">
        <f t="shared" si="203"/>
        <v>1.8014285714285714</v>
      </c>
      <c r="S2467">
        <f t="shared" si="206"/>
        <v>26.270833333333332</v>
      </c>
      <c r="T2467" t="s">
        <v>8284</v>
      </c>
      <c r="U2467" t="s">
        <v>8288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9">
        <f t="shared" si="204"/>
        <v>41373.102465277778</v>
      </c>
      <c r="L2468" s="9">
        <f t="shared" si="205"/>
        <v>41403.102465277778</v>
      </c>
      <c r="M2468" s="10" t="s">
        <v>8331</v>
      </c>
      <c r="N2468" t="b">
        <v>0</v>
      </c>
      <c r="O2468">
        <v>52</v>
      </c>
      <c r="P2468" t="b">
        <v>1</v>
      </c>
      <c r="Q2468" t="s">
        <v>8284</v>
      </c>
      <c r="R2468" s="5">
        <f t="shared" si="203"/>
        <v>1</v>
      </c>
      <c r="S2468">
        <f t="shared" si="206"/>
        <v>48.07692307692308</v>
      </c>
      <c r="T2468" t="s">
        <v>8284</v>
      </c>
      <c r="U2468" t="s">
        <v>8288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1185</v>
      </c>
      <c r="E2469">
        <v>1000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9">
        <f t="shared" si="204"/>
        <v>41025.874201388891</v>
      </c>
      <c r="L2469" s="9">
        <f t="shared" si="205"/>
        <v>41039.708333333336</v>
      </c>
      <c r="M2469" s="10" t="s">
        <v>8333</v>
      </c>
      <c r="N2469" t="b">
        <v>0</v>
      </c>
      <c r="O2469">
        <v>43</v>
      </c>
      <c r="P2469" t="b">
        <v>1</v>
      </c>
      <c r="Q2469" t="s">
        <v>8284</v>
      </c>
      <c r="R2469" s="5">
        <f t="shared" si="203"/>
        <v>1.1850000000000001</v>
      </c>
      <c r="S2469">
        <f t="shared" si="206"/>
        <v>27.558139534883722</v>
      </c>
      <c r="T2469" t="s">
        <v>8284</v>
      </c>
      <c r="U2469" t="s">
        <v>8288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2144.34</v>
      </c>
      <c r="E2470">
        <v>2000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9">
        <f t="shared" si="204"/>
        <v>41174.154178240744</v>
      </c>
      <c r="L2470" s="9">
        <f t="shared" si="205"/>
        <v>41210.208333333336</v>
      </c>
      <c r="M2470" s="10" t="s">
        <v>8333</v>
      </c>
      <c r="N2470" t="b">
        <v>0</v>
      </c>
      <c r="O2470">
        <v>58</v>
      </c>
      <c r="P2470" t="b">
        <v>1</v>
      </c>
      <c r="Q2470" t="s">
        <v>8284</v>
      </c>
      <c r="R2470" s="5">
        <f t="shared" si="203"/>
        <v>1.0721700000000001</v>
      </c>
      <c r="S2470">
        <f t="shared" si="206"/>
        <v>36.97137931034483</v>
      </c>
      <c r="T2470" t="s">
        <v>8284</v>
      </c>
      <c r="U2470" t="s">
        <v>8288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1364</v>
      </c>
      <c r="E2471">
        <v>1200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9">
        <f t="shared" si="204"/>
        <v>40557.429733796293</v>
      </c>
      <c r="L2471" s="9">
        <f t="shared" si="205"/>
        <v>40582.429733796293</v>
      </c>
      <c r="M2471" s="10" t="s">
        <v>8334</v>
      </c>
      <c r="N2471" t="b">
        <v>0</v>
      </c>
      <c r="O2471">
        <v>47</v>
      </c>
      <c r="P2471" t="b">
        <v>1</v>
      </c>
      <c r="Q2471" t="s">
        <v>8284</v>
      </c>
      <c r="R2471" s="5">
        <f t="shared" si="203"/>
        <v>1.1366666666666667</v>
      </c>
      <c r="S2471">
        <f t="shared" si="206"/>
        <v>29.021276595744681</v>
      </c>
      <c r="T2471" t="s">
        <v>8284</v>
      </c>
      <c r="U2471" t="s">
        <v>8288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1031.6400000000001</v>
      </c>
      <c r="E2472">
        <v>1000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9">
        <f t="shared" si="204"/>
        <v>41023.07471064815</v>
      </c>
      <c r="L2472" s="9">
        <f t="shared" si="205"/>
        <v>41053.07471064815</v>
      </c>
      <c r="M2472" s="10" t="s">
        <v>8333</v>
      </c>
      <c r="N2472" t="b">
        <v>0</v>
      </c>
      <c r="O2472">
        <v>36</v>
      </c>
      <c r="P2472" t="b">
        <v>1</v>
      </c>
      <c r="Q2472" t="s">
        <v>8284</v>
      </c>
      <c r="R2472" s="5">
        <f t="shared" si="203"/>
        <v>1.0316400000000001</v>
      </c>
      <c r="S2472">
        <f t="shared" si="206"/>
        <v>28.65666666666667</v>
      </c>
      <c r="T2472" t="s">
        <v>8284</v>
      </c>
      <c r="U2472" t="s">
        <v>8288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640</v>
      </c>
      <c r="E2473">
        <v>500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9">
        <f t="shared" si="204"/>
        <v>40893.992962962962</v>
      </c>
      <c r="L2473" s="9">
        <f t="shared" si="205"/>
        <v>40933.992962962962</v>
      </c>
      <c r="M2473" s="10" t="s">
        <v>8333</v>
      </c>
      <c r="N2473" t="b">
        <v>0</v>
      </c>
      <c r="O2473">
        <v>17</v>
      </c>
      <c r="P2473" t="b">
        <v>1</v>
      </c>
      <c r="Q2473" t="s">
        <v>8284</v>
      </c>
      <c r="R2473" s="5">
        <f t="shared" si="203"/>
        <v>1.28</v>
      </c>
      <c r="S2473">
        <f t="shared" si="206"/>
        <v>37.647058823529413</v>
      </c>
      <c r="T2473" t="s">
        <v>8284</v>
      </c>
      <c r="U2473" t="s">
        <v>8288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10182.02</v>
      </c>
      <c r="E2474">
        <v>7500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9">
        <f t="shared" si="204"/>
        <v>40354.11550925926</v>
      </c>
      <c r="L2474" s="9">
        <f t="shared" si="205"/>
        <v>40425.043749999997</v>
      </c>
      <c r="M2474" s="10" t="s">
        <v>8336</v>
      </c>
      <c r="N2474" t="b">
        <v>0</v>
      </c>
      <c r="O2474">
        <v>104</v>
      </c>
      <c r="P2474" t="b">
        <v>1</v>
      </c>
      <c r="Q2474" t="s">
        <v>8284</v>
      </c>
      <c r="R2474" s="5">
        <f t="shared" si="203"/>
        <v>1.3576026666666667</v>
      </c>
      <c r="S2474">
        <f t="shared" ref="S2474:S2504" si="207">D2474/O2474</f>
        <v>97.904038461538462</v>
      </c>
      <c r="T2474" t="s">
        <v>8284</v>
      </c>
      <c r="U2474" t="s">
        <v>8288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9">
        <f t="shared" si="204"/>
        <v>41193.748483796298</v>
      </c>
      <c r="L2475" s="9">
        <f t="shared" si="205"/>
        <v>41223.790150462963</v>
      </c>
      <c r="M2475" s="10" t="s">
        <v>8333</v>
      </c>
      <c r="N2475" t="b">
        <v>0</v>
      </c>
      <c r="O2475">
        <v>47</v>
      </c>
      <c r="P2475" t="b">
        <v>1</v>
      </c>
      <c r="Q2475" t="s">
        <v>8284</v>
      </c>
      <c r="R2475" s="5">
        <f t="shared" si="203"/>
        <v>1</v>
      </c>
      <c r="S2475">
        <f t="shared" si="207"/>
        <v>42.553191489361701</v>
      </c>
      <c r="T2475" t="s">
        <v>8284</v>
      </c>
      <c r="U2475" t="s">
        <v>8288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5000.18</v>
      </c>
      <c r="E2476">
        <v>5000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9">
        <f t="shared" si="204"/>
        <v>40417.011296296296</v>
      </c>
      <c r="L2476" s="9">
        <f t="shared" si="205"/>
        <v>40462.011296296296</v>
      </c>
      <c r="M2476" s="10" t="s">
        <v>8336</v>
      </c>
      <c r="N2476" t="b">
        <v>0</v>
      </c>
      <c r="O2476">
        <v>38</v>
      </c>
      <c r="P2476" t="b">
        <v>1</v>
      </c>
      <c r="Q2476" t="s">
        <v>8284</v>
      </c>
      <c r="R2476" s="5">
        <f t="shared" si="203"/>
        <v>1.0000360000000001</v>
      </c>
      <c r="S2476">
        <f t="shared" si="207"/>
        <v>131.58368421052631</v>
      </c>
      <c r="T2476" t="s">
        <v>8284</v>
      </c>
      <c r="U2476" t="s">
        <v>8288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2618</v>
      </c>
      <c r="E2477">
        <v>2500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9">
        <f t="shared" si="204"/>
        <v>40310.287673611107</v>
      </c>
      <c r="L2477" s="9">
        <f t="shared" si="205"/>
        <v>40369.916666666664</v>
      </c>
      <c r="M2477" s="10" t="s">
        <v>8336</v>
      </c>
      <c r="N2477" t="b">
        <v>0</v>
      </c>
      <c r="O2477">
        <v>81</v>
      </c>
      <c r="P2477" t="b">
        <v>1</v>
      </c>
      <c r="Q2477" t="s">
        <v>8284</v>
      </c>
      <c r="R2477" s="5">
        <f t="shared" si="203"/>
        <v>1.0471999999999999</v>
      </c>
      <c r="S2477">
        <f t="shared" si="207"/>
        <v>32.320987654320987</v>
      </c>
      <c r="T2477" t="s">
        <v>8284</v>
      </c>
      <c r="U2477" t="s">
        <v>8288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3360.72</v>
      </c>
      <c r="E2478">
        <v>3200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9">
        <f t="shared" si="204"/>
        <v>41913.328356481477</v>
      </c>
      <c r="L2478" s="9">
        <f t="shared" si="205"/>
        <v>41946.370023148149</v>
      </c>
      <c r="M2478" s="10" t="s">
        <v>8329</v>
      </c>
      <c r="N2478" t="b">
        <v>0</v>
      </c>
      <c r="O2478">
        <v>55</v>
      </c>
      <c r="P2478" t="b">
        <v>1</v>
      </c>
      <c r="Q2478" t="s">
        <v>8284</v>
      </c>
      <c r="R2478" s="5">
        <f t="shared" si="203"/>
        <v>1.050225</v>
      </c>
      <c r="S2478">
        <f t="shared" si="207"/>
        <v>61.103999999999999</v>
      </c>
      <c r="T2478" t="s">
        <v>8284</v>
      </c>
      <c r="U2478" t="s">
        <v>8288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1285</v>
      </c>
      <c r="E2479">
        <v>750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9">
        <f t="shared" si="204"/>
        <v>41088.691493055558</v>
      </c>
      <c r="L2479" s="9">
        <f t="shared" si="205"/>
        <v>41133.691493055558</v>
      </c>
      <c r="M2479" s="10" t="s">
        <v>8333</v>
      </c>
      <c r="N2479" t="b">
        <v>0</v>
      </c>
      <c r="O2479">
        <v>41</v>
      </c>
      <c r="P2479" t="b">
        <v>1</v>
      </c>
      <c r="Q2479" t="s">
        <v>8284</v>
      </c>
      <c r="R2479" s="5">
        <f t="shared" si="203"/>
        <v>1.7133333333333334</v>
      </c>
      <c r="S2479">
        <f t="shared" si="207"/>
        <v>31.341463414634145</v>
      </c>
      <c r="T2479" t="s">
        <v>8284</v>
      </c>
      <c r="U2479" t="s">
        <v>8288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10200</v>
      </c>
      <c r="E2480">
        <v>8000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9">
        <f t="shared" si="204"/>
        <v>41257.950381944444</v>
      </c>
      <c r="L2480" s="9">
        <f t="shared" si="205"/>
        <v>41287.950381944444</v>
      </c>
      <c r="M2480" s="10" t="s">
        <v>8331</v>
      </c>
      <c r="N2480" t="b">
        <v>0</v>
      </c>
      <c r="O2480">
        <v>79</v>
      </c>
      <c r="P2480" t="b">
        <v>1</v>
      </c>
      <c r="Q2480" t="s">
        <v>8284</v>
      </c>
      <c r="R2480" s="5">
        <f t="shared" si="203"/>
        <v>1.2749999999999999</v>
      </c>
      <c r="S2480">
        <f t="shared" si="207"/>
        <v>129.1139240506329</v>
      </c>
      <c r="T2480" t="s">
        <v>8284</v>
      </c>
      <c r="U2480" t="s">
        <v>8288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400.33</v>
      </c>
      <c r="E2481">
        <v>300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9">
        <f t="shared" si="204"/>
        <v>41107.726782407408</v>
      </c>
      <c r="L2481" s="9">
        <f t="shared" si="205"/>
        <v>41118.083333333336</v>
      </c>
      <c r="M2481" s="10" t="s">
        <v>8333</v>
      </c>
      <c r="N2481" t="b">
        <v>0</v>
      </c>
      <c r="O2481">
        <v>16</v>
      </c>
      <c r="P2481" t="b">
        <v>1</v>
      </c>
      <c r="Q2481" t="s">
        <v>8284</v>
      </c>
      <c r="R2481" s="5">
        <f t="shared" si="203"/>
        <v>1.3344333333333334</v>
      </c>
      <c r="S2481">
        <f t="shared" si="207"/>
        <v>25.020624999999999</v>
      </c>
      <c r="T2481" t="s">
        <v>8284</v>
      </c>
      <c r="U2481" t="s">
        <v>8288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9">
        <f t="shared" si="204"/>
        <v>42227.936157407406</v>
      </c>
      <c r="L2482" s="9">
        <f t="shared" si="205"/>
        <v>42287.936157407406</v>
      </c>
      <c r="M2482" s="10" t="s">
        <v>8326</v>
      </c>
      <c r="N2482" t="b">
        <v>0</v>
      </c>
      <c r="O2482">
        <v>8</v>
      </c>
      <c r="P2482" t="b">
        <v>1</v>
      </c>
      <c r="Q2482" t="s">
        <v>8284</v>
      </c>
      <c r="R2482" s="5">
        <f t="shared" si="203"/>
        <v>1</v>
      </c>
      <c r="S2482">
        <f t="shared" si="207"/>
        <v>250</v>
      </c>
      <c r="T2482" t="s">
        <v>8284</v>
      </c>
      <c r="U2482" t="s">
        <v>8288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4516.4399999999996</v>
      </c>
      <c r="E2483">
        <v>4000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9">
        <f t="shared" si="204"/>
        <v>40999.645925925928</v>
      </c>
      <c r="L2483" s="9">
        <f t="shared" si="205"/>
        <v>41029.645925925928</v>
      </c>
      <c r="M2483" s="10" t="s">
        <v>8333</v>
      </c>
      <c r="N2483" t="b">
        <v>0</v>
      </c>
      <c r="O2483">
        <v>95</v>
      </c>
      <c r="P2483" t="b">
        <v>1</v>
      </c>
      <c r="Q2483" t="s">
        <v>8284</v>
      </c>
      <c r="R2483" s="5">
        <f t="shared" si="203"/>
        <v>1.1291099999999998</v>
      </c>
      <c r="S2483">
        <f t="shared" si="207"/>
        <v>47.541473684210523</v>
      </c>
      <c r="T2483" t="s">
        <v>8284</v>
      </c>
      <c r="U2483" t="s">
        <v>8288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1001</v>
      </c>
      <c r="E2484">
        <v>1000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9">
        <f t="shared" si="204"/>
        <v>40711.782210648147</v>
      </c>
      <c r="L2484" s="9">
        <f t="shared" si="205"/>
        <v>40756.782210648147</v>
      </c>
      <c r="M2484" s="10" t="s">
        <v>8334</v>
      </c>
      <c r="N2484" t="b">
        <v>0</v>
      </c>
      <c r="O2484">
        <v>25</v>
      </c>
      <c r="P2484" t="b">
        <v>1</v>
      </c>
      <c r="Q2484" t="s">
        <v>8284</v>
      </c>
      <c r="R2484" s="5">
        <f t="shared" si="203"/>
        <v>1.0009999999999999</v>
      </c>
      <c r="S2484">
        <f t="shared" si="207"/>
        <v>40.04</v>
      </c>
      <c r="T2484" t="s">
        <v>8284</v>
      </c>
      <c r="U2484" t="s">
        <v>8288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1251</v>
      </c>
      <c r="E2485">
        <v>1100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9">
        <f t="shared" si="204"/>
        <v>40970.750034722223</v>
      </c>
      <c r="L2485" s="9">
        <f t="shared" si="205"/>
        <v>41030.708368055552</v>
      </c>
      <c r="M2485" s="10" t="s">
        <v>8333</v>
      </c>
      <c r="N2485" t="b">
        <v>0</v>
      </c>
      <c r="O2485">
        <v>19</v>
      </c>
      <c r="P2485" t="b">
        <v>1</v>
      </c>
      <c r="Q2485" t="s">
        <v>8284</v>
      </c>
      <c r="R2485" s="5">
        <f t="shared" si="203"/>
        <v>1.1372727272727272</v>
      </c>
      <c r="S2485">
        <f t="shared" si="207"/>
        <v>65.84210526315789</v>
      </c>
      <c r="T2485" t="s">
        <v>8284</v>
      </c>
      <c r="U2485" t="s">
        <v>8288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4176.1099999999997</v>
      </c>
      <c r="E2486">
        <v>3500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9">
        <f t="shared" si="204"/>
        <v>40771.916701388887</v>
      </c>
      <c r="L2486" s="9">
        <f t="shared" si="205"/>
        <v>40801.916701388887</v>
      </c>
      <c r="M2486" s="10" t="s">
        <v>8334</v>
      </c>
      <c r="N2486" t="b">
        <v>0</v>
      </c>
      <c r="O2486">
        <v>90</v>
      </c>
      <c r="P2486" t="b">
        <v>1</v>
      </c>
      <c r="Q2486" t="s">
        <v>8284</v>
      </c>
      <c r="R2486" s="5">
        <f t="shared" si="203"/>
        <v>1.1931742857142855</v>
      </c>
      <c r="S2486">
        <f t="shared" si="207"/>
        <v>46.401222222222216</v>
      </c>
      <c r="T2486" t="s">
        <v>8284</v>
      </c>
      <c r="U2486" t="s">
        <v>8288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2065</v>
      </c>
      <c r="E2487">
        <v>2000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9">
        <f t="shared" si="204"/>
        <v>40793.998599537037</v>
      </c>
      <c r="L2487" s="9">
        <f t="shared" si="205"/>
        <v>40828.998599537037</v>
      </c>
      <c r="M2487" s="10" t="s">
        <v>8334</v>
      </c>
      <c r="N2487" t="b">
        <v>0</v>
      </c>
      <c r="O2487">
        <v>41</v>
      </c>
      <c r="P2487" t="b">
        <v>1</v>
      </c>
      <c r="Q2487" t="s">
        <v>8284</v>
      </c>
      <c r="R2487" s="5">
        <f t="shared" si="203"/>
        <v>1.0325</v>
      </c>
      <c r="S2487">
        <f t="shared" si="207"/>
        <v>50.365853658536587</v>
      </c>
      <c r="T2487" t="s">
        <v>8284</v>
      </c>
      <c r="U2487" t="s">
        <v>8288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797</v>
      </c>
      <c r="E2488">
        <v>300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9">
        <f t="shared" si="204"/>
        <v>40991.708055555559</v>
      </c>
      <c r="L2488" s="9">
        <f t="shared" si="205"/>
        <v>41021.708055555559</v>
      </c>
      <c r="M2488" s="10" t="s">
        <v>8333</v>
      </c>
      <c r="N2488" t="b">
        <v>0</v>
      </c>
      <c r="O2488">
        <v>30</v>
      </c>
      <c r="P2488" t="b">
        <v>1</v>
      </c>
      <c r="Q2488" t="s">
        <v>8284</v>
      </c>
      <c r="R2488" s="5">
        <f t="shared" si="203"/>
        <v>2.6566666666666667</v>
      </c>
      <c r="S2488">
        <f t="shared" si="207"/>
        <v>26.566666666666666</v>
      </c>
      <c r="T2488" t="s">
        <v>8284</v>
      </c>
      <c r="U2488" t="s">
        <v>8288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1500.76</v>
      </c>
      <c r="E2489">
        <v>1500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9">
        <f t="shared" si="204"/>
        <v>41026.083298611113</v>
      </c>
      <c r="L2489" s="9">
        <f t="shared" si="205"/>
        <v>41056.083298611113</v>
      </c>
      <c r="M2489" s="10" t="s">
        <v>8333</v>
      </c>
      <c r="N2489" t="b">
        <v>0</v>
      </c>
      <c r="O2489">
        <v>38</v>
      </c>
      <c r="P2489" t="b">
        <v>1</v>
      </c>
      <c r="Q2489" t="s">
        <v>8284</v>
      </c>
      <c r="R2489" s="5">
        <f t="shared" si="203"/>
        <v>1.0005066666666667</v>
      </c>
      <c r="S2489">
        <f t="shared" si="207"/>
        <v>39.493684210526318</v>
      </c>
      <c r="T2489" t="s">
        <v>8284</v>
      </c>
      <c r="U2489" t="s">
        <v>8288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3201</v>
      </c>
      <c r="E2490">
        <v>3000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9">
        <f t="shared" si="204"/>
        <v>40833.633194444446</v>
      </c>
      <c r="L2490" s="9">
        <f t="shared" si="205"/>
        <v>40863.674861111111</v>
      </c>
      <c r="M2490" s="10" t="s">
        <v>8334</v>
      </c>
      <c r="N2490" t="b">
        <v>0</v>
      </c>
      <c r="O2490">
        <v>65</v>
      </c>
      <c r="P2490" t="b">
        <v>1</v>
      </c>
      <c r="Q2490" t="s">
        <v>8284</v>
      </c>
      <c r="R2490" s="5">
        <f t="shared" si="203"/>
        <v>1.0669999999999999</v>
      </c>
      <c r="S2490">
        <f t="shared" si="207"/>
        <v>49.246153846153845</v>
      </c>
      <c r="T2490" t="s">
        <v>8284</v>
      </c>
      <c r="U2490" t="s">
        <v>8288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4678.5</v>
      </c>
      <c r="E2491">
        <v>3500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9">
        <f t="shared" si="204"/>
        <v>41373.690266203703</v>
      </c>
      <c r="L2491" s="9">
        <f t="shared" si="205"/>
        <v>41403.690266203703</v>
      </c>
      <c r="M2491" s="10" t="s">
        <v>8331</v>
      </c>
      <c r="N2491" t="b">
        <v>0</v>
      </c>
      <c r="O2491">
        <v>75</v>
      </c>
      <c r="P2491" t="b">
        <v>1</v>
      </c>
      <c r="Q2491" t="s">
        <v>8284</v>
      </c>
      <c r="R2491" s="5">
        <f t="shared" si="203"/>
        <v>1.3367142857142857</v>
      </c>
      <c r="S2491">
        <f t="shared" si="207"/>
        <v>62.38</v>
      </c>
      <c r="T2491" t="s">
        <v>8284</v>
      </c>
      <c r="U2491" t="s">
        <v>8288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607</v>
      </c>
      <c r="E2492">
        <v>500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9">
        <f t="shared" si="204"/>
        <v>41023.227731481486</v>
      </c>
      <c r="L2492" s="9">
        <f t="shared" si="205"/>
        <v>41083.227731481486</v>
      </c>
      <c r="M2492" s="10" t="s">
        <v>8333</v>
      </c>
      <c r="N2492" t="b">
        <v>0</v>
      </c>
      <c r="O2492">
        <v>16</v>
      </c>
      <c r="P2492" t="b">
        <v>1</v>
      </c>
      <c r="Q2492" t="s">
        <v>8284</v>
      </c>
      <c r="R2492" s="5">
        <f t="shared" si="203"/>
        <v>1.214</v>
      </c>
      <c r="S2492">
        <f t="shared" si="207"/>
        <v>37.9375</v>
      </c>
      <c r="T2492" t="s">
        <v>8284</v>
      </c>
      <c r="U2492" t="s">
        <v>8288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516</v>
      </c>
      <c r="E2493">
        <v>500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9">
        <f t="shared" si="204"/>
        <v>40542.839282407411</v>
      </c>
      <c r="L2493" s="9">
        <f t="shared" si="205"/>
        <v>40559.077083333337</v>
      </c>
      <c r="M2493" s="10" t="s">
        <v>8334</v>
      </c>
      <c r="N2493" t="b">
        <v>0</v>
      </c>
      <c r="O2493">
        <v>10</v>
      </c>
      <c r="P2493" t="b">
        <v>1</v>
      </c>
      <c r="Q2493" t="s">
        <v>8284</v>
      </c>
      <c r="R2493" s="5">
        <f t="shared" si="203"/>
        <v>1.032</v>
      </c>
      <c r="S2493">
        <f t="shared" si="207"/>
        <v>51.6</v>
      </c>
      <c r="T2493" t="s">
        <v>8284</v>
      </c>
      <c r="U2493" t="s">
        <v>8288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750</v>
      </c>
      <c r="E2494">
        <v>600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9">
        <f t="shared" si="204"/>
        <v>41024.985972222225</v>
      </c>
      <c r="L2494" s="9">
        <f t="shared" si="205"/>
        <v>41076.415972222225</v>
      </c>
      <c r="M2494" s="10" t="s">
        <v>8333</v>
      </c>
      <c r="N2494" t="b">
        <v>0</v>
      </c>
      <c r="O2494">
        <v>27</v>
      </c>
      <c r="P2494" t="b">
        <v>1</v>
      </c>
      <c r="Q2494" t="s">
        <v>8284</v>
      </c>
      <c r="R2494" s="5">
        <f t="shared" si="203"/>
        <v>1.25</v>
      </c>
      <c r="S2494">
        <f t="shared" si="207"/>
        <v>27.777777777777779</v>
      </c>
      <c r="T2494" t="s">
        <v>8284</v>
      </c>
      <c r="U2494" t="s">
        <v>8288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25740</v>
      </c>
      <c r="E2495">
        <v>20000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9">
        <f t="shared" si="204"/>
        <v>41348.168287037035</v>
      </c>
      <c r="L2495" s="9">
        <f t="shared" si="205"/>
        <v>41393.168287037035</v>
      </c>
      <c r="M2495" s="10" t="s">
        <v>8331</v>
      </c>
      <c r="N2495" t="b">
        <v>0</v>
      </c>
      <c r="O2495">
        <v>259</v>
      </c>
      <c r="P2495" t="b">
        <v>1</v>
      </c>
      <c r="Q2495" t="s">
        <v>8284</v>
      </c>
      <c r="R2495" s="5">
        <f t="shared" si="203"/>
        <v>1.2869999999999999</v>
      </c>
      <c r="S2495">
        <f t="shared" si="207"/>
        <v>99.382239382239376</v>
      </c>
      <c r="T2495" t="s">
        <v>8284</v>
      </c>
      <c r="U2495" t="s">
        <v>8288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1515.08</v>
      </c>
      <c r="E2496">
        <v>1500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9">
        <f t="shared" si="204"/>
        <v>41022.645185185189</v>
      </c>
      <c r="L2496" s="9">
        <f t="shared" si="205"/>
        <v>41052.645185185189</v>
      </c>
      <c r="M2496" s="10" t="s">
        <v>8333</v>
      </c>
      <c r="N2496" t="b">
        <v>0</v>
      </c>
      <c r="O2496">
        <v>39</v>
      </c>
      <c r="P2496" t="b">
        <v>1</v>
      </c>
      <c r="Q2496" t="s">
        <v>8284</v>
      </c>
      <c r="R2496" s="5">
        <f t="shared" si="203"/>
        <v>1.0100533333333332</v>
      </c>
      <c r="S2496">
        <f t="shared" si="207"/>
        <v>38.848205128205123</v>
      </c>
      <c r="T2496" t="s">
        <v>8284</v>
      </c>
      <c r="U2496" t="s">
        <v>8288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1913.05</v>
      </c>
      <c r="E2497">
        <v>1500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9">
        <f t="shared" si="204"/>
        <v>41036.946469907409</v>
      </c>
      <c r="L2497" s="9">
        <f t="shared" si="205"/>
        <v>41066.946469907409</v>
      </c>
      <c r="M2497" s="10" t="s">
        <v>8333</v>
      </c>
      <c r="N2497" t="b">
        <v>0</v>
      </c>
      <c r="O2497">
        <v>42</v>
      </c>
      <c r="P2497" t="b">
        <v>1</v>
      </c>
      <c r="Q2497" t="s">
        <v>8284</v>
      </c>
      <c r="R2497" s="5">
        <f t="shared" si="203"/>
        <v>1.2753666666666665</v>
      </c>
      <c r="S2497">
        <f t="shared" si="207"/>
        <v>45.548809523809524</v>
      </c>
      <c r="T2497" t="s">
        <v>8284</v>
      </c>
      <c r="U2497" t="s">
        <v>8288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9">
        <f t="shared" si="204"/>
        <v>41327.996435185181</v>
      </c>
      <c r="L2498" s="9">
        <f t="shared" si="205"/>
        <v>41362.954768518517</v>
      </c>
      <c r="M2498" s="10" t="s">
        <v>8331</v>
      </c>
      <c r="N2498" t="b">
        <v>0</v>
      </c>
      <c r="O2498">
        <v>10</v>
      </c>
      <c r="P2498" t="b">
        <v>1</v>
      </c>
      <c r="Q2498" t="s">
        <v>8284</v>
      </c>
      <c r="R2498" s="5">
        <f t="shared" ref="R2498:R2561" si="208">D2498/E2498</f>
        <v>1</v>
      </c>
      <c r="S2498">
        <f t="shared" si="207"/>
        <v>600</v>
      </c>
      <c r="T2498" t="s">
        <v>8284</v>
      </c>
      <c r="U2498" t="s">
        <v>8288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4510.8599999999997</v>
      </c>
      <c r="E2499">
        <v>4000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9">
        <f t="shared" ref="K2499:K2562" si="209">(J2499/86400)+DATE(1970,1,1)</f>
        <v>40730.878912037035</v>
      </c>
      <c r="L2499" s="9">
        <f t="shared" ref="L2499:L2562" si="210">(I2499/86400)+DATE(1970,1,1)</f>
        <v>40760.878912037035</v>
      </c>
      <c r="M2499" s="10" t="s">
        <v>8334</v>
      </c>
      <c r="N2499" t="b">
        <v>0</v>
      </c>
      <c r="O2499">
        <v>56</v>
      </c>
      <c r="P2499" t="b">
        <v>1</v>
      </c>
      <c r="Q2499" t="s">
        <v>8284</v>
      </c>
      <c r="R2499" s="5">
        <f t="shared" si="208"/>
        <v>1.127715</v>
      </c>
      <c r="S2499">
        <f t="shared" si="207"/>
        <v>80.551071428571419</v>
      </c>
      <c r="T2499" t="s">
        <v>8284</v>
      </c>
      <c r="U2499" t="s">
        <v>8288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1056</v>
      </c>
      <c r="E2500">
        <v>1000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9">
        <f t="shared" si="209"/>
        <v>42017.967442129629</v>
      </c>
      <c r="L2500" s="9">
        <f t="shared" si="210"/>
        <v>42031.967442129629</v>
      </c>
      <c r="M2500" s="10" t="s">
        <v>8326</v>
      </c>
      <c r="N2500" t="b">
        <v>0</v>
      </c>
      <c r="O2500">
        <v>20</v>
      </c>
      <c r="P2500" t="b">
        <v>1</v>
      </c>
      <c r="Q2500" t="s">
        <v>8284</v>
      </c>
      <c r="R2500" s="5">
        <f t="shared" si="208"/>
        <v>1.056</v>
      </c>
      <c r="S2500">
        <f t="shared" si="207"/>
        <v>52.8</v>
      </c>
      <c r="T2500" t="s">
        <v>8284</v>
      </c>
      <c r="U2500" t="s">
        <v>8288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8105</v>
      </c>
      <c r="E2501">
        <v>4000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9">
        <f t="shared" si="209"/>
        <v>41226.648576388892</v>
      </c>
      <c r="L2501" s="9">
        <f t="shared" si="210"/>
        <v>41274.75</v>
      </c>
      <c r="M2501" s="10" t="s">
        <v>8333</v>
      </c>
      <c r="N2501" t="b">
        <v>0</v>
      </c>
      <c r="O2501">
        <v>170</v>
      </c>
      <c r="P2501" t="b">
        <v>1</v>
      </c>
      <c r="Q2501" t="s">
        <v>8284</v>
      </c>
      <c r="R2501" s="5">
        <f t="shared" si="208"/>
        <v>2.0262500000000001</v>
      </c>
      <c r="S2501">
        <f t="shared" si="207"/>
        <v>47.676470588235297</v>
      </c>
      <c r="T2501" t="s">
        <v>8284</v>
      </c>
      <c r="U2501" t="s">
        <v>8288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680</v>
      </c>
      <c r="E2502">
        <v>600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9">
        <f t="shared" si="209"/>
        <v>41053.772858796292</v>
      </c>
      <c r="L2502" s="9">
        <f t="shared" si="210"/>
        <v>41083.772858796292</v>
      </c>
      <c r="M2502" s="10" t="s">
        <v>8333</v>
      </c>
      <c r="N2502" t="b">
        <v>0</v>
      </c>
      <c r="O2502">
        <v>29</v>
      </c>
      <c r="P2502" t="b">
        <v>1</v>
      </c>
      <c r="Q2502" t="s">
        <v>8284</v>
      </c>
      <c r="R2502" s="5">
        <f t="shared" si="208"/>
        <v>1.1333333333333333</v>
      </c>
      <c r="S2502">
        <f t="shared" si="207"/>
        <v>23.448275862068964</v>
      </c>
      <c r="T2502" t="s">
        <v>8284</v>
      </c>
      <c r="U2502" t="s">
        <v>8288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281</v>
      </c>
      <c r="E2503">
        <v>11000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9">
        <f t="shared" si="209"/>
        <v>42244.776666666672</v>
      </c>
      <c r="L2503" s="9">
        <f t="shared" si="210"/>
        <v>42274.776666666672</v>
      </c>
      <c r="M2503" s="10" t="s">
        <v>8326</v>
      </c>
      <c r="N2503" t="b">
        <v>0</v>
      </c>
      <c r="O2503">
        <v>7</v>
      </c>
      <c r="P2503" t="b">
        <v>0</v>
      </c>
      <c r="Q2503" t="s">
        <v>8295</v>
      </c>
      <c r="R2503" s="5">
        <f t="shared" si="208"/>
        <v>2.5545454545454545E-2</v>
      </c>
      <c r="S2503">
        <f t="shared" si="207"/>
        <v>40.142857142857146</v>
      </c>
      <c r="T2503" t="s">
        <v>8295</v>
      </c>
      <c r="U2503" t="s">
        <v>8312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86</v>
      </c>
      <c r="E2504">
        <v>110000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9">
        <f t="shared" si="209"/>
        <v>41858.825439814813</v>
      </c>
      <c r="L2504" s="9">
        <f t="shared" si="210"/>
        <v>41903.825439814813</v>
      </c>
      <c r="M2504" s="10" t="s">
        <v>8329</v>
      </c>
      <c r="N2504" t="b">
        <v>0</v>
      </c>
      <c r="O2504">
        <v>5</v>
      </c>
      <c r="P2504" t="b">
        <v>0</v>
      </c>
      <c r="Q2504" t="s">
        <v>8295</v>
      </c>
      <c r="R2504" s="5">
        <f t="shared" si="208"/>
        <v>7.8181818181818181E-4</v>
      </c>
      <c r="S2504">
        <f t="shared" si="207"/>
        <v>17.2</v>
      </c>
      <c r="T2504" t="s">
        <v>8295</v>
      </c>
      <c r="U2504" t="s">
        <v>8312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0</v>
      </c>
      <c r="E2505">
        <v>10000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9">
        <f t="shared" si="209"/>
        <v>42498.899398148147</v>
      </c>
      <c r="L2505" s="9">
        <f t="shared" si="210"/>
        <v>42528.879166666666</v>
      </c>
      <c r="M2505" s="10" t="s">
        <v>8328</v>
      </c>
      <c r="N2505" t="b">
        <v>0</v>
      </c>
      <c r="O2505">
        <v>0</v>
      </c>
      <c r="P2505" t="b">
        <v>0</v>
      </c>
      <c r="Q2505" t="s">
        <v>8295</v>
      </c>
      <c r="R2505" s="5">
        <f t="shared" si="208"/>
        <v>0</v>
      </c>
      <c r="S2505">
        <v>0</v>
      </c>
      <c r="T2505" t="s">
        <v>8295</v>
      </c>
      <c r="U2505" t="s">
        <v>8312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0</v>
      </c>
      <c r="E2506">
        <v>35000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9">
        <f t="shared" si="209"/>
        <v>41928.015439814815</v>
      </c>
      <c r="L2506" s="9">
        <f t="shared" si="210"/>
        <v>41958.057106481487</v>
      </c>
      <c r="M2506" s="10" t="s">
        <v>8329</v>
      </c>
      <c r="N2506" t="b">
        <v>0</v>
      </c>
      <c r="O2506">
        <v>0</v>
      </c>
      <c r="P2506" t="b">
        <v>0</v>
      </c>
      <c r="Q2506" t="s">
        <v>8295</v>
      </c>
      <c r="R2506" s="5">
        <f t="shared" si="208"/>
        <v>0</v>
      </c>
      <c r="S2506">
        <v>0</v>
      </c>
      <c r="T2506" t="s">
        <v>8295</v>
      </c>
      <c r="U2506" t="s">
        <v>8312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0</v>
      </c>
      <c r="E2507">
        <v>7000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9">
        <f t="shared" si="209"/>
        <v>42047.05574074074</v>
      </c>
      <c r="L2507" s="9">
        <f t="shared" si="210"/>
        <v>42077.014074074075</v>
      </c>
      <c r="M2507" s="10" t="s">
        <v>8326</v>
      </c>
      <c r="N2507" t="b">
        <v>0</v>
      </c>
      <c r="O2507">
        <v>0</v>
      </c>
      <c r="P2507" t="b">
        <v>0</v>
      </c>
      <c r="Q2507" t="s">
        <v>8295</v>
      </c>
      <c r="R2507" s="5">
        <f t="shared" si="208"/>
        <v>0</v>
      </c>
      <c r="S2507">
        <v>0</v>
      </c>
      <c r="T2507" t="s">
        <v>8295</v>
      </c>
      <c r="U2507" t="s">
        <v>8312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30</v>
      </c>
      <c r="E2508">
        <v>5000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9">
        <f t="shared" si="209"/>
        <v>42258.297094907408</v>
      </c>
      <c r="L2508" s="9">
        <f t="shared" si="210"/>
        <v>42280.875</v>
      </c>
      <c r="M2508" s="10" t="s">
        <v>8326</v>
      </c>
      <c r="N2508" t="b">
        <v>0</v>
      </c>
      <c r="O2508">
        <v>2</v>
      </c>
      <c r="P2508" t="b">
        <v>0</v>
      </c>
      <c r="Q2508" t="s">
        <v>8295</v>
      </c>
      <c r="R2508" s="5">
        <f t="shared" si="208"/>
        <v>6.0000000000000001E-3</v>
      </c>
      <c r="S2508">
        <f>D2508/O2508</f>
        <v>15</v>
      </c>
      <c r="T2508" t="s">
        <v>8295</v>
      </c>
      <c r="U2508" t="s">
        <v>8312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0</v>
      </c>
      <c r="E2509">
        <v>42850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9">
        <f t="shared" si="209"/>
        <v>42105.072962962964</v>
      </c>
      <c r="L2509" s="9">
        <f t="shared" si="210"/>
        <v>42135.072962962964</v>
      </c>
      <c r="M2509" s="10" t="s">
        <v>8326</v>
      </c>
      <c r="N2509" t="b">
        <v>0</v>
      </c>
      <c r="O2509">
        <v>0</v>
      </c>
      <c r="P2509" t="b">
        <v>0</v>
      </c>
      <c r="Q2509" t="s">
        <v>8295</v>
      </c>
      <c r="R2509" s="5">
        <f t="shared" si="208"/>
        <v>0</v>
      </c>
      <c r="S2509">
        <v>0</v>
      </c>
      <c r="T2509" t="s">
        <v>8295</v>
      </c>
      <c r="U2509" t="s">
        <v>8312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0</v>
      </c>
      <c r="E2510">
        <v>20000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9">
        <f t="shared" si="209"/>
        <v>41835.951782407406</v>
      </c>
      <c r="L2510" s="9">
        <f t="shared" si="210"/>
        <v>41865.951782407406</v>
      </c>
      <c r="M2510" s="10" t="s">
        <v>8329</v>
      </c>
      <c r="N2510" t="b">
        <v>0</v>
      </c>
      <c r="O2510">
        <v>0</v>
      </c>
      <c r="P2510" t="b">
        <v>0</v>
      </c>
      <c r="Q2510" t="s">
        <v>8295</v>
      </c>
      <c r="R2510" s="5">
        <f t="shared" si="208"/>
        <v>0</v>
      </c>
      <c r="S2510">
        <v>0</v>
      </c>
      <c r="T2510" t="s">
        <v>8295</v>
      </c>
      <c r="U2510" t="s">
        <v>8312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1000</v>
      </c>
      <c r="E2511">
        <v>95000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9">
        <f t="shared" si="209"/>
        <v>42058.809594907405</v>
      </c>
      <c r="L2511" s="9">
        <f t="shared" si="210"/>
        <v>42114.767928240741</v>
      </c>
      <c r="M2511" s="10" t="s">
        <v>8326</v>
      </c>
      <c r="N2511" t="b">
        <v>0</v>
      </c>
      <c r="O2511">
        <v>28</v>
      </c>
      <c r="P2511" t="b">
        <v>0</v>
      </c>
      <c r="Q2511" t="s">
        <v>8295</v>
      </c>
      <c r="R2511" s="5">
        <f t="shared" si="208"/>
        <v>1.0526315789473684E-2</v>
      </c>
      <c r="S2511">
        <f>D2511/O2511</f>
        <v>35.714285714285715</v>
      </c>
      <c r="T2511" t="s">
        <v>8295</v>
      </c>
      <c r="U2511" t="s">
        <v>8312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75</v>
      </c>
      <c r="E2512">
        <v>50000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9">
        <f t="shared" si="209"/>
        <v>42078.997361111113</v>
      </c>
      <c r="L2512" s="9">
        <f t="shared" si="210"/>
        <v>42138.997361111113</v>
      </c>
      <c r="M2512" s="10" t="s">
        <v>8326</v>
      </c>
      <c r="N2512" t="b">
        <v>0</v>
      </c>
      <c r="O2512">
        <v>2</v>
      </c>
      <c r="P2512" t="b">
        <v>0</v>
      </c>
      <c r="Q2512" t="s">
        <v>8295</v>
      </c>
      <c r="R2512" s="5">
        <f t="shared" si="208"/>
        <v>1.5E-3</v>
      </c>
      <c r="S2512">
        <f>D2512/O2512</f>
        <v>37.5</v>
      </c>
      <c r="T2512" t="s">
        <v>8295</v>
      </c>
      <c r="U2512" t="s">
        <v>8312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0</v>
      </c>
      <c r="E2513">
        <v>100000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9">
        <f t="shared" si="209"/>
        <v>42371.446909722217</v>
      </c>
      <c r="L2513" s="9">
        <f t="shared" si="210"/>
        <v>42401.446909722217</v>
      </c>
      <c r="M2513" s="10" t="s">
        <v>8328</v>
      </c>
      <c r="N2513" t="b">
        <v>0</v>
      </c>
      <c r="O2513">
        <v>0</v>
      </c>
      <c r="P2513" t="b">
        <v>0</v>
      </c>
      <c r="Q2513" t="s">
        <v>8295</v>
      </c>
      <c r="R2513" s="5">
        <f t="shared" si="208"/>
        <v>0</v>
      </c>
      <c r="S2513">
        <v>0</v>
      </c>
      <c r="T2513" t="s">
        <v>8295</v>
      </c>
      <c r="U2513" t="s">
        <v>8312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0</v>
      </c>
      <c r="E2514">
        <v>1150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9">
        <f t="shared" si="209"/>
        <v>41971.876863425925</v>
      </c>
      <c r="L2514" s="9">
        <f t="shared" si="210"/>
        <v>41986.876863425925</v>
      </c>
      <c r="M2514" s="10" t="s">
        <v>8329</v>
      </c>
      <c r="N2514" t="b">
        <v>0</v>
      </c>
      <c r="O2514">
        <v>0</v>
      </c>
      <c r="P2514" t="b">
        <v>0</v>
      </c>
      <c r="Q2514" t="s">
        <v>8295</v>
      </c>
      <c r="R2514" s="5">
        <f t="shared" si="208"/>
        <v>0</v>
      </c>
      <c r="S2514">
        <v>0</v>
      </c>
      <c r="T2514" t="s">
        <v>8295</v>
      </c>
      <c r="U2514" t="s">
        <v>8312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0</v>
      </c>
      <c r="E2515">
        <v>180000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9">
        <f t="shared" si="209"/>
        <v>42732.00681712963</v>
      </c>
      <c r="L2515" s="9">
        <f t="shared" si="210"/>
        <v>42792.00681712963</v>
      </c>
      <c r="M2515" s="10" t="s">
        <v>8327</v>
      </c>
      <c r="N2515" t="b">
        <v>0</v>
      </c>
      <c r="O2515">
        <v>0</v>
      </c>
      <c r="P2515" t="b">
        <v>0</v>
      </c>
      <c r="Q2515" t="s">
        <v>8295</v>
      </c>
      <c r="R2515" s="5">
        <f t="shared" si="208"/>
        <v>0</v>
      </c>
      <c r="S2515">
        <v>0</v>
      </c>
      <c r="T2515" t="s">
        <v>8295</v>
      </c>
      <c r="U2515" t="s">
        <v>8312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210</v>
      </c>
      <c r="E2516">
        <v>12000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9">
        <f t="shared" si="209"/>
        <v>41854.389780092592</v>
      </c>
      <c r="L2516" s="9">
        <f t="shared" si="210"/>
        <v>41871.389780092592</v>
      </c>
      <c r="M2516" s="10" t="s">
        <v>8329</v>
      </c>
      <c r="N2516" t="b">
        <v>0</v>
      </c>
      <c r="O2516">
        <v>4</v>
      </c>
      <c r="P2516" t="b">
        <v>0</v>
      </c>
      <c r="Q2516" t="s">
        <v>8295</v>
      </c>
      <c r="R2516" s="5">
        <f t="shared" si="208"/>
        <v>1.7500000000000002E-2</v>
      </c>
      <c r="S2516">
        <f>D2516/O2516</f>
        <v>52.5</v>
      </c>
      <c r="T2516" t="s">
        <v>8295</v>
      </c>
      <c r="U2516" t="s">
        <v>8312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930</v>
      </c>
      <c r="E2517">
        <v>5000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9">
        <f t="shared" si="209"/>
        <v>42027.839733796296</v>
      </c>
      <c r="L2517" s="9">
        <f t="shared" si="210"/>
        <v>42057.839733796296</v>
      </c>
      <c r="M2517" s="10" t="s">
        <v>8326</v>
      </c>
      <c r="N2517" t="b">
        <v>0</v>
      </c>
      <c r="O2517">
        <v>12</v>
      </c>
      <c r="P2517" t="b">
        <v>0</v>
      </c>
      <c r="Q2517" t="s">
        <v>8295</v>
      </c>
      <c r="R2517" s="5">
        <f t="shared" si="208"/>
        <v>0.186</v>
      </c>
      <c r="S2517">
        <f>D2517/O2517</f>
        <v>77.5</v>
      </c>
      <c r="T2517" t="s">
        <v>8295</v>
      </c>
      <c r="U2517" t="s">
        <v>8312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0</v>
      </c>
      <c r="E2518">
        <v>22000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9">
        <f t="shared" si="209"/>
        <v>41942.653379629628</v>
      </c>
      <c r="L2518" s="9">
        <f t="shared" si="210"/>
        <v>41972.6950462963</v>
      </c>
      <c r="M2518" s="10" t="s">
        <v>8329</v>
      </c>
      <c r="N2518" t="b">
        <v>0</v>
      </c>
      <c r="O2518">
        <v>0</v>
      </c>
      <c r="P2518" t="b">
        <v>0</v>
      </c>
      <c r="Q2518" t="s">
        <v>8295</v>
      </c>
      <c r="R2518" s="5">
        <f t="shared" si="208"/>
        <v>0</v>
      </c>
      <c r="S2518">
        <v>0</v>
      </c>
      <c r="T2518" t="s">
        <v>8295</v>
      </c>
      <c r="U2518" t="s">
        <v>8312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1767</v>
      </c>
      <c r="E2519">
        <v>18000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9">
        <f t="shared" si="209"/>
        <v>42052.802430555559</v>
      </c>
      <c r="L2519" s="9">
        <f t="shared" si="210"/>
        <v>42082.760763888888</v>
      </c>
      <c r="M2519" s="10" t="s">
        <v>8326</v>
      </c>
      <c r="N2519" t="b">
        <v>0</v>
      </c>
      <c r="O2519">
        <v>33</v>
      </c>
      <c r="P2519" t="b">
        <v>0</v>
      </c>
      <c r="Q2519" t="s">
        <v>8295</v>
      </c>
      <c r="R2519" s="5">
        <f t="shared" si="208"/>
        <v>9.8166666666666666E-2</v>
      </c>
      <c r="S2519">
        <f>D2519/O2519</f>
        <v>53.545454545454547</v>
      </c>
      <c r="T2519" t="s">
        <v>8295</v>
      </c>
      <c r="U2519" t="s">
        <v>8312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0</v>
      </c>
      <c r="E2520">
        <v>5000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9">
        <f t="shared" si="209"/>
        <v>41926.680879629632</v>
      </c>
      <c r="L2520" s="9">
        <f t="shared" si="210"/>
        <v>41956.722546296296</v>
      </c>
      <c r="M2520" s="10" t="s">
        <v>8329</v>
      </c>
      <c r="N2520" t="b">
        <v>0</v>
      </c>
      <c r="O2520">
        <v>0</v>
      </c>
      <c r="P2520" t="b">
        <v>0</v>
      </c>
      <c r="Q2520" t="s">
        <v>8295</v>
      </c>
      <c r="R2520" s="5">
        <f t="shared" si="208"/>
        <v>0</v>
      </c>
      <c r="S2520">
        <v>0</v>
      </c>
      <c r="T2520" t="s">
        <v>8295</v>
      </c>
      <c r="U2520" t="s">
        <v>8312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65</v>
      </c>
      <c r="E2521">
        <v>150000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9">
        <f t="shared" si="209"/>
        <v>41809.155138888891</v>
      </c>
      <c r="L2521" s="9">
        <f t="shared" si="210"/>
        <v>41839.155138888891</v>
      </c>
      <c r="M2521" s="10" t="s">
        <v>8329</v>
      </c>
      <c r="N2521" t="b">
        <v>0</v>
      </c>
      <c r="O2521">
        <v>4</v>
      </c>
      <c r="P2521" t="b">
        <v>0</v>
      </c>
      <c r="Q2521" t="s">
        <v>8295</v>
      </c>
      <c r="R2521" s="5">
        <f t="shared" si="208"/>
        <v>4.3333333333333331E-4</v>
      </c>
      <c r="S2521">
        <f>D2521/O2521</f>
        <v>16.25</v>
      </c>
      <c r="T2521" t="s">
        <v>8295</v>
      </c>
      <c r="U2521" t="s">
        <v>8312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0</v>
      </c>
      <c r="E2522">
        <v>100000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9">
        <f t="shared" si="209"/>
        <v>42612.600520833337</v>
      </c>
      <c r="L2522" s="9">
        <f t="shared" si="210"/>
        <v>42658.806250000001</v>
      </c>
      <c r="M2522" s="10" t="s">
        <v>8328</v>
      </c>
      <c r="N2522" t="b">
        <v>0</v>
      </c>
      <c r="O2522">
        <v>0</v>
      </c>
      <c r="P2522" t="b">
        <v>0</v>
      </c>
      <c r="Q2522" t="s">
        <v>8295</v>
      </c>
      <c r="R2522" s="5">
        <f t="shared" si="208"/>
        <v>0</v>
      </c>
      <c r="S2522">
        <v>0</v>
      </c>
      <c r="T2522" t="s">
        <v>8295</v>
      </c>
      <c r="U2522" t="s">
        <v>8312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13685.99</v>
      </c>
      <c r="E2523">
        <v>12500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9">
        <f t="shared" si="209"/>
        <v>42269.967835648145</v>
      </c>
      <c r="L2523" s="9">
        <f t="shared" si="210"/>
        <v>42290.967835648145</v>
      </c>
      <c r="M2523" s="10" t="s">
        <v>8326</v>
      </c>
      <c r="N2523" t="b">
        <v>0</v>
      </c>
      <c r="O2523">
        <v>132</v>
      </c>
      <c r="P2523" t="b">
        <v>1</v>
      </c>
      <c r="Q2523" t="s">
        <v>8284</v>
      </c>
      <c r="R2523" s="5">
        <f t="shared" si="208"/>
        <v>1.0948792000000001</v>
      </c>
      <c r="S2523">
        <f t="shared" ref="S2523:S2562" si="211">D2523/O2523</f>
        <v>103.68174242424243</v>
      </c>
      <c r="T2523" t="s">
        <v>8284</v>
      </c>
      <c r="U2523" t="s">
        <v>8313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9">
        <f t="shared" si="209"/>
        <v>42460.573611111111</v>
      </c>
      <c r="L2524" s="9">
        <f t="shared" si="210"/>
        <v>42482.619444444441</v>
      </c>
      <c r="M2524" s="10" t="s">
        <v>8328</v>
      </c>
      <c r="N2524" t="b">
        <v>0</v>
      </c>
      <c r="O2524">
        <v>27</v>
      </c>
      <c r="P2524" t="b">
        <v>1</v>
      </c>
      <c r="Q2524" t="s">
        <v>8284</v>
      </c>
      <c r="R2524" s="5">
        <f t="shared" si="208"/>
        <v>1</v>
      </c>
      <c r="S2524">
        <f t="shared" si="211"/>
        <v>185.18518518518519</v>
      </c>
      <c r="T2524" t="s">
        <v>8284</v>
      </c>
      <c r="U2524" t="s">
        <v>8313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1408</v>
      </c>
      <c r="E2525">
        <v>900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9">
        <f t="shared" si="209"/>
        <v>41930.975601851853</v>
      </c>
      <c r="L2525" s="9">
        <f t="shared" si="210"/>
        <v>41961.017268518517</v>
      </c>
      <c r="M2525" s="10" t="s">
        <v>8329</v>
      </c>
      <c r="N2525" t="b">
        <v>0</v>
      </c>
      <c r="O2525">
        <v>26</v>
      </c>
      <c r="P2525" t="b">
        <v>1</v>
      </c>
      <c r="Q2525" t="s">
        <v>8284</v>
      </c>
      <c r="R2525" s="5">
        <f t="shared" si="208"/>
        <v>1.5644444444444445</v>
      </c>
      <c r="S2525">
        <f t="shared" si="211"/>
        <v>54.153846153846153</v>
      </c>
      <c r="T2525" t="s">
        <v>8284</v>
      </c>
      <c r="U2525" t="s">
        <v>8313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7620</v>
      </c>
      <c r="E2526">
        <v>7500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9">
        <f t="shared" si="209"/>
        <v>41961.807372685187</v>
      </c>
      <c r="L2526" s="9">
        <f t="shared" si="210"/>
        <v>41994.1875</v>
      </c>
      <c r="M2526" s="10" t="s">
        <v>8329</v>
      </c>
      <c r="N2526" t="b">
        <v>0</v>
      </c>
      <c r="O2526">
        <v>43</v>
      </c>
      <c r="P2526" t="b">
        <v>1</v>
      </c>
      <c r="Q2526" t="s">
        <v>8284</v>
      </c>
      <c r="R2526" s="5">
        <f t="shared" si="208"/>
        <v>1.016</v>
      </c>
      <c r="S2526">
        <f t="shared" si="211"/>
        <v>177.2093023255814</v>
      </c>
      <c r="T2526" t="s">
        <v>8284</v>
      </c>
      <c r="U2526" t="s">
        <v>8313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8026</v>
      </c>
      <c r="E2527">
        <v>8000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9">
        <f t="shared" si="209"/>
        <v>41058.844571759255</v>
      </c>
      <c r="L2527" s="9">
        <f t="shared" si="210"/>
        <v>41088.844571759255</v>
      </c>
      <c r="M2527" s="10" t="s">
        <v>8333</v>
      </c>
      <c r="N2527" t="b">
        <v>0</v>
      </c>
      <c r="O2527">
        <v>80</v>
      </c>
      <c r="P2527" t="b">
        <v>1</v>
      </c>
      <c r="Q2527" t="s">
        <v>8284</v>
      </c>
      <c r="R2527" s="5">
        <f t="shared" si="208"/>
        <v>1.00325</v>
      </c>
      <c r="S2527">
        <f t="shared" si="211"/>
        <v>100.325</v>
      </c>
      <c r="T2527" t="s">
        <v>8284</v>
      </c>
      <c r="U2527" t="s">
        <v>8313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4518</v>
      </c>
      <c r="E2528">
        <v>4000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9">
        <f t="shared" si="209"/>
        <v>41953.091134259259</v>
      </c>
      <c r="L2528" s="9">
        <f t="shared" si="210"/>
        <v>41981.207638888889</v>
      </c>
      <c r="M2528" s="10" t="s">
        <v>8329</v>
      </c>
      <c r="N2528" t="b">
        <v>0</v>
      </c>
      <c r="O2528">
        <v>33</v>
      </c>
      <c r="P2528" t="b">
        <v>1</v>
      </c>
      <c r="Q2528" t="s">
        <v>8284</v>
      </c>
      <c r="R2528" s="5">
        <f t="shared" si="208"/>
        <v>1.1294999999999999</v>
      </c>
      <c r="S2528">
        <f t="shared" si="211"/>
        <v>136.90909090909091</v>
      </c>
      <c r="T2528" t="s">
        <v>8284</v>
      </c>
      <c r="U2528" t="s">
        <v>8313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4085</v>
      </c>
      <c r="E2529">
        <v>4000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9">
        <f t="shared" si="209"/>
        <v>41546.75105324074</v>
      </c>
      <c r="L2529" s="9">
        <f t="shared" si="210"/>
        <v>41565.165972222225</v>
      </c>
      <c r="M2529" s="10" t="s">
        <v>8331</v>
      </c>
      <c r="N2529" t="b">
        <v>0</v>
      </c>
      <c r="O2529">
        <v>71</v>
      </c>
      <c r="P2529" t="b">
        <v>1</v>
      </c>
      <c r="Q2529" t="s">
        <v>8284</v>
      </c>
      <c r="R2529" s="5">
        <f t="shared" si="208"/>
        <v>1.02125</v>
      </c>
      <c r="S2529">
        <f t="shared" si="211"/>
        <v>57.535211267605632</v>
      </c>
      <c r="T2529" t="s">
        <v>8284</v>
      </c>
      <c r="U2529" t="s">
        <v>8313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4289.99</v>
      </c>
      <c r="E2530">
        <v>4000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9">
        <f t="shared" si="209"/>
        <v>42217.834525462968</v>
      </c>
      <c r="L2530" s="9">
        <f t="shared" si="210"/>
        <v>42236.458333333328</v>
      </c>
      <c r="M2530" s="10" t="s">
        <v>8326</v>
      </c>
      <c r="N2530" t="b">
        <v>0</v>
      </c>
      <c r="O2530">
        <v>81</v>
      </c>
      <c r="P2530" t="b">
        <v>1</v>
      </c>
      <c r="Q2530" t="s">
        <v>8284</v>
      </c>
      <c r="R2530" s="5">
        <f t="shared" si="208"/>
        <v>1.0724974999999999</v>
      </c>
      <c r="S2530">
        <f t="shared" si="211"/>
        <v>52.962839506172834</v>
      </c>
      <c r="T2530" t="s">
        <v>8284</v>
      </c>
      <c r="U2530" t="s">
        <v>8313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6257</v>
      </c>
      <c r="E2531">
        <v>6000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9">
        <f t="shared" si="209"/>
        <v>40948.080729166664</v>
      </c>
      <c r="L2531" s="9">
        <f t="shared" si="210"/>
        <v>40993.0390625</v>
      </c>
      <c r="M2531" s="10" t="s">
        <v>8333</v>
      </c>
      <c r="N2531" t="b">
        <v>0</v>
      </c>
      <c r="O2531">
        <v>76</v>
      </c>
      <c r="P2531" t="b">
        <v>1</v>
      </c>
      <c r="Q2531" t="s">
        <v>8284</v>
      </c>
      <c r="R2531" s="5">
        <f t="shared" si="208"/>
        <v>1.0428333333333333</v>
      </c>
      <c r="S2531">
        <f t="shared" si="211"/>
        <v>82.328947368421055</v>
      </c>
      <c r="T2531" t="s">
        <v>8284</v>
      </c>
      <c r="U2531" t="s">
        <v>8313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9">
        <f t="shared" si="209"/>
        <v>42081.864641203705</v>
      </c>
      <c r="L2532" s="9">
        <f t="shared" si="210"/>
        <v>42114.201388888891</v>
      </c>
      <c r="M2532" s="10" t="s">
        <v>8326</v>
      </c>
      <c r="N2532" t="b">
        <v>0</v>
      </c>
      <c r="O2532">
        <v>48</v>
      </c>
      <c r="P2532" t="b">
        <v>1</v>
      </c>
      <c r="Q2532" t="s">
        <v>8284</v>
      </c>
      <c r="R2532" s="5">
        <f t="shared" si="208"/>
        <v>1</v>
      </c>
      <c r="S2532">
        <f t="shared" si="211"/>
        <v>135.41666666666666</v>
      </c>
      <c r="T2532" t="s">
        <v>8284</v>
      </c>
      <c r="U2532" t="s">
        <v>8313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4518</v>
      </c>
      <c r="E2533">
        <v>4500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9">
        <f t="shared" si="209"/>
        <v>42208.680023148147</v>
      </c>
      <c r="L2533" s="9">
        <f t="shared" si="210"/>
        <v>42231.165972222225</v>
      </c>
      <c r="M2533" s="10" t="s">
        <v>8326</v>
      </c>
      <c r="N2533" t="b">
        <v>0</v>
      </c>
      <c r="O2533">
        <v>61</v>
      </c>
      <c r="P2533" t="b">
        <v>1</v>
      </c>
      <c r="Q2533" t="s">
        <v>8284</v>
      </c>
      <c r="R2533" s="5">
        <f t="shared" si="208"/>
        <v>1.004</v>
      </c>
      <c r="S2533">
        <f t="shared" si="211"/>
        <v>74.06557377049181</v>
      </c>
      <c r="T2533" t="s">
        <v>8284</v>
      </c>
      <c r="U2533" t="s">
        <v>8313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5045</v>
      </c>
      <c r="E2534">
        <v>4000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9">
        <f t="shared" si="209"/>
        <v>41107.849143518521</v>
      </c>
      <c r="L2534" s="9">
        <f t="shared" si="210"/>
        <v>41137.849143518521</v>
      </c>
      <c r="M2534" s="10" t="s">
        <v>8333</v>
      </c>
      <c r="N2534" t="b">
        <v>0</v>
      </c>
      <c r="O2534">
        <v>60</v>
      </c>
      <c r="P2534" t="b">
        <v>1</v>
      </c>
      <c r="Q2534" t="s">
        <v>8284</v>
      </c>
      <c r="R2534" s="5">
        <f t="shared" si="208"/>
        <v>1.26125</v>
      </c>
      <c r="S2534">
        <f t="shared" si="211"/>
        <v>84.083333333333329</v>
      </c>
      <c r="T2534" t="s">
        <v>8284</v>
      </c>
      <c r="U2534" t="s">
        <v>8313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8300</v>
      </c>
      <c r="E2535">
        <v>7500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9">
        <f t="shared" si="209"/>
        <v>41304.751284722224</v>
      </c>
      <c r="L2535" s="9">
        <f t="shared" si="210"/>
        <v>41334.750787037039</v>
      </c>
      <c r="M2535" s="10" t="s">
        <v>8331</v>
      </c>
      <c r="N2535" t="b">
        <v>0</v>
      </c>
      <c r="O2535">
        <v>136</v>
      </c>
      <c r="P2535" t="b">
        <v>1</v>
      </c>
      <c r="Q2535" t="s">
        <v>8284</v>
      </c>
      <c r="R2535" s="5">
        <f t="shared" si="208"/>
        <v>1.1066666666666667</v>
      </c>
      <c r="S2535">
        <f t="shared" si="211"/>
        <v>61.029411764705884</v>
      </c>
      <c r="T2535" t="s">
        <v>8284</v>
      </c>
      <c r="U2535" t="s">
        <v>8313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2100</v>
      </c>
      <c r="E2536">
        <v>2000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9">
        <f t="shared" si="209"/>
        <v>40127.700370370367</v>
      </c>
      <c r="L2536" s="9">
        <f t="shared" si="210"/>
        <v>40179.25</v>
      </c>
      <c r="M2536" s="10" t="s">
        <v>8336</v>
      </c>
      <c r="N2536" t="b">
        <v>0</v>
      </c>
      <c r="O2536">
        <v>14</v>
      </c>
      <c r="P2536" t="b">
        <v>1</v>
      </c>
      <c r="Q2536" t="s">
        <v>8284</v>
      </c>
      <c r="R2536" s="5">
        <f t="shared" si="208"/>
        <v>1.05</v>
      </c>
      <c r="S2536">
        <f t="shared" si="211"/>
        <v>150</v>
      </c>
      <c r="T2536" t="s">
        <v>8284</v>
      </c>
      <c r="U2536" t="s">
        <v>8313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20755</v>
      </c>
      <c r="E2537">
        <v>20000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9">
        <f t="shared" si="209"/>
        <v>41943.791030092594</v>
      </c>
      <c r="L2537" s="9">
        <f t="shared" si="210"/>
        <v>41974.832696759258</v>
      </c>
      <c r="M2537" s="10" t="s">
        <v>8329</v>
      </c>
      <c r="N2537" t="b">
        <v>0</v>
      </c>
      <c r="O2537">
        <v>78</v>
      </c>
      <c r="P2537" t="b">
        <v>1</v>
      </c>
      <c r="Q2537" t="s">
        <v>8284</v>
      </c>
      <c r="R2537" s="5">
        <f t="shared" si="208"/>
        <v>1.03775</v>
      </c>
      <c r="S2537">
        <f t="shared" si="211"/>
        <v>266.08974358974359</v>
      </c>
      <c r="T2537" t="s">
        <v>8284</v>
      </c>
      <c r="U2537" t="s">
        <v>8313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29</v>
      </c>
      <c r="E2538">
        <v>25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9">
        <f t="shared" si="209"/>
        <v>41464.106087962966</v>
      </c>
      <c r="L2538" s="9">
        <f t="shared" si="210"/>
        <v>41485.106087962966</v>
      </c>
      <c r="M2538" s="10" t="s">
        <v>8331</v>
      </c>
      <c r="N2538" t="b">
        <v>0</v>
      </c>
      <c r="O2538">
        <v>4</v>
      </c>
      <c r="P2538" t="b">
        <v>1</v>
      </c>
      <c r="Q2538" t="s">
        <v>8284</v>
      </c>
      <c r="R2538" s="5">
        <f t="shared" si="208"/>
        <v>1.1599999999999999</v>
      </c>
      <c r="S2538">
        <f t="shared" si="211"/>
        <v>7.25</v>
      </c>
      <c r="T2538" t="s">
        <v>8284</v>
      </c>
      <c r="U2538" t="s">
        <v>8313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1100</v>
      </c>
      <c r="E2539">
        <v>1000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9">
        <f t="shared" si="209"/>
        <v>40696.648784722223</v>
      </c>
      <c r="L2539" s="9">
        <f t="shared" si="210"/>
        <v>40756.648784722223</v>
      </c>
      <c r="M2539" s="10" t="s">
        <v>8334</v>
      </c>
      <c r="N2539" t="b">
        <v>0</v>
      </c>
      <c r="O2539">
        <v>11</v>
      </c>
      <c r="P2539" t="b">
        <v>1</v>
      </c>
      <c r="Q2539" t="s">
        <v>8284</v>
      </c>
      <c r="R2539" s="5">
        <f t="shared" si="208"/>
        <v>1.1000000000000001</v>
      </c>
      <c r="S2539">
        <f t="shared" si="211"/>
        <v>100</v>
      </c>
      <c r="T2539" t="s">
        <v>8284</v>
      </c>
      <c r="U2539" t="s">
        <v>8313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20343.169999999998</v>
      </c>
      <c r="E2540">
        <v>18000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9">
        <f t="shared" si="209"/>
        <v>41298.509965277779</v>
      </c>
      <c r="L2540" s="9">
        <f t="shared" si="210"/>
        <v>41329.207638888889</v>
      </c>
      <c r="M2540" s="10" t="s">
        <v>8331</v>
      </c>
      <c r="N2540" t="b">
        <v>0</v>
      </c>
      <c r="O2540">
        <v>185</v>
      </c>
      <c r="P2540" t="b">
        <v>1</v>
      </c>
      <c r="Q2540" t="s">
        <v>8284</v>
      </c>
      <c r="R2540" s="5">
        <f t="shared" si="208"/>
        <v>1.130176111111111</v>
      </c>
      <c r="S2540">
        <f t="shared" si="211"/>
        <v>109.96308108108107</v>
      </c>
      <c r="T2540" t="s">
        <v>8284</v>
      </c>
      <c r="U2540" t="s">
        <v>8313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10025</v>
      </c>
      <c r="E2541">
        <v>10000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9">
        <f t="shared" si="209"/>
        <v>41977.902222222227</v>
      </c>
      <c r="L2541" s="9">
        <f t="shared" si="210"/>
        <v>42037.902222222227</v>
      </c>
      <c r="M2541" s="10" t="s">
        <v>8326</v>
      </c>
      <c r="N2541" t="b">
        <v>0</v>
      </c>
      <c r="O2541">
        <v>59</v>
      </c>
      <c r="P2541" t="b">
        <v>1</v>
      </c>
      <c r="Q2541" t="s">
        <v>8284</v>
      </c>
      <c r="R2541" s="5">
        <f t="shared" si="208"/>
        <v>1.0024999999999999</v>
      </c>
      <c r="S2541">
        <f t="shared" si="211"/>
        <v>169.91525423728814</v>
      </c>
      <c r="T2541" t="s">
        <v>8284</v>
      </c>
      <c r="U2541" t="s">
        <v>8313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2585</v>
      </c>
      <c r="E2542">
        <v>2500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9">
        <f t="shared" si="209"/>
        <v>40785.675011574072</v>
      </c>
      <c r="L2542" s="9">
        <f t="shared" si="210"/>
        <v>40845.675011574072</v>
      </c>
      <c r="M2542" s="10" t="s">
        <v>8334</v>
      </c>
      <c r="N2542" t="b">
        <v>0</v>
      </c>
      <c r="O2542">
        <v>27</v>
      </c>
      <c r="P2542" t="b">
        <v>1</v>
      </c>
      <c r="Q2542" t="s">
        <v>8284</v>
      </c>
      <c r="R2542" s="5">
        <f t="shared" si="208"/>
        <v>1.034</v>
      </c>
      <c r="S2542">
        <f t="shared" si="211"/>
        <v>95.740740740740748</v>
      </c>
      <c r="T2542" t="s">
        <v>8284</v>
      </c>
      <c r="U2542" t="s">
        <v>8313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3746</v>
      </c>
      <c r="E2543">
        <v>3500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9">
        <f t="shared" si="209"/>
        <v>41483.449282407411</v>
      </c>
      <c r="L2543" s="9">
        <f t="shared" si="210"/>
        <v>41543.449282407411</v>
      </c>
      <c r="M2543" s="10" t="s">
        <v>8331</v>
      </c>
      <c r="N2543" t="b">
        <v>0</v>
      </c>
      <c r="O2543">
        <v>63</v>
      </c>
      <c r="P2543" t="b">
        <v>1</v>
      </c>
      <c r="Q2543" t="s">
        <v>8284</v>
      </c>
      <c r="R2543" s="5">
        <f t="shared" si="208"/>
        <v>1.0702857142857143</v>
      </c>
      <c r="S2543">
        <f t="shared" si="211"/>
        <v>59.460317460317462</v>
      </c>
      <c r="T2543" t="s">
        <v>8284</v>
      </c>
      <c r="U2543" t="s">
        <v>8313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725</v>
      </c>
      <c r="E2544">
        <v>700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9">
        <f t="shared" si="209"/>
        <v>41509.426585648151</v>
      </c>
      <c r="L2544" s="9">
        <f t="shared" si="210"/>
        <v>41548.165972222225</v>
      </c>
      <c r="M2544" s="10" t="s">
        <v>8331</v>
      </c>
      <c r="N2544" t="b">
        <v>0</v>
      </c>
      <c r="O2544">
        <v>13</v>
      </c>
      <c r="P2544" t="b">
        <v>1</v>
      </c>
      <c r="Q2544" t="s">
        <v>8284</v>
      </c>
      <c r="R2544" s="5">
        <f t="shared" si="208"/>
        <v>1.0357142857142858</v>
      </c>
      <c r="S2544">
        <f t="shared" si="211"/>
        <v>55.769230769230766</v>
      </c>
      <c r="T2544" t="s">
        <v>8284</v>
      </c>
      <c r="U2544" t="s">
        <v>8313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391</v>
      </c>
      <c r="E2545">
        <v>250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9">
        <f t="shared" si="209"/>
        <v>40514.107615740737</v>
      </c>
      <c r="L2545" s="9">
        <f t="shared" si="210"/>
        <v>40545.125</v>
      </c>
      <c r="M2545" s="10" t="s">
        <v>8334</v>
      </c>
      <c r="N2545" t="b">
        <v>0</v>
      </c>
      <c r="O2545">
        <v>13</v>
      </c>
      <c r="P2545" t="b">
        <v>1</v>
      </c>
      <c r="Q2545" t="s">
        <v>8284</v>
      </c>
      <c r="R2545" s="5">
        <f t="shared" si="208"/>
        <v>1.5640000000000001</v>
      </c>
      <c r="S2545">
        <f t="shared" si="211"/>
        <v>30.076923076923077</v>
      </c>
      <c r="T2545" t="s">
        <v>8284</v>
      </c>
      <c r="U2545" t="s">
        <v>8313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5041</v>
      </c>
      <c r="E2546">
        <v>5000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9">
        <f t="shared" si="209"/>
        <v>41068.520474537036</v>
      </c>
      <c r="L2546" s="9">
        <f t="shared" si="210"/>
        <v>41098.520474537036</v>
      </c>
      <c r="M2546" s="10" t="s">
        <v>8333</v>
      </c>
      <c r="N2546" t="b">
        <v>0</v>
      </c>
      <c r="O2546">
        <v>57</v>
      </c>
      <c r="P2546" t="b">
        <v>1</v>
      </c>
      <c r="Q2546" t="s">
        <v>8284</v>
      </c>
      <c r="R2546" s="5">
        <f t="shared" si="208"/>
        <v>1.0082</v>
      </c>
      <c r="S2546">
        <f t="shared" si="211"/>
        <v>88.438596491228068</v>
      </c>
      <c r="T2546" t="s">
        <v>8284</v>
      </c>
      <c r="U2546" t="s">
        <v>8313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3906</v>
      </c>
      <c r="E2547">
        <v>2000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9">
        <f t="shared" si="209"/>
        <v>42027.138171296298</v>
      </c>
      <c r="L2547" s="9">
        <f t="shared" si="210"/>
        <v>42062.020833333328</v>
      </c>
      <c r="M2547" s="10" t="s">
        <v>8326</v>
      </c>
      <c r="N2547" t="b">
        <v>0</v>
      </c>
      <c r="O2547">
        <v>61</v>
      </c>
      <c r="P2547" t="b">
        <v>1</v>
      </c>
      <c r="Q2547" t="s">
        <v>8284</v>
      </c>
      <c r="R2547" s="5">
        <f t="shared" si="208"/>
        <v>1.9530000000000001</v>
      </c>
      <c r="S2547">
        <f t="shared" si="211"/>
        <v>64.032786885245898</v>
      </c>
      <c r="T2547" t="s">
        <v>8284</v>
      </c>
      <c r="U2547" t="s">
        <v>8313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3910</v>
      </c>
      <c r="E2548">
        <v>3500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9">
        <f t="shared" si="209"/>
        <v>41524.858553240745</v>
      </c>
      <c r="L2548" s="9">
        <f t="shared" si="210"/>
        <v>41552.208333333336</v>
      </c>
      <c r="M2548" s="10" t="s">
        <v>8331</v>
      </c>
      <c r="N2548" t="b">
        <v>0</v>
      </c>
      <c r="O2548">
        <v>65</v>
      </c>
      <c r="P2548" t="b">
        <v>1</v>
      </c>
      <c r="Q2548" t="s">
        <v>8284</v>
      </c>
      <c r="R2548" s="5">
        <f t="shared" si="208"/>
        <v>1.1171428571428572</v>
      </c>
      <c r="S2548">
        <f t="shared" si="211"/>
        <v>60.153846153846153</v>
      </c>
      <c r="T2548" t="s">
        <v>8284</v>
      </c>
      <c r="U2548" t="s">
        <v>8313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6592</v>
      </c>
      <c r="E2549">
        <v>5500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9">
        <f t="shared" si="209"/>
        <v>40973.773182870369</v>
      </c>
      <c r="L2549" s="9">
        <f t="shared" si="210"/>
        <v>41003.731516203705</v>
      </c>
      <c r="M2549" s="10" t="s">
        <v>8333</v>
      </c>
      <c r="N2549" t="b">
        <v>0</v>
      </c>
      <c r="O2549">
        <v>134</v>
      </c>
      <c r="P2549" t="b">
        <v>1</v>
      </c>
      <c r="Q2549" t="s">
        <v>8284</v>
      </c>
      <c r="R2549" s="5">
        <f t="shared" si="208"/>
        <v>1.1985454545454546</v>
      </c>
      <c r="S2549">
        <f t="shared" si="211"/>
        <v>49.194029850746269</v>
      </c>
      <c r="T2549" t="s">
        <v>8284</v>
      </c>
      <c r="U2549" t="s">
        <v>8313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6111</v>
      </c>
      <c r="E2550">
        <v>6000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9">
        <f t="shared" si="209"/>
        <v>42618.625428240739</v>
      </c>
      <c r="L2550" s="9">
        <f t="shared" si="210"/>
        <v>42643.185416666667</v>
      </c>
      <c r="M2550" s="10" t="s">
        <v>8328</v>
      </c>
      <c r="N2550" t="b">
        <v>0</v>
      </c>
      <c r="O2550">
        <v>37</v>
      </c>
      <c r="P2550" t="b">
        <v>1</v>
      </c>
      <c r="Q2550" t="s">
        <v>8284</v>
      </c>
      <c r="R2550" s="5">
        <f t="shared" si="208"/>
        <v>1.0185</v>
      </c>
      <c r="S2550">
        <f t="shared" si="211"/>
        <v>165.16216216216216</v>
      </c>
      <c r="T2550" t="s">
        <v>8284</v>
      </c>
      <c r="U2550" t="s">
        <v>8313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1614</v>
      </c>
      <c r="E2551">
        <v>1570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9">
        <f t="shared" si="209"/>
        <v>41390.757754629631</v>
      </c>
      <c r="L2551" s="9">
        <f t="shared" si="210"/>
        <v>41425.708333333336</v>
      </c>
      <c r="M2551" s="10" t="s">
        <v>8331</v>
      </c>
      <c r="N2551" t="b">
        <v>0</v>
      </c>
      <c r="O2551">
        <v>37</v>
      </c>
      <c r="P2551" t="b">
        <v>1</v>
      </c>
      <c r="Q2551" t="s">
        <v>8284</v>
      </c>
      <c r="R2551" s="5">
        <f t="shared" si="208"/>
        <v>1.0280254777070064</v>
      </c>
      <c r="S2551">
        <f t="shared" si="211"/>
        <v>43.621621621621621</v>
      </c>
      <c r="T2551" t="s">
        <v>8284</v>
      </c>
      <c r="U2551" t="s">
        <v>8313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6555</v>
      </c>
      <c r="E2552">
        <v>6500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9">
        <f t="shared" si="209"/>
        <v>42228.634328703702</v>
      </c>
      <c r="L2552" s="9">
        <f t="shared" si="210"/>
        <v>42285.165972222225</v>
      </c>
      <c r="M2552" s="10" t="s">
        <v>8326</v>
      </c>
      <c r="N2552" t="b">
        <v>0</v>
      </c>
      <c r="O2552">
        <v>150</v>
      </c>
      <c r="P2552" t="b">
        <v>1</v>
      </c>
      <c r="Q2552" t="s">
        <v>8284</v>
      </c>
      <c r="R2552" s="5">
        <f t="shared" si="208"/>
        <v>1.0084615384615385</v>
      </c>
      <c r="S2552">
        <f t="shared" si="211"/>
        <v>43.7</v>
      </c>
      <c r="T2552" t="s">
        <v>8284</v>
      </c>
      <c r="U2552" t="s">
        <v>8313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3775.5</v>
      </c>
      <c r="E2553">
        <v>3675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9">
        <f t="shared" si="209"/>
        <v>40961.252141203702</v>
      </c>
      <c r="L2553" s="9">
        <f t="shared" si="210"/>
        <v>40989.866666666669</v>
      </c>
      <c r="M2553" s="10" t="s">
        <v>8333</v>
      </c>
      <c r="N2553" t="b">
        <v>0</v>
      </c>
      <c r="O2553">
        <v>56</v>
      </c>
      <c r="P2553" t="b">
        <v>1</v>
      </c>
      <c r="Q2553" t="s">
        <v>8284</v>
      </c>
      <c r="R2553" s="5">
        <f t="shared" si="208"/>
        <v>1.0273469387755103</v>
      </c>
      <c r="S2553">
        <f t="shared" si="211"/>
        <v>67.419642857142861</v>
      </c>
      <c r="T2553" t="s">
        <v>8284</v>
      </c>
      <c r="U2553" t="s">
        <v>8313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3195</v>
      </c>
      <c r="E2554">
        <v>3000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9">
        <f t="shared" si="209"/>
        <v>42769.809965277775</v>
      </c>
      <c r="L2554" s="9">
        <f t="shared" si="210"/>
        <v>42799.809965277775</v>
      </c>
      <c r="M2554" s="10" t="s">
        <v>8327</v>
      </c>
      <c r="N2554" t="b">
        <v>0</v>
      </c>
      <c r="O2554">
        <v>18</v>
      </c>
      <c r="P2554" t="b">
        <v>1</v>
      </c>
      <c r="Q2554" t="s">
        <v>8284</v>
      </c>
      <c r="R2554" s="5">
        <f t="shared" si="208"/>
        <v>1.0649999999999999</v>
      </c>
      <c r="S2554">
        <f t="shared" si="211"/>
        <v>177.5</v>
      </c>
      <c r="T2554" t="s">
        <v>8284</v>
      </c>
      <c r="U2554" t="s">
        <v>8313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2333</v>
      </c>
      <c r="E2555">
        <v>1500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9">
        <f t="shared" si="209"/>
        <v>41113.199155092589</v>
      </c>
      <c r="L2555" s="9">
        <f t="shared" si="210"/>
        <v>41173.199155092589</v>
      </c>
      <c r="M2555" s="10" t="s">
        <v>8333</v>
      </c>
      <c r="N2555" t="b">
        <v>0</v>
      </c>
      <c r="O2555">
        <v>60</v>
      </c>
      <c r="P2555" t="b">
        <v>1</v>
      </c>
      <c r="Q2555" t="s">
        <v>8284</v>
      </c>
      <c r="R2555" s="5">
        <f t="shared" si="208"/>
        <v>1.5553333333333332</v>
      </c>
      <c r="S2555">
        <f t="shared" si="211"/>
        <v>38.883333333333333</v>
      </c>
      <c r="T2555" t="s">
        <v>8284</v>
      </c>
      <c r="U2555" t="s">
        <v>8313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3684</v>
      </c>
      <c r="E2556">
        <v>3000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9">
        <f t="shared" si="209"/>
        <v>42125.078275462962</v>
      </c>
      <c r="L2556" s="9">
        <f t="shared" si="210"/>
        <v>42156.165972222225</v>
      </c>
      <c r="M2556" s="10" t="s">
        <v>8326</v>
      </c>
      <c r="N2556" t="b">
        <v>0</v>
      </c>
      <c r="O2556">
        <v>67</v>
      </c>
      <c r="P2556" t="b">
        <v>1</v>
      </c>
      <c r="Q2556" t="s">
        <v>8284</v>
      </c>
      <c r="R2556" s="5">
        <f t="shared" si="208"/>
        <v>1.228</v>
      </c>
      <c r="S2556">
        <f t="shared" si="211"/>
        <v>54.985074626865675</v>
      </c>
      <c r="T2556" t="s">
        <v>8284</v>
      </c>
      <c r="U2556" t="s">
        <v>8313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2147</v>
      </c>
      <c r="E2557">
        <v>2000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9">
        <f t="shared" si="209"/>
        <v>41026.655011574076</v>
      </c>
      <c r="L2557" s="9">
        <f t="shared" si="210"/>
        <v>41057.655011574076</v>
      </c>
      <c r="M2557" s="10" t="s">
        <v>8333</v>
      </c>
      <c r="N2557" t="b">
        <v>0</v>
      </c>
      <c r="O2557">
        <v>35</v>
      </c>
      <c r="P2557" t="b">
        <v>1</v>
      </c>
      <c r="Q2557" t="s">
        <v>8284</v>
      </c>
      <c r="R2557" s="5">
        <f t="shared" si="208"/>
        <v>1.0734999999999999</v>
      </c>
      <c r="S2557">
        <f t="shared" si="211"/>
        <v>61.342857142857142</v>
      </c>
      <c r="T2557" t="s">
        <v>8284</v>
      </c>
      <c r="U2557" t="s">
        <v>8313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786</v>
      </c>
      <c r="E2558">
        <v>745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9">
        <f t="shared" si="209"/>
        <v>41222.991400462961</v>
      </c>
      <c r="L2558" s="9">
        <f t="shared" si="210"/>
        <v>41267.991400462961</v>
      </c>
      <c r="M2558" s="10" t="s">
        <v>8333</v>
      </c>
      <c r="N2558" t="b">
        <v>0</v>
      </c>
      <c r="O2558">
        <v>34</v>
      </c>
      <c r="P2558" t="b">
        <v>1</v>
      </c>
      <c r="Q2558" t="s">
        <v>8284</v>
      </c>
      <c r="R2558" s="5">
        <f t="shared" si="208"/>
        <v>1.0550335570469798</v>
      </c>
      <c r="S2558">
        <f t="shared" si="211"/>
        <v>23.117647058823529</v>
      </c>
      <c r="T2558" t="s">
        <v>8284</v>
      </c>
      <c r="U2558" t="s">
        <v>8313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1066</v>
      </c>
      <c r="E2559">
        <v>900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9">
        <f t="shared" si="209"/>
        <v>41744.745208333334</v>
      </c>
      <c r="L2559" s="9">
        <f t="shared" si="210"/>
        <v>41774.745208333334</v>
      </c>
      <c r="M2559" s="10" t="s">
        <v>8329</v>
      </c>
      <c r="N2559" t="b">
        <v>0</v>
      </c>
      <c r="O2559">
        <v>36</v>
      </c>
      <c r="P2559" t="b">
        <v>1</v>
      </c>
      <c r="Q2559" t="s">
        <v>8284</v>
      </c>
      <c r="R2559" s="5">
        <f t="shared" si="208"/>
        <v>1.1844444444444444</v>
      </c>
      <c r="S2559">
        <f t="shared" si="211"/>
        <v>29.611111111111111</v>
      </c>
      <c r="T2559" t="s">
        <v>8284</v>
      </c>
      <c r="U2559" t="s">
        <v>8313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1361</v>
      </c>
      <c r="E2560">
        <v>1250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9">
        <f t="shared" si="209"/>
        <v>42093.860023148147</v>
      </c>
      <c r="L2560" s="9">
        <f t="shared" si="210"/>
        <v>42125.582638888889</v>
      </c>
      <c r="M2560" s="10" t="s">
        <v>8326</v>
      </c>
      <c r="N2560" t="b">
        <v>0</v>
      </c>
      <c r="O2560">
        <v>18</v>
      </c>
      <c r="P2560" t="b">
        <v>1</v>
      </c>
      <c r="Q2560" t="s">
        <v>8284</v>
      </c>
      <c r="R2560" s="5">
        <f t="shared" si="208"/>
        <v>1.0888</v>
      </c>
      <c r="S2560">
        <f t="shared" si="211"/>
        <v>75.611111111111114</v>
      </c>
      <c r="T2560" t="s">
        <v>8284</v>
      </c>
      <c r="U2560" t="s">
        <v>8313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890</v>
      </c>
      <c r="E2561">
        <v>800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9">
        <f t="shared" si="209"/>
        <v>40829.873657407406</v>
      </c>
      <c r="L2561" s="9">
        <f t="shared" si="210"/>
        <v>40862.817361111112</v>
      </c>
      <c r="M2561" s="10" t="s">
        <v>8334</v>
      </c>
      <c r="N2561" t="b">
        <v>0</v>
      </c>
      <c r="O2561">
        <v>25</v>
      </c>
      <c r="P2561" t="b">
        <v>1</v>
      </c>
      <c r="Q2561" t="s">
        <v>8284</v>
      </c>
      <c r="R2561" s="5">
        <f t="shared" si="208"/>
        <v>1.1125</v>
      </c>
      <c r="S2561">
        <f t="shared" si="211"/>
        <v>35.6</v>
      </c>
      <c r="T2561" t="s">
        <v>8284</v>
      </c>
      <c r="U2561" t="s">
        <v>8313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3003</v>
      </c>
      <c r="E2562">
        <v>3000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9">
        <f t="shared" si="209"/>
        <v>42039.951087962967</v>
      </c>
      <c r="L2562" s="9">
        <f t="shared" si="210"/>
        <v>42069.951087962967</v>
      </c>
      <c r="M2562" s="10" t="s">
        <v>8326</v>
      </c>
      <c r="N2562" t="b">
        <v>0</v>
      </c>
      <c r="O2562">
        <v>21</v>
      </c>
      <c r="P2562" t="b">
        <v>1</v>
      </c>
      <c r="Q2562" t="s">
        <v>8284</v>
      </c>
      <c r="R2562" s="5">
        <f t="shared" ref="R2562:R2625" si="212">D2562/E2562</f>
        <v>1.0009999999999999</v>
      </c>
      <c r="S2562">
        <f t="shared" si="211"/>
        <v>143</v>
      </c>
      <c r="T2562" t="s">
        <v>8284</v>
      </c>
      <c r="U2562" t="s">
        <v>8313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0</v>
      </c>
      <c r="E2563">
        <v>100000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9">
        <f t="shared" ref="K2563:K2626" si="213">(J2563/86400)+DATE(1970,1,1)</f>
        <v>42260.528807870374</v>
      </c>
      <c r="L2563" s="9">
        <f t="shared" ref="L2563:L2626" si="214">(I2563/86400)+DATE(1970,1,1)</f>
        <v>42290.528807870374</v>
      </c>
      <c r="M2563" s="10" t="s">
        <v>8326</v>
      </c>
      <c r="N2563" t="b">
        <v>0</v>
      </c>
      <c r="O2563">
        <v>0</v>
      </c>
      <c r="P2563" t="b">
        <v>0</v>
      </c>
      <c r="Q2563" t="s">
        <v>8295</v>
      </c>
      <c r="R2563" s="5">
        <f t="shared" si="212"/>
        <v>0</v>
      </c>
      <c r="S2563">
        <v>0</v>
      </c>
      <c r="T2563" t="s">
        <v>8295</v>
      </c>
      <c r="U2563" t="s">
        <v>8296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75</v>
      </c>
      <c r="E2564">
        <v>10000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9">
        <f t="shared" si="213"/>
        <v>42594.524756944447</v>
      </c>
      <c r="L2564" s="9">
        <f t="shared" si="214"/>
        <v>42654.524756944447</v>
      </c>
      <c r="M2564" s="10" t="s">
        <v>8328</v>
      </c>
      <c r="N2564" t="b">
        <v>0</v>
      </c>
      <c r="O2564">
        <v>3</v>
      </c>
      <c r="P2564" t="b">
        <v>0</v>
      </c>
      <c r="Q2564" t="s">
        <v>8295</v>
      </c>
      <c r="R2564" s="5">
        <f t="shared" si="212"/>
        <v>7.4999999999999997E-3</v>
      </c>
      <c r="S2564">
        <f>D2564/O2564</f>
        <v>25</v>
      </c>
      <c r="T2564" t="s">
        <v>8295</v>
      </c>
      <c r="U2564" t="s">
        <v>8296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0</v>
      </c>
      <c r="E2565">
        <v>20000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9">
        <f t="shared" si="213"/>
        <v>42155.139479166668</v>
      </c>
      <c r="L2565" s="9">
        <f t="shared" si="214"/>
        <v>42215.139479166668</v>
      </c>
      <c r="M2565" s="10" t="s">
        <v>8326</v>
      </c>
      <c r="N2565" t="b">
        <v>0</v>
      </c>
      <c r="O2565">
        <v>0</v>
      </c>
      <c r="P2565" t="b">
        <v>0</v>
      </c>
      <c r="Q2565" t="s">
        <v>8295</v>
      </c>
      <c r="R2565" s="5">
        <f t="shared" si="212"/>
        <v>0</v>
      </c>
      <c r="S2565">
        <v>0</v>
      </c>
      <c r="T2565" t="s">
        <v>8295</v>
      </c>
      <c r="U2565" t="s">
        <v>8296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0</v>
      </c>
      <c r="E2566">
        <v>40000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9">
        <f t="shared" si="213"/>
        <v>41822.040497685186</v>
      </c>
      <c r="L2566" s="9">
        <f t="shared" si="214"/>
        <v>41852.040497685186</v>
      </c>
      <c r="M2566" s="10" t="s">
        <v>8329</v>
      </c>
      <c r="N2566" t="b">
        <v>0</v>
      </c>
      <c r="O2566">
        <v>0</v>
      </c>
      <c r="P2566" t="b">
        <v>0</v>
      </c>
      <c r="Q2566" t="s">
        <v>8295</v>
      </c>
      <c r="R2566" s="5">
        <f t="shared" si="212"/>
        <v>0</v>
      </c>
      <c r="S2566">
        <v>0</v>
      </c>
      <c r="T2566" t="s">
        <v>8295</v>
      </c>
      <c r="U2566" t="s">
        <v>8296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</v>
      </c>
      <c r="E2567">
        <v>10000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9">
        <f t="shared" si="213"/>
        <v>42440.650335648148</v>
      </c>
      <c r="L2567" s="9">
        <f t="shared" si="214"/>
        <v>42499.868055555555</v>
      </c>
      <c r="M2567" s="10" t="s">
        <v>8328</v>
      </c>
      <c r="N2567" t="b">
        <v>0</v>
      </c>
      <c r="O2567">
        <v>1</v>
      </c>
      <c r="P2567" t="b">
        <v>0</v>
      </c>
      <c r="Q2567" t="s">
        <v>8295</v>
      </c>
      <c r="R2567" s="5">
        <f t="shared" si="212"/>
        <v>0.01</v>
      </c>
      <c r="S2567">
        <f>D2567/O2567</f>
        <v>100</v>
      </c>
      <c r="T2567" t="s">
        <v>8295</v>
      </c>
      <c r="U2567" t="s">
        <v>8296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0</v>
      </c>
      <c r="E2568">
        <v>35000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9">
        <f t="shared" si="213"/>
        <v>41842.980879629627</v>
      </c>
      <c r="L2568" s="9">
        <f t="shared" si="214"/>
        <v>41872.980879629627</v>
      </c>
      <c r="M2568" s="10" t="s">
        <v>8329</v>
      </c>
      <c r="N2568" t="b">
        <v>0</v>
      </c>
      <c r="O2568">
        <v>0</v>
      </c>
      <c r="P2568" t="b">
        <v>0</v>
      </c>
      <c r="Q2568" t="s">
        <v>8295</v>
      </c>
      <c r="R2568" s="5">
        <f t="shared" si="212"/>
        <v>0</v>
      </c>
      <c r="S2568">
        <v>0</v>
      </c>
      <c r="T2568" t="s">
        <v>8295</v>
      </c>
      <c r="U2568" t="s">
        <v>8296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120</v>
      </c>
      <c r="E2569">
        <v>45000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9">
        <f t="shared" si="213"/>
        <v>42087.878912037035</v>
      </c>
      <c r="L2569" s="9">
        <f t="shared" si="214"/>
        <v>42117.878912037035</v>
      </c>
      <c r="M2569" s="10" t="s">
        <v>8326</v>
      </c>
      <c r="N2569" t="b">
        <v>0</v>
      </c>
      <c r="O2569">
        <v>2</v>
      </c>
      <c r="P2569" t="b">
        <v>0</v>
      </c>
      <c r="Q2569" t="s">
        <v>8295</v>
      </c>
      <c r="R2569" s="5">
        <f t="shared" si="212"/>
        <v>2.6666666666666666E-3</v>
      </c>
      <c r="S2569">
        <f>D2569/O2569</f>
        <v>60</v>
      </c>
      <c r="T2569" t="s">
        <v>8295</v>
      </c>
      <c r="U2569" t="s">
        <v>8296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50</v>
      </c>
      <c r="E2570">
        <v>10000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9">
        <f t="shared" si="213"/>
        <v>42584.666597222225</v>
      </c>
      <c r="L2570" s="9">
        <f t="shared" si="214"/>
        <v>42614.666597222225</v>
      </c>
      <c r="M2570" s="10" t="s">
        <v>8328</v>
      </c>
      <c r="N2570" t="b">
        <v>0</v>
      </c>
      <c r="O2570">
        <v>1</v>
      </c>
      <c r="P2570" t="b">
        <v>0</v>
      </c>
      <c r="Q2570" t="s">
        <v>8295</v>
      </c>
      <c r="R2570" s="5">
        <f t="shared" si="212"/>
        <v>5.0000000000000001E-3</v>
      </c>
      <c r="S2570">
        <f>D2570/O2570</f>
        <v>50</v>
      </c>
      <c r="T2570" t="s">
        <v>8295</v>
      </c>
      <c r="U2570" t="s">
        <v>8296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145</v>
      </c>
      <c r="E2571">
        <v>6500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9">
        <f t="shared" si="213"/>
        <v>42234.105462962965</v>
      </c>
      <c r="L2571" s="9">
        <f t="shared" si="214"/>
        <v>42264.105462962965</v>
      </c>
      <c r="M2571" s="10" t="s">
        <v>8326</v>
      </c>
      <c r="N2571" t="b">
        <v>0</v>
      </c>
      <c r="O2571">
        <v>2</v>
      </c>
      <c r="P2571" t="b">
        <v>0</v>
      </c>
      <c r="Q2571" t="s">
        <v>8295</v>
      </c>
      <c r="R2571" s="5">
        <f t="shared" si="212"/>
        <v>2.2307692307692306E-2</v>
      </c>
      <c r="S2571">
        <f>D2571/O2571</f>
        <v>72.5</v>
      </c>
      <c r="T2571" t="s">
        <v>8295</v>
      </c>
      <c r="U2571" t="s">
        <v>8296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59</v>
      </c>
      <c r="E2572">
        <v>7000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9">
        <f t="shared" si="213"/>
        <v>42744.903182870374</v>
      </c>
      <c r="L2572" s="9">
        <f t="shared" si="214"/>
        <v>42774.903182870374</v>
      </c>
      <c r="M2572" s="10" t="s">
        <v>8327</v>
      </c>
      <c r="N2572" t="b">
        <v>0</v>
      </c>
      <c r="O2572">
        <v>2</v>
      </c>
      <c r="P2572" t="b">
        <v>0</v>
      </c>
      <c r="Q2572" t="s">
        <v>8295</v>
      </c>
      <c r="R2572" s="5">
        <f t="shared" si="212"/>
        <v>8.4285714285714294E-3</v>
      </c>
      <c r="S2572">
        <f>D2572/O2572</f>
        <v>29.5</v>
      </c>
      <c r="T2572" t="s">
        <v>8295</v>
      </c>
      <c r="U2572" t="s">
        <v>8296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250</v>
      </c>
      <c r="E2573">
        <v>100000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9">
        <f t="shared" si="213"/>
        <v>42449.341678240744</v>
      </c>
      <c r="L2573" s="9">
        <f t="shared" si="214"/>
        <v>42509.341678240744</v>
      </c>
      <c r="M2573" s="10" t="s">
        <v>8328</v>
      </c>
      <c r="N2573" t="b">
        <v>0</v>
      </c>
      <c r="O2573">
        <v>4</v>
      </c>
      <c r="P2573" t="b">
        <v>0</v>
      </c>
      <c r="Q2573" t="s">
        <v>8295</v>
      </c>
      <c r="R2573" s="5">
        <f t="shared" si="212"/>
        <v>2.5000000000000001E-3</v>
      </c>
      <c r="S2573">
        <f>D2573/O2573</f>
        <v>62.5</v>
      </c>
      <c r="T2573" t="s">
        <v>8295</v>
      </c>
      <c r="U2573" t="s">
        <v>8296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0</v>
      </c>
      <c r="E2574">
        <v>30000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9">
        <f t="shared" si="213"/>
        <v>42077.119409722218</v>
      </c>
      <c r="L2574" s="9">
        <f t="shared" si="214"/>
        <v>42107.119409722218</v>
      </c>
      <c r="M2574" s="10" t="s">
        <v>8326</v>
      </c>
      <c r="N2574" t="b">
        <v>0</v>
      </c>
      <c r="O2574">
        <v>0</v>
      </c>
      <c r="P2574" t="b">
        <v>0</v>
      </c>
      <c r="Q2574" t="s">
        <v>8295</v>
      </c>
      <c r="R2574" s="5">
        <f t="shared" si="212"/>
        <v>0</v>
      </c>
      <c r="S2574">
        <v>0</v>
      </c>
      <c r="T2574" t="s">
        <v>8295</v>
      </c>
      <c r="U2574" t="s">
        <v>8296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0</v>
      </c>
      <c r="E2575">
        <v>8000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9">
        <f t="shared" si="213"/>
        <v>41829.592002314814</v>
      </c>
      <c r="L2575" s="9">
        <f t="shared" si="214"/>
        <v>41874.592002314814</v>
      </c>
      <c r="M2575" s="10" t="s">
        <v>8329</v>
      </c>
      <c r="N2575" t="b">
        <v>0</v>
      </c>
      <c r="O2575">
        <v>0</v>
      </c>
      <c r="P2575" t="b">
        <v>0</v>
      </c>
      <c r="Q2575" t="s">
        <v>8295</v>
      </c>
      <c r="R2575" s="5">
        <f t="shared" si="212"/>
        <v>0</v>
      </c>
      <c r="S2575">
        <v>0</v>
      </c>
      <c r="T2575" t="s">
        <v>8295</v>
      </c>
      <c r="U2575" t="s">
        <v>8296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0</v>
      </c>
      <c r="E2576">
        <v>10000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9">
        <f t="shared" si="213"/>
        <v>42487.825752314813</v>
      </c>
      <c r="L2576" s="9">
        <f t="shared" si="214"/>
        <v>42508.825752314813</v>
      </c>
      <c r="M2576" s="10" t="s">
        <v>8328</v>
      </c>
      <c r="N2576" t="b">
        <v>0</v>
      </c>
      <c r="O2576">
        <v>0</v>
      </c>
      <c r="P2576" t="b">
        <v>0</v>
      </c>
      <c r="Q2576" t="s">
        <v>8295</v>
      </c>
      <c r="R2576" s="5">
        <f t="shared" si="212"/>
        <v>0</v>
      </c>
      <c r="S2576">
        <v>0</v>
      </c>
      <c r="T2576" t="s">
        <v>8295</v>
      </c>
      <c r="U2576" t="s">
        <v>8296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0</v>
      </c>
      <c r="E2577">
        <v>85000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9">
        <f t="shared" si="213"/>
        <v>41986.108726851853</v>
      </c>
      <c r="L2577" s="9">
        <f t="shared" si="214"/>
        <v>42016.108726851853</v>
      </c>
      <c r="M2577" s="10" t="s">
        <v>8326</v>
      </c>
      <c r="N2577" t="b">
        <v>0</v>
      </c>
      <c r="O2577">
        <v>0</v>
      </c>
      <c r="P2577" t="b">
        <v>0</v>
      </c>
      <c r="Q2577" t="s">
        <v>8295</v>
      </c>
      <c r="R2577" s="5">
        <f t="shared" si="212"/>
        <v>0</v>
      </c>
      <c r="S2577">
        <v>0</v>
      </c>
      <c r="T2577" t="s">
        <v>8295</v>
      </c>
      <c r="U2577" t="s">
        <v>8296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0</v>
      </c>
      <c r="E2578">
        <v>10000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9">
        <f t="shared" si="213"/>
        <v>42060.00980324074</v>
      </c>
      <c r="L2578" s="9">
        <f t="shared" si="214"/>
        <v>42104.968136574069</v>
      </c>
      <c r="M2578" s="10" t="s">
        <v>8326</v>
      </c>
      <c r="N2578" t="b">
        <v>0</v>
      </c>
      <c r="O2578">
        <v>0</v>
      </c>
      <c r="P2578" t="b">
        <v>0</v>
      </c>
      <c r="Q2578" t="s">
        <v>8295</v>
      </c>
      <c r="R2578" s="5">
        <f t="shared" si="212"/>
        <v>0</v>
      </c>
      <c r="S2578">
        <v>0</v>
      </c>
      <c r="T2578" t="s">
        <v>8295</v>
      </c>
      <c r="U2578" t="s">
        <v>8296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0</v>
      </c>
      <c r="E2579">
        <v>15000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9">
        <f t="shared" si="213"/>
        <v>41830.820567129631</v>
      </c>
      <c r="L2579" s="9">
        <f t="shared" si="214"/>
        <v>41855.820567129631</v>
      </c>
      <c r="M2579" s="10" t="s">
        <v>8329</v>
      </c>
      <c r="N2579" t="b">
        <v>0</v>
      </c>
      <c r="O2579">
        <v>0</v>
      </c>
      <c r="P2579" t="b">
        <v>0</v>
      </c>
      <c r="Q2579" t="s">
        <v>8295</v>
      </c>
      <c r="R2579" s="5">
        <f t="shared" si="212"/>
        <v>0</v>
      </c>
      <c r="S2579">
        <v>0</v>
      </c>
      <c r="T2579" t="s">
        <v>8295</v>
      </c>
      <c r="U2579" t="s">
        <v>8296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0</v>
      </c>
      <c r="E2580">
        <v>6000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9">
        <f t="shared" si="213"/>
        <v>42238.022905092592</v>
      </c>
      <c r="L2580" s="9">
        <f t="shared" si="214"/>
        <v>42286.708333333328</v>
      </c>
      <c r="M2580" s="10" t="s">
        <v>8326</v>
      </c>
      <c r="N2580" t="b">
        <v>0</v>
      </c>
      <c r="O2580">
        <v>0</v>
      </c>
      <c r="P2580" t="b">
        <v>0</v>
      </c>
      <c r="Q2580" t="s">
        <v>8295</v>
      </c>
      <c r="R2580" s="5">
        <f t="shared" si="212"/>
        <v>0</v>
      </c>
      <c r="S2580">
        <v>0</v>
      </c>
      <c r="T2580" t="s">
        <v>8295</v>
      </c>
      <c r="U2580" t="s">
        <v>8296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277</v>
      </c>
      <c r="E2581">
        <v>200000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9">
        <f t="shared" si="213"/>
        <v>41837.829895833333</v>
      </c>
      <c r="L2581" s="9">
        <f t="shared" si="214"/>
        <v>41897.829895833333</v>
      </c>
      <c r="M2581" s="10" t="s">
        <v>8329</v>
      </c>
      <c r="N2581" t="b">
        <v>0</v>
      </c>
      <c r="O2581">
        <v>12</v>
      </c>
      <c r="P2581" t="b">
        <v>0</v>
      </c>
      <c r="Q2581" t="s">
        <v>8295</v>
      </c>
      <c r="R2581" s="5">
        <f t="shared" si="212"/>
        <v>1.3849999999999999E-3</v>
      </c>
      <c r="S2581">
        <f>D2581/O2581</f>
        <v>23.083333333333332</v>
      </c>
      <c r="T2581" t="s">
        <v>8295</v>
      </c>
      <c r="U2581" t="s">
        <v>8296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51</v>
      </c>
      <c r="E2582">
        <v>8500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9">
        <f t="shared" si="213"/>
        <v>42110.326423611114</v>
      </c>
      <c r="L2582" s="9">
        <f t="shared" si="214"/>
        <v>42140.125</v>
      </c>
      <c r="M2582" s="10" t="s">
        <v>8326</v>
      </c>
      <c r="N2582" t="b">
        <v>0</v>
      </c>
      <c r="O2582">
        <v>2</v>
      </c>
      <c r="P2582" t="b">
        <v>0</v>
      </c>
      <c r="Q2582" t="s">
        <v>8295</v>
      </c>
      <c r="R2582" s="5">
        <f t="shared" si="212"/>
        <v>6.0000000000000001E-3</v>
      </c>
      <c r="S2582">
        <f>D2582/O2582</f>
        <v>25.5</v>
      </c>
      <c r="T2582" t="s">
        <v>8295</v>
      </c>
      <c r="U2582" t="s">
        <v>8296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530</v>
      </c>
      <c r="E2583">
        <v>5000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9">
        <f t="shared" si="213"/>
        <v>42294.628449074073</v>
      </c>
      <c r="L2583" s="9">
        <f t="shared" si="214"/>
        <v>42324.670115740737</v>
      </c>
      <c r="M2583" s="10" t="s">
        <v>8326</v>
      </c>
      <c r="N2583" t="b">
        <v>0</v>
      </c>
      <c r="O2583">
        <v>11</v>
      </c>
      <c r="P2583" t="b">
        <v>0</v>
      </c>
      <c r="Q2583" t="s">
        <v>8295</v>
      </c>
      <c r="R2583" s="5">
        <f t="shared" si="212"/>
        <v>0.106</v>
      </c>
      <c r="S2583">
        <f>D2583/O2583</f>
        <v>48.18181818181818</v>
      </c>
      <c r="T2583" t="s">
        <v>8295</v>
      </c>
      <c r="U2583" t="s">
        <v>8296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1</v>
      </c>
      <c r="E2584">
        <v>90000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9">
        <f t="shared" si="213"/>
        <v>42642.988819444443</v>
      </c>
      <c r="L2584" s="9">
        <f t="shared" si="214"/>
        <v>42672.988819444443</v>
      </c>
      <c r="M2584" s="10" t="s">
        <v>8328</v>
      </c>
      <c r="N2584" t="b">
        <v>0</v>
      </c>
      <c r="O2584">
        <v>1</v>
      </c>
      <c r="P2584" t="b">
        <v>0</v>
      </c>
      <c r="Q2584" t="s">
        <v>8295</v>
      </c>
      <c r="R2584" s="5">
        <f t="shared" si="212"/>
        <v>1.1111111111111112E-5</v>
      </c>
      <c r="S2584">
        <f>D2584/O2584</f>
        <v>1</v>
      </c>
      <c r="T2584" t="s">
        <v>8295</v>
      </c>
      <c r="U2584" t="s">
        <v>8296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5</v>
      </c>
      <c r="E2585">
        <v>1000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9">
        <f t="shared" si="213"/>
        <v>42019.76944444445</v>
      </c>
      <c r="L2585" s="9">
        <f t="shared" si="214"/>
        <v>42079.727777777778</v>
      </c>
      <c r="M2585" s="10" t="s">
        <v>8326</v>
      </c>
      <c r="N2585" t="b">
        <v>0</v>
      </c>
      <c r="O2585">
        <v>5</v>
      </c>
      <c r="P2585" t="b">
        <v>0</v>
      </c>
      <c r="Q2585" t="s">
        <v>8295</v>
      </c>
      <c r="R2585" s="5">
        <f t="shared" si="212"/>
        <v>5.0000000000000001E-3</v>
      </c>
      <c r="S2585">
        <f>D2585/O2585</f>
        <v>1</v>
      </c>
      <c r="T2585" t="s">
        <v>8295</v>
      </c>
      <c r="U2585" t="s">
        <v>8296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0</v>
      </c>
      <c r="E2586">
        <v>10000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9">
        <f t="shared" si="213"/>
        <v>42140.173252314809</v>
      </c>
      <c r="L2586" s="9">
        <f t="shared" si="214"/>
        <v>42170.173252314809</v>
      </c>
      <c r="M2586" s="10" t="s">
        <v>8326</v>
      </c>
      <c r="N2586" t="b">
        <v>0</v>
      </c>
      <c r="O2586">
        <v>0</v>
      </c>
      <c r="P2586" t="b">
        <v>0</v>
      </c>
      <c r="Q2586" t="s">
        <v>8295</v>
      </c>
      <c r="R2586" s="5">
        <f t="shared" si="212"/>
        <v>0</v>
      </c>
      <c r="S2586">
        <v>0</v>
      </c>
      <c r="T2586" t="s">
        <v>8295</v>
      </c>
      <c r="U2586" t="s">
        <v>8296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50</v>
      </c>
      <c r="E2587">
        <v>30000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9">
        <f t="shared" si="213"/>
        <v>41795.963333333333</v>
      </c>
      <c r="L2587" s="9">
        <f t="shared" si="214"/>
        <v>41825.963333333333</v>
      </c>
      <c r="M2587" s="10" t="s">
        <v>8329</v>
      </c>
      <c r="N2587" t="b">
        <v>0</v>
      </c>
      <c r="O2587">
        <v>1</v>
      </c>
      <c r="P2587" t="b">
        <v>0</v>
      </c>
      <c r="Q2587" t="s">
        <v>8295</v>
      </c>
      <c r="R2587" s="5">
        <f t="shared" si="212"/>
        <v>1.6666666666666668E-3</v>
      </c>
      <c r="S2587">
        <f>D2587/O2587</f>
        <v>50</v>
      </c>
      <c r="T2587" t="s">
        <v>8295</v>
      </c>
      <c r="U2587" t="s">
        <v>8296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5</v>
      </c>
      <c r="E2588">
        <v>3000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9">
        <f t="shared" si="213"/>
        <v>42333.330277777779</v>
      </c>
      <c r="L2588" s="9">
        <f t="shared" si="214"/>
        <v>42363.330277777779</v>
      </c>
      <c r="M2588" s="10" t="s">
        <v>8326</v>
      </c>
      <c r="N2588" t="b">
        <v>0</v>
      </c>
      <c r="O2588">
        <v>1</v>
      </c>
      <c r="P2588" t="b">
        <v>0</v>
      </c>
      <c r="Q2588" t="s">
        <v>8295</v>
      </c>
      <c r="R2588" s="5">
        <f t="shared" si="212"/>
        <v>1.6666666666666668E-3</v>
      </c>
      <c r="S2588">
        <f>D2588/O2588</f>
        <v>5</v>
      </c>
      <c r="T2588" t="s">
        <v>8295</v>
      </c>
      <c r="U2588" t="s">
        <v>8296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1217</v>
      </c>
      <c r="E2589">
        <v>50000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9">
        <f t="shared" si="213"/>
        <v>42338.675381944442</v>
      </c>
      <c r="L2589" s="9">
        <f t="shared" si="214"/>
        <v>42368.675381944442</v>
      </c>
      <c r="M2589" s="10" t="s">
        <v>8326</v>
      </c>
      <c r="N2589" t="b">
        <v>0</v>
      </c>
      <c r="O2589">
        <v>6</v>
      </c>
      <c r="P2589" t="b">
        <v>0</v>
      </c>
      <c r="Q2589" t="s">
        <v>8295</v>
      </c>
      <c r="R2589" s="5">
        <f t="shared" si="212"/>
        <v>2.4340000000000001E-2</v>
      </c>
      <c r="S2589">
        <f>D2589/O2589</f>
        <v>202.83333333333334</v>
      </c>
      <c r="T2589" t="s">
        <v>8295</v>
      </c>
      <c r="U2589" t="s">
        <v>8296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233</v>
      </c>
      <c r="E2590">
        <v>6000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9">
        <f t="shared" si="213"/>
        <v>42042.676226851851</v>
      </c>
      <c r="L2590" s="9">
        <f t="shared" si="214"/>
        <v>42094.551388888889</v>
      </c>
      <c r="M2590" s="10" t="s">
        <v>8326</v>
      </c>
      <c r="N2590" t="b">
        <v>0</v>
      </c>
      <c r="O2590">
        <v>8</v>
      </c>
      <c r="P2590" t="b">
        <v>0</v>
      </c>
      <c r="Q2590" t="s">
        <v>8295</v>
      </c>
      <c r="R2590" s="5">
        <f t="shared" si="212"/>
        <v>3.8833333333333331E-2</v>
      </c>
      <c r="S2590">
        <f>D2590/O2590</f>
        <v>29.125</v>
      </c>
      <c r="T2590" t="s">
        <v>8295</v>
      </c>
      <c r="U2590" t="s">
        <v>8296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</v>
      </c>
      <c r="E2591">
        <v>50000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9">
        <f t="shared" si="213"/>
        <v>42422.536192129628</v>
      </c>
      <c r="L2591" s="9">
        <f t="shared" si="214"/>
        <v>42452.494525462964</v>
      </c>
      <c r="M2591" s="10" t="s">
        <v>8328</v>
      </c>
      <c r="N2591" t="b">
        <v>0</v>
      </c>
      <c r="O2591">
        <v>1</v>
      </c>
      <c r="P2591" t="b">
        <v>0</v>
      </c>
      <c r="Q2591" t="s">
        <v>8295</v>
      </c>
      <c r="R2591" s="5">
        <f t="shared" si="212"/>
        <v>1E-4</v>
      </c>
      <c r="S2591">
        <f>D2591/O2591</f>
        <v>5</v>
      </c>
      <c r="T2591" t="s">
        <v>8295</v>
      </c>
      <c r="U2591" t="s">
        <v>8296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0</v>
      </c>
      <c r="E2592">
        <v>3000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9">
        <f t="shared" si="213"/>
        <v>42388.589085648149</v>
      </c>
      <c r="L2592" s="9">
        <f t="shared" si="214"/>
        <v>42395.589085648149</v>
      </c>
      <c r="M2592" s="10" t="s">
        <v>8328</v>
      </c>
      <c r="N2592" t="b">
        <v>0</v>
      </c>
      <c r="O2592">
        <v>0</v>
      </c>
      <c r="P2592" t="b">
        <v>0</v>
      </c>
      <c r="Q2592" t="s">
        <v>8295</v>
      </c>
      <c r="R2592" s="5">
        <f t="shared" si="212"/>
        <v>0</v>
      </c>
      <c r="S2592">
        <v>0</v>
      </c>
      <c r="T2592" t="s">
        <v>8295</v>
      </c>
      <c r="U2592" t="s">
        <v>8296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26</v>
      </c>
      <c r="E2593">
        <v>1500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9">
        <f t="shared" si="213"/>
        <v>42382.906527777777</v>
      </c>
      <c r="L2593" s="9">
        <f t="shared" si="214"/>
        <v>42442.864861111113</v>
      </c>
      <c r="M2593" s="10" t="s">
        <v>8328</v>
      </c>
      <c r="N2593" t="b">
        <v>0</v>
      </c>
      <c r="O2593">
        <v>2</v>
      </c>
      <c r="P2593" t="b">
        <v>0</v>
      </c>
      <c r="Q2593" t="s">
        <v>8295</v>
      </c>
      <c r="R2593" s="5">
        <f t="shared" si="212"/>
        <v>1.7333333333333333E-2</v>
      </c>
      <c r="S2593">
        <f>D2593/O2593</f>
        <v>13</v>
      </c>
      <c r="T2593" t="s">
        <v>8295</v>
      </c>
      <c r="U2593" t="s">
        <v>8296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50</v>
      </c>
      <c r="E2594">
        <v>30000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9">
        <f t="shared" si="213"/>
        <v>41887.801168981481</v>
      </c>
      <c r="L2594" s="9">
        <f t="shared" si="214"/>
        <v>41917.801168981481</v>
      </c>
      <c r="M2594" s="10" t="s">
        <v>8329</v>
      </c>
      <c r="N2594" t="b">
        <v>0</v>
      </c>
      <c r="O2594">
        <v>1</v>
      </c>
      <c r="P2594" t="b">
        <v>0</v>
      </c>
      <c r="Q2594" t="s">
        <v>8295</v>
      </c>
      <c r="R2594" s="5">
        <f t="shared" si="212"/>
        <v>1.6666666666666668E-3</v>
      </c>
      <c r="S2594">
        <f>D2594/O2594</f>
        <v>50</v>
      </c>
      <c r="T2594" t="s">
        <v>8295</v>
      </c>
      <c r="U2594" t="s">
        <v>8296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0</v>
      </c>
      <c r="E2595">
        <v>10000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9">
        <f t="shared" si="213"/>
        <v>42089.845208333332</v>
      </c>
      <c r="L2595" s="9">
        <f t="shared" si="214"/>
        <v>42119.845208333332</v>
      </c>
      <c r="M2595" s="10" t="s">
        <v>8326</v>
      </c>
      <c r="N2595" t="b">
        <v>0</v>
      </c>
      <c r="O2595">
        <v>0</v>
      </c>
      <c r="P2595" t="b">
        <v>0</v>
      </c>
      <c r="Q2595" t="s">
        <v>8295</v>
      </c>
      <c r="R2595" s="5">
        <f t="shared" si="212"/>
        <v>0</v>
      </c>
      <c r="S2595">
        <v>0</v>
      </c>
      <c r="T2595" t="s">
        <v>8295</v>
      </c>
      <c r="U2595" t="s">
        <v>8296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1</v>
      </c>
      <c r="E2596">
        <v>80000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9">
        <f t="shared" si="213"/>
        <v>41828.967916666668</v>
      </c>
      <c r="L2596" s="9">
        <f t="shared" si="214"/>
        <v>41858.967916666668</v>
      </c>
      <c r="M2596" s="10" t="s">
        <v>8329</v>
      </c>
      <c r="N2596" t="b">
        <v>0</v>
      </c>
      <c r="O2596">
        <v>1</v>
      </c>
      <c r="P2596" t="b">
        <v>0</v>
      </c>
      <c r="Q2596" t="s">
        <v>8295</v>
      </c>
      <c r="R2596" s="5">
        <f t="shared" si="212"/>
        <v>1.2500000000000001E-5</v>
      </c>
      <c r="S2596">
        <f t="shared" ref="S2596:S2643" si="215">D2596/O2596</f>
        <v>1</v>
      </c>
      <c r="T2596" t="s">
        <v>8295</v>
      </c>
      <c r="U2596" t="s">
        <v>8296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1825</v>
      </c>
      <c r="E2597">
        <v>15000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9">
        <f t="shared" si="213"/>
        <v>42760.244212962964</v>
      </c>
      <c r="L2597" s="9">
        <f t="shared" si="214"/>
        <v>42790.244212962964</v>
      </c>
      <c r="M2597" s="10" t="s">
        <v>8327</v>
      </c>
      <c r="N2597" t="b">
        <v>0</v>
      </c>
      <c r="O2597">
        <v>19</v>
      </c>
      <c r="P2597" t="b">
        <v>0</v>
      </c>
      <c r="Q2597" t="s">
        <v>8295</v>
      </c>
      <c r="R2597" s="5">
        <f t="shared" si="212"/>
        <v>0.12166666666666667</v>
      </c>
      <c r="S2597">
        <f t="shared" si="215"/>
        <v>96.05263157894737</v>
      </c>
      <c r="T2597" t="s">
        <v>8295</v>
      </c>
      <c r="U2597" t="s">
        <v>8296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8256</v>
      </c>
      <c r="E2598">
        <v>35000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9">
        <f t="shared" si="213"/>
        <v>41828.664456018516</v>
      </c>
      <c r="L2598" s="9">
        <f t="shared" si="214"/>
        <v>41858.664456018516</v>
      </c>
      <c r="M2598" s="10" t="s">
        <v>8329</v>
      </c>
      <c r="N2598" t="b">
        <v>0</v>
      </c>
      <c r="O2598">
        <v>27</v>
      </c>
      <c r="P2598" t="b">
        <v>0</v>
      </c>
      <c r="Q2598" t="s">
        <v>8295</v>
      </c>
      <c r="R2598" s="5">
        <f t="shared" si="212"/>
        <v>0.23588571428571428</v>
      </c>
      <c r="S2598">
        <f t="shared" si="215"/>
        <v>305.77777777777777</v>
      </c>
      <c r="T2598" t="s">
        <v>8295</v>
      </c>
      <c r="U2598" t="s">
        <v>8296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85</v>
      </c>
      <c r="E2599">
        <v>1500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9">
        <f t="shared" si="213"/>
        <v>42510.341631944444</v>
      </c>
      <c r="L2599" s="9">
        <f t="shared" si="214"/>
        <v>42540.341631944444</v>
      </c>
      <c r="M2599" s="10" t="s">
        <v>8328</v>
      </c>
      <c r="N2599" t="b">
        <v>0</v>
      </c>
      <c r="O2599">
        <v>7</v>
      </c>
      <c r="P2599" t="b">
        <v>0</v>
      </c>
      <c r="Q2599" t="s">
        <v>8295</v>
      </c>
      <c r="R2599" s="5">
        <f t="shared" si="212"/>
        <v>5.6666666666666664E-2</v>
      </c>
      <c r="S2599">
        <f t="shared" si="215"/>
        <v>12.142857142857142</v>
      </c>
      <c r="T2599" t="s">
        <v>8295</v>
      </c>
      <c r="U2599" t="s">
        <v>8296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1170</v>
      </c>
      <c r="E2600">
        <v>3000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9">
        <f t="shared" si="213"/>
        <v>42240.840289351851</v>
      </c>
      <c r="L2600" s="9">
        <f t="shared" si="214"/>
        <v>42270.840289351851</v>
      </c>
      <c r="M2600" s="10" t="s">
        <v>8326</v>
      </c>
      <c r="N2600" t="b">
        <v>0</v>
      </c>
      <c r="O2600">
        <v>14</v>
      </c>
      <c r="P2600" t="b">
        <v>0</v>
      </c>
      <c r="Q2600" t="s">
        <v>8295</v>
      </c>
      <c r="R2600" s="5">
        <f t="shared" si="212"/>
        <v>0.39</v>
      </c>
      <c r="S2600">
        <f t="shared" si="215"/>
        <v>83.571428571428569</v>
      </c>
      <c r="T2600" t="s">
        <v>8295</v>
      </c>
      <c r="U2600" t="s">
        <v>8296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</v>
      </c>
      <c r="E2601">
        <v>9041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9">
        <f t="shared" si="213"/>
        <v>41809.754016203704</v>
      </c>
      <c r="L2601" s="9">
        <f t="shared" si="214"/>
        <v>41854.754016203704</v>
      </c>
      <c r="M2601" s="10" t="s">
        <v>8329</v>
      </c>
      <c r="N2601" t="b">
        <v>0</v>
      </c>
      <c r="O2601">
        <v>5</v>
      </c>
      <c r="P2601" t="b">
        <v>0</v>
      </c>
      <c r="Q2601" t="s">
        <v>8295</v>
      </c>
      <c r="R2601" s="5">
        <f t="shared" si="212"/>
        <v>9.9546510341776348E-3</v>
      </c>
      <c r="S2601">
        <f t="shared" si="215"/>
        <v>18</v>
      </c>
      <c r="T2601" t="s">
        <v>8295</v>
      </c>
      <c r="U2601" t="s">
        <v>8296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3466</v>
      </c>
      <c r="E2602">
        <v>50000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9">
        <f t="shared" si="213"/>
        <v>42394.900462962964</v>
      </c>
      <c r="L2602" s="9">
        <f t="shared" si="214"/>
        <v>42454.858796296292</v>
      </c>
      <c r="M2602" s="10" t="s">
        <v>8328</v>
      </c>
      <c r="N2602" t="b">
        <v>0</v>
      </c>
      <c r="O2602">
        <v>30</v>
      </c>
      <c r="P2602" t="b">
        <v>0</v>
      </c>
      <c r="Q2602" t="s">
        <v>8295</v>
      </c>
      <c r="R2602" s="5">
        <f t="shared" si="212"/>
        <v>6.9320000000000007E-2</v>
      </c>
      <c r="S2602">
        <f t="shared" si="215"/>
        <v>115.53333333333333</v>
      </c>
      <c r="T2602" t="s">
        <v>8295</v>
      </c>
      <c r="U2602" t="s">
        <v>8296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3307</v>
      </c>
      <c r="E2603">
        <v>500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9">
        <f t="shared" si="213"/>
        <v>41150.902187500003</v>
      </c>
      <c r="L2603" s="9">
        <f t="shared" si="214"/>
        <v>41165.165972222225</v>
      </c>
      <c r="M2603" s="10" t="s">
        <v>8333</v>
      </c>
      <c r="N2603" t="b">
        <v>1</v>
      </c>
      <c r="O2603">
        <v>151</v>
      </c>
      <c r="P2603" t="b">
        <v>1</v>
      </c>
      <c r="Q2603" t="s">
        <v>8278</v>
      </c>
      <c r="R2603" s="5">
        <f t="shared" si="212"/>
        <v>6.6139999999999999</v>
      </c>
      <c r="S2603">
        <f t="shared" si="215"/>
        <v>21.900662251655628</v>
      </c>
      <c r="T2603" t="s">
        <v>8278</v>
      </c>
      <c r="U2603" t="s">
        <v>8314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39131</v>
      </c>
      <c r="E2604">
        <v>12000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9">
        <f t="shared" si="213"/>
        <v>41915.747314814813</v>
      </c>
      <c r="L2604" s="9">
        <f t="shared" si="214"/>
        <v>41955.888888888891</v>
      </c>
      <c r="M2604" s="10" t="s">
        <v>8329</v>
      </c>
      <c r="N2604" t="b">
        <v>1</v>
      </c>
      <c r="O2604">
        <v>489</v>
      </c>
      <c r="P2604" t="b">
        <v>1</v>
      </c>
      <c r="Q2604" t="s">
        <v>8278</v>
      </c>
      <c r="R2604" s="5">
        <f t="shared" si="212"/>
        <v>3.2609166666666667</v>
      </c>
      <c r="S2604">
        <f t="shared" si="215"/>
        <v>80.022494887525568</v>
      </c>
      <c r="T2604" t="s">
        <v>8278</v>
      </c>
      <c r="U2604" t="s">
        <v>8314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1776</v>
      </c>
      <c r="E2605">
        <v>1750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9">
        <f t="shared" si="213"/>
        <v>41617.912662037037</v>
      </c>
      <c r="L2605" s="9">
        <f t="shared" si="214"/>
        <v>41631.912662037037</v>
      </c>
      <c r="M2605" s="10" t="s">
        <v>8331</v>
      </c>
      <c r="N2605" t="b">
        <v>1</v>
      </c>
      <c r="O2605">
        <v>50</v>
      </c>
      <c r="P2605" t="b">
        <v>1</v>
      </c>
      <c r="Q2605" t="s">
        <v>8278</v>
      </c>
      <c r="R2605" s="5">
        <f t="shared" si="212"/>
        <v>1.0148571428571429</v>
      </c>
      <c r="S2605">
        <f t="shared" si="215"/>
        <v>35.520000000000003</v>
      </c>
      <c r="T2605" t="s">
        <v>8278</v>
      </c>
      <c r="U2605" t="s">
        <v>8314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20843.599999999999</v>
      </c>
      <c r="E2606">
        <v>20000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9">
        <f t="shared" si="213"/>
        <v>40998.051192129627</v>
      </c>
      <c r="L2606" s="9">
        <f t="shared" si="214"/>
        <v>41028.051192129627</v>
      </c>
      <c r="M2606" s="10" t="s">
        <v>8333</v>
      </c>
      <c r="N2606" t="b">
        <v>1</v>
      </c>
      <c r="O2606">
        <v>321</v>
      </c>
      <c r="P2606" t="b">
        <v>1</v>
      </c>
      <c r="Q2606" t="s">
        <v>8278</v>
      </c>
      <c r="R2606" s="5">
        <f t="shared" si="212"/>
        <v>1.0421799999999999</v>
      </c>
      <c r="S2606">
        <f t="shared" si="215"/>
        <v>64.933333333333323</v>
      </c>
      <c r="T2606" t="s">
        <v>8278</v>
      </c>
      <c r="U2606" t="s">
        <v>8314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107421.57</v>
      </c>
      <c r="E2607">
        <v>100000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9">
        <f t="shared" si="213"/>
        <v>42508.541550925926</v>
      </c>
      <c r="L2607" s="9">
        <f t="shared" si="214"/>
        <v>42538.541550925926</v>
      </c>
      <c r="M2607" s="10" t="s">
        <v>8328</v>
      </c>
      <c r="N2607" t="b">
        <v>1</v>
      </c>
      <c r="O2607">
        <v>1762</v>
      </c>
      <c r="P2607" t="b">
        <v>1</v>
      </c>
      <c r="Q2607" t="s">
        <v>8278</v>
      </c>
      <c r="R2607" s="5">
        <f t="shared" si="212"/>
        <v>1.0742157000000001</v>
      </c>
      <c r="S2607">
        <f t="shared" si="215"/>
        <v>60.965703745743475</v>
      </c>
      <c r="T2607" t="s">
        <v>8278</v>
      </c>
      <c r="U2607" t="s">
        <v>8314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12106</v>
      </c>
      <c r="E2608">
        <v>11000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9">
        <f t="shared" si="213"/>
        <v>41726.712754629625</v>
      </c>
      <c r="L2608" s="9">
        <f t="shared" si="214"/>
        <v>41758.712754629625</v>
      </c>
      <c r="M2608" s="10" t="s">
        <v>8329</v>
      </c>
      <c r="N2608" t="b">
        <v>1</v>
      </c>
      <c r="O2608">
        <v>385</v>
      </c>
      <c r="P2608" t="b">
        <v>1</v>
      </c>
      <c r="Q2608" t="s">
        <v>8278</v>
      </c>
      <c r="R2608" s="5">
        <f t="shared" si="212"/>
        <v>1.1005454545454545</v>
      </c>
      <c r="S2608">
        <f t="shared" si="215"/>
        <v>31.444155844155844</v>
      </c>
      <c r="T2608" t="s">
        <v>8278</v>
      </c>
      <c r="U2608" t="s">
        <v>8314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32616</v>
      </c>
      <c r="E2609">
        <v>8000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9">
        <f t="shared" si="213"/>
        <v>42184.874675925923</v>
      </c>
      <c r="L2609" s="9">
        <f t="shared" si="214"/>
        <v>42228.083333333328</v>
      </c>
      <c r="M2609" s="10" t="s">
        <v>8326</v>
      </c>
      <c r="N2609" t="b">
        <v>1</v>
      </c>
      <c r="O2609">
        <v>398</v>
      </c>
      <c r="P2609" t="b">
        <v>1</v>
      </c>
      <c r="Q2609" t="s">
        <v>8278</v>
      </c>
      <c r="R2609" s="5">
        <f t="shared" si="212"/>
        <v>4.077</v>
      </c>
      <c r="S2609">
        <f t="shared" si="215"/>
        <v>81.949748743718587</v>
      </c>
      <c r="T2609" t="s">
        <v>8278</v>
      </c>
      <c r="U2609" t="s">
        <v>8314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17914</v>
      </c>
      <c r="E2610">
        <v>8000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9">
        <f t="shared" si="213"/>
        <v>42767.801712962959</v>
      </c>
      <c r="L2610" s="9">
        <f t="shared" si="214"/>
        <v>42809</v>
      </c>
      <c r="M2610" s="10" t="s">
        <v>8340</v>
      </c>
      <c r="N2610" t="b">
        <v>1</v>
      </c>
      <c r="O2610">
        <v>304</v>
      </c>
      <c r="P2610" t="b">
        <v>1</v>
      </c>
      <c r="Q2610" t="s">
        <v>8278</v>
      </c>
      <c r="R2610" s="5">
        <f t="shared" si="212"/>
        <v>2.2392500000000002</v>
      </c>
      <c r="S2610">
        <f t="shared" si="215"/>
        <v>58.92763157894737</v>
      </c>
      <c r="T2610" t="s">
        <v>8278</v>
      </c>
      <c r="U2610" t="s">
        <v>8314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106330.39</v>
      </c>
      <c r="E2611">
        <v>35000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9">
        <f t="shared" si="213"/>
        <v>41075.237858796296</v>
      </c>
      <c r="L2611" s="9">
        <f t="shared" si="214"/>
        <v>41105.237858796296</v>
      </c>
      <c r="M2611" s="10" t="s">
        <v>8333</v>
      </c>
      <c r="N2611" t="b">
        <v>1</v>
      </c>
      <c r="O2611">
        <v>676</v>
      </c>
      <c r="P2611" t="b">
        <v>1</v>
      </c>
      <c r="Q2611" t="s">
        <v>8278</v>
      </c>
      <c r="R2611" s="5">
        <f t="shared" si="212"/>
        <v>3.038011142857143</v>
      </c>
      <c r="S2611">
        <f t="shared" si="215"/>
        <v>157.29347633136095</v>
      </c>
      <c r="T2611" t="s">
        <v>8278</v>
      </c>
      <c r="U2611" t="s">
        <v>8314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32172.66</v>
      </c>
      <c r="E2612">
        <v>22765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9">
        <f t="shared" si="213"/>
        <v>42564.881076388891</v>
      </c>
      <c r="L2612" s="9">
        <f t="shared" si="214"/>
        <v>42604.290972222225</v>
      </c>
      <c r="M2612" s="10" t="s">
        <v>8328</v>
      </c>
      <c r="N2612" t="b">
        <v>1</v>
      </c>
      <c r="O2612">
        <v>577</v>
      </c>
      <c r="P2612" t="b">
        <v>1</v>
      </c>
      <c r="Q2612" t="s">
        <v>8278</v>
      </c>
      <c r="R2612" s="5">
        <f t="shared" si="212"/>
        <v>1.4132510432681749</v>
      </c>
      <c r="S2612">
        <f t="shared" si="215"/>
        <v>55.758509532062391</v>
      </c>
      <c r="T2612" t="s">
        <v>8278</v>
      </c>
      <c r="U2612" t="s">
        <v>8314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306970</v>
      </c>
      <c r="E2613">
        <v>11000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9">
        <f t="shared" si="213"/>
        <v>42704.335810185185</v>
      </c>
      <c r="L2613" s="9">
        <f t="shared" si="214"/>
        <v>42737.957638888889</v>
      </c>
      <c r="M2613" s="10" t="s">
        <v>8327</v>
      </c>
      <c r="N2613" t="b">
        <v>1</v>
      </c>
      <c r="O2613">
        <v>3663</v>
      </c>
      <c r="P2613" t="b">
        <v>1</v>
      </c>
      <c r="Q2613" t="s">
        <v>8278</v>
      </c>
      <c r="R2613" s="5">
        <f t="shared" si="212"/>
        <v>27.906363636363636</v>
      </c>
      <c r="S2613">
        <f t="shared" si="215"/>
        <v>83.802893802893806</v>
      </c>
      <c r="T2613" t="s">
        <v>8278</v>
      </c>
      <c r="U2613" t="s">
        <v>8314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17176.13</v>
      </c>
      <c r="E2614">
        <v>10000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9">
        <f t="shared" si="213"/>
        <v>41982.143171296295</v>
      </c>
      <c r="L2614" s="9">
        <f t="shared" si="214"/>
        <v>42013.143171296295</v>
      </c>
      <c r="M2614" s="10" t="s">
        <v>8326</v>
      </c>
      <c r="N2614" t="b">
        <v>1</v>
      </c>
      <c r="O2614">
        <v>294</v>
      </c>
      <c r="P2614" t="b">
        <v>1</v>
      </c>
      <c r="Q2614" t="s">
        <v>8278</v>
      </c>
      <c r="R2614" s="5">
        <f t="shared" si="212"/>
        <v>1.7176130000000001</v>
      </c>
      <c r="S2614">
        <f t="shared" si="215"/>
        <v>58.422210884353746</v>
      </c>
      <c r="T2614" t="s">
        <v>8278</v>
      </c>
      <c r="U2614" t="s">
        <v>8314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7576</v>
      </c>
      <c r="E2615">
        <v>7500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9">
        <f t="shared" si="213"/>
        <v>41143.81821759259</v>
      </c>
      <c r="L2615" s="9">
        <f t="shared" si="214"/>
        <v>41173.81821759259</v>
      </c>
      <c r="M2615" s="10" t="s">
        <v>8333</v>
      </c>
      <c r="N2615" t="b">
        <v>1</v>
      </c>
      <c r="O2615">
        <v>28</v>
      </c>
      <c r="P2615" t="b">
        <v>1</v>
      </c>
      <c r="Q2615" t="s">
        <v>8278</v>
      </c>
      <c r="R2615" s="5">
        <f t="shared" si="212"/>
        <v>1.0101333333333333</v>
      </c>
      <c r="S2615">
        <f t="shared" si="215"/>
        <v>270.57142857142856</v>
      </c>
      <c r="T2615" t="s">
        <v>8278</v>
      </c>
      <c r="U2615" t="s">
        <v>8314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10710</v>
      </c>
      <c r="E2616">
        <v>10500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9">
        <f t="shared" si="213"/>
        <v>41730.708472222221</v>
      </c>
      <c r="L2616" s="9">
        <f t="shared" si="214"/>
        <v>41759.208333333336</v>
      </c>
      <c r="M2616" s="10" t="s">
        <v>8329</v>
      </c>
      <c r="N2616" t="b">
        <v>1</v>
      </c>
      <c r="O2616">
        <v>100</v>
      </c>
      <c r="P2616" t="b">
        <v>1</v>
      </c>
      <c r="Q2616" t="s">
        <v>8278</v>
      </c>
      <c r="R2616" s="5">
        <f t="shared" si="212"/>
        <v>1.02</v>
      </c>
      <c r="S2616">
        <f t="shared" si="215"/>
        <v>107.1</v>
      </c>
      <c r="T2616" t="s">
        <v>8278</v>
      </c>
      <c r="U2616" t="s">
        <v>8314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3397</v>
      </c>
      <c r="E2617">
        <v>2001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9">
        <f t="shared" si="213"/>
        <v>42453.49726851852</v>
      </c>
      <c r="L2617" s="9">
        <f t="shared" si="214"/>
        <v>42490.5</v>
      </c>
      <c r="M2617" s="10" t="s">
        <v>8328</v>
      </c>
      <c r="N2617" t="b">
        <v>0</v>
      </c>
      <c r="O2617">
        <v>72</v>
      </c>
      <c r="P2617" t="b">
        <v>1</v>
      </c>
      <c r="Q2617" t="s">
        <v>8278</v>
      </c>
      <c r="R2617" s="5">
        <f t="shared" si="212"/>
        <v>1.6976511744127936</v>
      </c>
      <c r="S2617">
        <f t="shared" si="215"/>
        <v>47.180555555555557</v>
      </c>
      <c r="T2617" t="s">
        <v>8278</v>
      </c>
      <c r="U2617" t="s">
        <v>8314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28633.5</v>
      </c>
      <c r="E2618">
        <v>25000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9">
        <f t="shared" si="213"/>
        <v>42211.99454861111</v>
      </c>
      <c r="L2618" s="9">
        <f t="shared" si="214"/>
        <v>42241.99454861111</v>
      </c>
      <c r="M2618" s="10" t="s">
        <v>8326</v>
      </c>
      <c r="N2618" t="b">
        <v>1</v>
      </c>
      <c r="O2618">
        <v>238</v>
      </c>
      <c r="P2618" t="b">
        <v>1</v>
      </c>
      <c r="Q2618" t="s">
        <v>8278</v>
      </c>
      <c r="R2618" s="5">
        <f t="shared" si="212"/>
        <v>1.14534</v>
      </c>
      <c r="S2618">
        <f t="shared" si="215"/>
        <v>120.30882352941177</v>
      </c>
      <c r="T2618" t="s">
        <v>8278</v>
      </c>
      <c r="U2618" t="s">
        <v>8314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4388</v>
      </c>
      <c r="E2619">
        <v>500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9">
        <f t="shared" si="213"/>
        <v>41902.874432870369</v>
      </c>
      <c r="L2619" s="9">
        <f t="shared" si="214"/>
        <v>41932.874432870369</v>
      </c>
      <c r="M2619" s="10" t="s">
        <v>8329</v>
      </c>
      <c r="N2619" t="b">
        <v>1</v>
      </c>
      <c r="O2619">
        <v>159</v>
      </c>
      <c r="P2619" t="b">
        <v>1</v>
      </c>
      <c r="Q2619" t="s">
        <v>8278</v>
      </c>
      <c r="R2619" s="5">
        <f t="shared" si="212"/>
        <v>8.7759999999999998</v>
      </c>
      <c r="S2619">
        <f t="shared" si="215"/>
        <v>27.59748427672956</v>
      </c>
      <c r="T2619" t="s">
        <v>8278</v>
      </c>
      <c r="U2619" t="s">
        <v>8314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15808</v>
      </c>
      <c r="E2620">
        <v>15000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9">
        <f t="shared" si="213"/>
        <v>42279.792372685188</v>
      </c>
      <c r="L2620" s="9">
        <f t="shared" si="214"/>
        <v>42339.834039351852</v>
      </c>
      <c r="M2620" s="10" t="s">
        <v>8326</v>
      </c>
      <c r="N2620" t="b">
        <v>1</v>
      </c>
      <c r="O2620">
        <v>77</v>
      </c>
      <c r="P2620" t="b">
        <v>1</v>
      </c>
      <c r="Q2620" t="s">
        <v>8278</v>
      </c>
      <c r="R2620" s="5">
        <f t="shared" si="212"/>
        <v>1.0538666666666667</v>
      </c>
      <c r="S2620">
        <f t="shared" si="215"/>
        <v>205.2987012987013</v>
      </c>
      <c r="T2620" t="s">
        <v>8278</v>
      </c>
      <c r="U2620" t="s">
        <v>8314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1884</v>
      </c>
      <c r="E2621">
        <v>1000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9">
        <f t="shared" si="213"/>
        <v>42273.884305555555</v>
      </c>
      <c r="L2621" s="9">
        <f t="shared" si="214"/>
        <v>42300.458333333328</v>
      </c>
      <c r="M2621" s="10" t="s">
        <v>8326</v>
      </c>
      <c r="N2621" t="b">
        <v>1</v>
      </c>
      <c r="O2621">
        <v>53</v>
      </c>
      <c r="P2621" t="b">
        <v>1</v>
      </c>
      <c r="Q2621" t="s">
        <v>8278</v>
      </c>
      <c r="R2621" s="5">
        <f t="shared" si="212"/>
        <v>1.8839999999999999</v>
      </c>
      <c r="S2621">
        <f t="shared" si="215"/>
        <v>35.547169811320757</v>
      </c>
      <c r="T2621" t="s">
        <v>8278</v>
      </c>
      <c r="U2621" t="s">
        <v>8314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93374</v>
      </c>
      <c r="E2622">
        <v>65000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9">
        <f t="shared" si="213"/>
        <v>42251.16715277778</v>
      </c>
      <c r="L2622" s="9">
        <f t="shared" si="214"/>
        <v>42288.041666666672</v>
      </c>
      <c r="M2622" s="10" t="s">
        <v>8326</v>
      </c>
      <c r="N2622" t="b">
        <v>1</v>
      </c>
      <c r="O2622">
        <v>1251</v>
      </c>
      <c r="P2622" t="b">
        <v>1</v>
      </c>
      <c r="Q2622" t="s">
        <v>8278</v>
      </c>
      <c r="R2622" s="5">
        <f t="shared" si="212"/>
        <v>1.436523076923077</v>
      </c>
      <c r="S2622">
        <f t="shared" si="215"/>
        <v>74.639488409272587</v>
      </c>
      <c r="T2622" t="s">
        <v>8278</v>
      </c>
      <c r="U2622" t="s">
        <v>8314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21882</v>
      </c>
      <c r="E2623">
        <v>15000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9">
        <f t="shared" si="213"/>
        <v>42115.747546296298</v>
      </c>
      <c r="L2623" s="9">
        <f t="shared" si="214"/>
        <v>42145.747546296298</v>
      </c>
      <c r="M2623" s="10" t="s">
        <v>8326</v>
      </c>
      <c r="N2623" t="b">
        <v>1</v>
      </c>
      <c r="O2623">
        <v>465</v>
      </c>
      <c r="P2623" t="b">
        <v>1</v>
      </c>
      <c r="Q2623" t="s">
        <v>8278</v>
      </c>
      <c r="R2623" s="5">
        <f t="shared" si="212"/>
        <v>1.4588000000000001</v>
      </c>
      <c r="S2623">
        <f t="shared" si="215"/>
        <v>47.058064516129029</v>
      </c>
      <c r="T2623" t="s">
        <v>8278</v>
      </c>
      <c r="U2623" t="s">
        <v>8314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1967.76</v>
      </c>
      <c r="E2624">
        <v>1500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9">
        <f t="shared" si="213"/>
        <v>42689.74324074074</v>
      </c>
      <c r="L2624" s="9">
        <f t="shared" si="214"/>
        <v>42734.74324074074</v>
      </c>
      <c r="M2624" s="10" t="s">
        <v>8328</v>
      </c>
      <c r="N2624" t="b">
        <v>0</v>
      </c>
      <c r="O2624">
        <v>74</v>
      </c>
      <c r="P2624" t="b">
        <v>1</v>
      </c>
      <c r="Q2624" t="s">
        <v>8278</v>
      </c>
      <c r="R2624" s="5">
        <f t="shared" si="212"/>
        <v>1.3118399999999999</v>
      </c>
      <c r="S2624">
        <f t="shared" si="215"/>
        <v>26.591351351351353</v>
      </c>
      <c r="T2624" t="s">
        <v>8278</v>
      </c>
      <c r="U2624" t="s">
        <v>8314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2280</v>
      </c>
      <c r="E2625">
        <v>2000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9">
        <f t="shared" si="213"/>
        <v>42692.256550925929</v>
      </c>
      <c r="L2625" s="9">
        <f t="shared" si="214"/>
        <v>42706.256550925929</v>
      </c>
      <c r="M2625" s="10" t="s">
        <v>8328</v>
      </c>
      <c r="N2625" t="b">
        <v>0</v>
      </c>
      <c r="O2625">
        <v>62</v>
      </c>
      <c r="P2625" t="b">
        <v>1</v>
      </c>
      <c r="Q2625" t="s">
        <v>8278</v>
      </c>
      <c r="R2625" s="5">
        <f t="shared" si="212"/>
        <v>1.1399999999999999</v>
      </c>
      <c r="S2625">
        <f t="shared" si="215"/>
        <v>36.774193548387096</v>
      </c>
      <c r="T2625" t="s">
        <v>8278</v>
      </c>
      <c r="U2625" t="s">
        <v>8314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110353.65</v>
      </c>
      <c r="E2626">
        <v>8000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9">
        <f t="shared" si="213"/>
        <v>41144.421550925923</v>
      </c>
      <c r="L2626" s="9">
        <f t="shared" si="214"/>
        <v>41165.421550925923</v>
      </c>
      <c r="M2626" s="10" t="s">
        <v>8333</v>
      </c>
      <c r="N2626" t="b">
        <v>0</v>
      </c>
      <c r="O2626">
        <v>3468</v>
      </c>
      <c r="P2626" t="b">
        <v>1</v>
      </c>
      <c r="Q2626" t="s">
        <v>8278</v>
      </c>
      <c r="R2626" s="5">
        <f t="shared" ref="R2626:R2689" si="216">D2626/E2626</f>
        <v>13.794206249999998</v>
      </c>
      <c r="S2626">
        <f t="shared" si="215"/>
        <v>31.820544982698959</v>
      </c>
      <c r="T2626" t="s">
        <v>8278</v>
      </c>
      <c r="U2626" t="s">
        <v>8314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1434</v>
      </c>
      <c r="E2627">
        <v>150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9">
        <f t="shared" ref="K2627:K2690" si="217">(J2627/86400)+DATE(1970,1,1)</f>
        <v>42658.810277777782</v>
      </c>
      <c r="L2627" s="9">
        <f t="shared" ref="L2627:L2690" si="218">(I2627/86400)+DATE(1970,1,1)</f>
        <v>42683.851944444439</v>
      </c>
      <c r="M2627" s="10" t="s">
        <v>8328</v>
      </c>
      <c r="N2627" t="b">
        <v>0</v>
      </c>
      <c r="O2627">
        <v>52</v>
      </c>
      <c r="P2627" t="b">
        <v>1</v>
      </c>
      <c r="Q2627" t="s">
        <v>8278</v>
      </c>
      <c r="R2627" s="5">
        <f t="shared" si="216"/>
        <v>9.56</v>
      </c>
      <c r="S2627">
        <f t="shared" si="215"/>
        <v>27.576923076923077</v>
      </c>
      <c r="T2627" t="s">
        <v>8278</v>
      </c>
      <c r="U2627" t="s">
        <v>8314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2800</v>
      </c>
      <c r="E2628">
        <v>2500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9">
        <f t="shared" si="217"/>
        <v>42128.628113425926</v>
      </c>
      <c r="L2628" s="9">
        <f t="shared" si="218"/>
        <v>42158.628113425926</v>
      </c>
      <c r="M2628" s="10" t="s">
        <v>8326</v>
      </c>
      <c r="N2628" t="b">
        <v>0</v>
      </c>
      <c r="O2628">
        <v>50</v>
      </c>
      <c r="P2628" t="b">
        <v>1</v>
      </c>
      <c r="Q2628" t="s">
        <v>8278</v>
      </c>
      <c r="R2628" s="5">
        <f t="shared" si="216"/>
        <v>1.1200000000000001</v>
      </c>
      <c r="S2628">
        <f t="shared" si="215"/>
        <v>56</v>
      </c>
      <c r="T2628" t="s">
        <v>8278</v>
      </c>
      <c r="U2628" t="s">
        <v>8314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970</v>
      </c>
      <c r="E2629">
        <v>150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9">
        <f t="shared" si="217"/>
        <v>42304.829409722224</v>
      </c>
      <c r="L2629" s="9">
        <f t="shared" si="218"/>
        <v>42334.871076388888</v>
      </c>
      <c r="M2629" s="10" t="s">
        <v>8326</v>
      </c>
      <c r="N2629" t="b">
        <v>0</v>
      </c>
      <c r="O2629">
        <v>45</v>
      </c>
      <c r="P2629" t="b">
        <v>1</v>
      </c>
      <c r="Q2629" t="s">
        <v>8278</v>
      </c>
      <c r="R2629" s="5">
        <f t="shared" si="216"/>
        <v>6.4666666666666668</v>
      </c>
      <c r="S2629">
        <f t="shared" si="215"/>
        <v>21.555555555555557</v>
      </c>
      <c r="T2629" t="s">
        <v>8278</v>
      </c>
      <c r="U2629" t="s">
        <v>8314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926</v>
      </c>
      <c r="E2630">
        <v>839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9">
        <f t="shared" si="217"/>
        <v>41953.966053240743</v>
      </c>
      <c r="L2630" s="9">
        <f t="shared" si="218"/>
        <v>41973.966053240743</v>
      </c>
      <c r="M2630" s="10" t="s">
        <v>8329</v>
      </c>
      <c r="N2630" t="b">
        <v>0</v>
      </c>
      <c r="O2630">
        <v>21</v>
      </c>
      <c r="P2630" t="b">
        <v>1</v>
      </c>
      <c r="Q2630" t="s">
        <v>8278</v>
      </c>
      <c r="R2630" s="5">
        <f t="shared" si="216"/>
        <v>1.1036948748510131</v>
      </c>
      <c r="S2630">
        <f t="shared" si="215"/>
        <v>44.095238095238095</v>
      </c>
      <c r="T2630" t="s">
        <v>8278</v>
      </c>
      <c r="U2630" t="s">
        <v>8314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6387</v>
      </c>
      <c r="E2631">
        <v>5000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9">
        <f t="shared" si="217"/>
        <v>42108.538449074069</v>
      </c>
      <c r="L2631" s="9">
        <f t="shared" si="218"/>
        <v>42138.538449074069</v>
      </c>
      <c r="M2631" s="10" t="s">
        <v>8326</v>
      </c>
      <c r="N2631" t="b">
        <v>0</v>
      </c>
      <c r="O2631">
        <v>100</v>
      </c>
      <c r="P2631" t="b">
        <v>1</v>
      </c>
      <c r="Q2631" t="s">
        <v>8278</v>
      </c>
      <c r="R2631" s="5">
        <f t="shared" si="216"/>
        <v>1.2774000000000001</v>
      </c>
      <c r="S2631">
        <f t="shared" si="215"/>
        <v>63.87</v>
      </c>
      <c r="T2631" t="s">
        <v>8278</v>
      </c>
      <c r="U2631" t="s">
        <v>8314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3158</v>
      </c>
      <c r="E2632">
        <v>2000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9">
        <f t="shared" si="217"/>
        <v>42524.105462962965</v>
      </c>
      <c r="L2632" s="9">
        <f t="shared" si="218"/>
        <v>42551.416666666672</v>
      </c>
      <c r="M2632" s="10" t="s">
        <v>8328</v>
      </c>
      <c r="N2632" t="b">
        <v>0</v>
      </c>
      <c r="O2632">
        <v>81</v>
      </c>
      <c r="P2632" t="b">
        <v>1</v>
      </c>
      <c r="Q2632" t="s">
        <v>8278</v>
      </c>
      <c r="R2632" s="5">
        <f t="shared" si="216"/>
        <v>1.579</v>
      </c>
      <c r="S2632">
        <f t="shared" si="215"/>
        <v>38.987654320987652</v>
      </c>
      <c r="T2632" t="s">
        <v>8278</v>
      </c>
      <c r="U2632" t="s">
        <v>8314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22933.05</v>
      </c>
      <c r="E2633">
        <v>20000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9">
        <f t="shared" si="217"/>
        <v>42218.169293981482</v>
      </c>
      <c r="L2633" s="9">
        <f t="shared" si="218"/>
        <v>42246.169293981482</v>
      </c>
      <c r="M2633" s="10" t="s">
        <v>8326</v>
      </c>
      <c r="N2633" t="b">
        <v>0</v>
      </c>
      <c r="O2633">
        <v>286</v>
      </c>
      <c r="P2633" t="b">
        <v>1</v>
      </c>
      <c r="Q2633" t="s">
        <v>8278</v>
      </c>
      <c r="R2633" s="5">
        <f t="shared" si="216"/>
        <v>1.1466525000000001</v>
      </c>
      <c r="S2633">
        <f t="shared" si="215"/>
        <v>80.185489510489504</v>
      </c>
      <c r="T2633" t="s">
        <v>8278</v>
      </c>
      <c r="U2633" t="s">
        <v>8314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1466</v>
      </c>
      <c r="E2634">
        <v>1070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9">
        <f t="shared" si="217"/>
        <v>42494.061793981484</v>
      </c>
      <c r="L2634" s="9">
        <f t="shared" si="218"/>
        <v>42519.061793981484</v>
      </c>
      <c r="M2634" s="10" t="s">
        <v>8328</v>
      </c>
      <c r="N2634" t="b">
        <v>0</v>
      </c>
      <c r="O2634">
        <v>42</v>
      </c>
      <c r="P2634" t="b">
        <v>1</v>
      </c>
      <c r="Q2634" t="s">
        <v>8278</v>
      </c>
      <c r="R2634" s="5">
        <f t="shared" si="216"/>
        <v>1.3700934579439252</v>
      </c>
      <c r="S2634">
        <f t="shared" si="215"/>
        <v>34.904761904761905</v>
      </c>
      <c r="T2634" t="s">
        <v>8278</v>
      </c>
      <c r="U2634" t="s">
        <v>8314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17731</v>
      </c>
      <c r="E2635">
        <v>5000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9">
        <f t="shared" si="217"/>
        <v>41667.823287037041</v>
      </c>
      <c r="L2635" s="9">
        <f t="shared" si="218"/>
        <v>41697.958333333336</v>
      </c>
      <c r="M2635" s="10" t="s">
        <v>8329</v>
      </c>
      <c r="N2635" t="b">
        <v>0</v>
      </c>
      <c r="O2635">
        <v>199</v>
      </c>
      <c r="P2635" t="b">
        <v>1</v>
      </c>
      <c r="Q2635" t="s">
        <v>8278</v>
      </c>
      <c r="R2635" s="5">
        <f t="shared" si="216"/>
        <v>3.5461999999999998</v>
      </c>
      <c r="S2635">
        <f t="shared" si="215"/>
        <v>89.100502512562812</v>
      </c>
      <c r="T2635" t="s">
        <v>8278</v>
      </c>
      <c r="U2635" t="s">
        <v>8314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986</v>
      </c>
      <c r="E2636">
        <v>930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9">
        <f t="shared" si="217"/>
        <v>42612.656493055554</v>
      </c>
      <c r="L2636" s="9">
        <f t="shared" si="218"/>
        <v>42642.656493055554</v>
      </c>
      <c r="M2636" s="10" t="s">
        <v>8328</v>
      </c>
      <c r="N2636" t="b">
        <v>0</v>
      </c>
      <c r="O2636">
        <v>25</v>
      </c>
      <c r="P2636" t="b">
        <v>1</v>
      </c>
      <c r="Q2636" t="s">
        <v>8278</v>
      </c>
      <c r="R2636" s="5">
        <f t="shared" si="216"/>
        <v>1.0602150537634409</v>
      </c>
      <c r="S2636">
        <f t="shared" si="215"/>
        <v>39.44</v>
      </c>
      <c r="T2636" t="s">
        <v>8278</v>
      </c>
      <c r="U2636" t="s">
        <v>8314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9">
        <f t="shared" si="217"/>
        <v>42037.950937500005</v>
      </c>
      <c r="L2637" s="9">
        <f t="shared" si="218"/>
        <v>42072.909270833334</v>
      </c>
      <c r="M2637" s="10" t="s">
        <v>8326</v>
      </c>
      <c r="N2637" t="b">
        <v>0</v>
      </c>
      <c r="O2637">
        <v>84</v>
      </c>
      <c r="P2637" t="b">
        <v>1</v>
      </c>
      <c r="Q2637" t="s">
        <v>8278</v>
      </c>
      <c r="R2637" s="5">
        <f t="shared" si="216"/>
        <v>1</v>
      </c>
      <c r="S2637">
        <f t="shared" si="215"/>
        <v>136.9047619047619</v>
      </c>
      <c r="T2637" t="s">
        <v>8278</v>
      </c>
      <c r="U2637" t="s">
        <v>8314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1873</v>
      </c>
      <c r="E2638">
        <v>1000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9">
        <f t="shared" si="217"/>
        <v>42636.614745370374</v>
      </c>
      <c r="L2638" s="9">
        <f t="shared" si="218"/>
        <v>42659.041666666672</v>
      </c>
      <c r="M2638" s="10" t="s">
        <v>8328</v>
      </c>
      <c r="N2638" t="b">
        <v>0</v>
      </c>
      <c r="O2638">
        <v>50</v>
      </c>
      <c r="P2638" t="b">
        <v>1</v>
      </c>
      <c r="Q2638" t="s">
        <v>8278</v>
      </c>
      <c r="R2638" s="5">
        <f t="shared" si="216"/>
        <v>1.873</v>
      </c>
      <c r="S2638">
        <f t="shared" si="215"/>
        <v>37.46</v>
      </c>
      <c r="T2638" t="s">
        <v>8278</v>
      </c>
      <c r="U2638" t="s">
        <v>8314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831</v>
      </c>
      <c r="E2639">
        <v>500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9">
        <f t="shared" si="217"/>
        <v>42639.549479166672</v>
      </c>
      <c r="L2639" s="9">
        <f t="shared" si="218"/>
        <v>42655.549479166672</v>
      </c>
      <c r="M2639" s="10" t="s">
        <v>8328</v>
      </c>
      <c r="N2639" t="b">
        <v>0</v>
      </c>
      <c r="O2639">
        <v>26</v>
      </c>
      <c r="P2639" t="b">
        <v>1</v>
      </c>
      <c r="Q2639" t="s">
        <v>8278</v>
      </c>
      <c r="R2639" s="5">
        <f t="shared" si="216"/>
        <v>1.6619999999999999</v>
      </c>
      <c r="S2639">
        <f t="shared" si="215"/>
        <v>31.96153846153846</v>
      </c>
      <c r="T2639" t="s">
        <v>8278</v>
      </c>
      <c r="U2639" t="s">
        <v>8314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353</v>
      </c>
      <c r="E2640">
        <v>347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9">
        <f t="shared" si="217"/>
        <v>41989.913136574076</v>
      </c>
      <c r="L2640" s="9">
        <f t="shared" si="218"/>
        <v>42019.913136574076</v>
      </c>
      <c r="M2640" s="10" t="s">
        <v>8326</v>
      </c>
      <c r="N2640" t="b">
        <v>0</v>
      </c>
      <c r="O2640">
        <v>14</v>
      </c>
      <c r="P2640" t="b">
        <v>1</v>
      </c>
      <c r="Q2640" t="s">
        <v>8278</v>
      </c>
      <c r="R2640" s="5">
        <f t="shared" si="216"/>
        <v>1.0172910662824208</v>
      </c>
      <c r="S2640">
        <f t="shared" si="215"/>
        <v>25.214285714285715</v>
      </c>
      <c r="T2640" t="s">
        <v>8278</v>
      </c>
      <c r="U2640" t="s">
        <v>8314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492</v>
      </c>
      <c r="E2641">
        <v>300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9">
        <f t="shared" si="217"/>
        <v>42024.86513888889</v>
      </c>
      <c r="L2641" s="9">
        <f t="shared" si="218"/>
        <v>42054.86513888889</v>
      </c>
      <c r="M2641" s="10" t="s">
        <v>8326</v>
      </c>
      <c r="N2641" t="b">
        <v>0</v>
      </c>
      <c r="O2641">
        <v>49</v>
      </c>
      <c r="P2641" t="b">
        <v>1</v>
      </c>
      <c r="Q2641" t="s">
        <v>8278</v>
      </c>
      <c r="R2641" s="5">
        <f t="shared" si="216"/>
        <v>1.64</v>
      </c>
      <c r="S2641">
        <f t="shared" si="215"/>
        <v>10.040816326530612</v>
      </c>
      <c r="T2641" t="s">
        <v>8278</v>
      </c>
      <c r="U2641" t="s">
        <v>8314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3170</v>
      </c>
      <c r="E2642">
        <v>3000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9">
        <f t="shared" si="217"/>
        <v>42103.160578703704</v>
      </c>
      <c r="L2642" s="9">
        <f t="shared" si="218"/>
        <v>42163.160578703704</v>
      </c>
      <c r="M2642" s="10" t="s">
        <v>8326</v>
      </c>
      <c r="N2642" t="b">
        <v>0</v>
      </c>
      <c r="O2642">
        <v>69</v>
      </c>
      <c r="P2642" t="b">
        <v>1</v>
      </c>
      <c r="Q2642" t="s">
        <v>8278</v>
      </c>
      <c r="R2642" s="5">
        <f t="shared" si="216"/>
        <v>1.0566666666666666</v>
      </c>
      <c r="S2642">
        <f t="shared" si="215"/>
        <v>45.94202898550725</v>
      </c>
      <c r="T2642" t="s">
        <v>8278</v>
      </c>
      <c r="U2642" t="s">
        <v>8314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</v>
      </c>
      <c r="E2643">
        <v>1500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9">
        <f t="shared" si="217"/>
        <v>41880.827118055553</v>
      </c>
      <c r="L2643" s="9">
        <f t="shared" si="218"/>
        <v>41897.839583333334</v>
      </c>
      <c r="M2643" s="10" t="s">
        <v>8329</v>
      </c>
      <c r="N2643" t="b">
        <v>0</v>
      </c>
      <c r="O2643">
        <v>1</v>
      </c>
      <c r="P2643" t="b">
        <v>0</v>
      </c>
      <c r="Q2643" t="s">
        <v>8278</v>
      </c>
      <c r="R2643" s="5">
        <f t="shared" si="216"/>
        <v>0.01</v>
      </c>
      <c r="S2643">
        <f t="shared" si="215"/>
        <v>15</v>
      </c>
      <c r="T2643" t="s">
        <v>8278</v>
      </c>
      <c r="U2643" t="s">
        <v>8314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0</v>
      </c>
      <c r="E2644">
        <v>500000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9">
        <f t="shared" si="217"/>
        <v>42536.246620370366</v>
      </c>
      <c r="L2644" s="9">
        <f t="shared" si="218"/>
        <v>42566.289583333331</v>
      </c>
      <c r="M2644" s="10" t="s">
        <v>8328</v>
      </c>
      <c r="N2644" t="b">
        <v>0</v>
      </c>
      <c r="O2644">
        <v>0</v>
      </c>
      <c r="P2644" t="b">
        <v>0</v>
      </c>
      <c r="Q2644" t="s">
        <v>8278</v>
      </c>
      <c r="R2644" s="5">
        <f t="shared" si="216"/>
        <v>0</v>
      </c>
      <c r="S2644">
        <v>0</v>
      </c>
      <c r="T2644" t="s">
        <v>8278</v>
      </c>
      <c r="U2644" t="s">
        <v>8314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335597.31</v>
      </c>
      <c r="E2645">
        <v>1000000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9">
        <f t="shared" si="217"/>
        <v>42689.582349537042</v>
      </c>
      <c r="L2645" s="9">
        <f t="shared" si="218"/>
        <v>42725.332638888889</v>
      </c>
      <c r="M2645" s="10" t="s">
        <v>8328</v>
      </c>
      <c r="N2645" t="b">
        <v>1</v>
      </c>
      <c r="O2645">
        <v>1501</v>
      </c>
      <c r="P2645" t="b">
        <v>0</v>
      </c>
      <c r="Q2645" t="s">
        <v>8278</v>
      </c>
      <c r="R2645" s="5">
        <f t="shared" si="216"/>
        <v>0.33559730999999998</v>
      </c>
      <c r="S2645">
        <f t="shared" ref="S2645:S2687" si="219">D2645/O2645</f>
        <v>223.58248500999335</v>
      </c>
      <c r="T2645" t="s">
        <v>8278</v>
      </c>
      <c r="U2645" t="s">
        <v>8314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2053</v>
      </c>
      <c r="E2646">
        <v>100000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9">
        <f t="shared" si="217"/>
        <v>42774.792071759264</v>
      </c>
      <c r="L2646" s="9">
        <f t="shared" si="218"/>
        <v>42804.792071759264</v>
      </c>
      <c r="M2646" s="10" t="s">
        <v>8327</v>
      </c>
      <c r="N2646" t="b">
        <v>1</v>
      </c>
      <c r="O2646">
        <v>52</v>
      </c>
      <c r="P2646" t="b">
        <v>0</v>
      </c>
      <c r="Q2646" t="s">
        <v>8278</v>
      </c>
      <c r="R2646" s="5">
        <f t="shared" si="216"/>
        <v>2.053E-2</v>
      </c>
      <c r="S2646">
        <f t="shared" si="219"/>
        <v>39.480769230769234</v>
      </c>
      <c r="T2646" t="s">
        <v>8278</v>
      </c>
      <c r="U2646" t="s">
        <v>8314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2100</v>
      </c>
      <c r="E2647">
        <v>20000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9">
        <f t="shared" si="217"/>
        <v>41921.842627314814</v>
      </c>
      <c r="L2647" s="9">
        <f t="shared" si="218"/>
        <v>41951.884293981479</v>
      </c>
      <c r="M2647" s="10" t="s">
        <v>8329</v>
      </c>
      <c r="N2647" t="b">
        <v>1</v>
      </c>
      <c r="O2647">
        <v>23</v>
      </c>
      <c r="P2647" t="b">
        <v>0</v>
      </c>
      <c r="Q2647" t="s">
        <v>8278</v>
      </c>
      <c r="R2647" s="5">
        <f t="shared" si="216"/>
        <v>0.105</v>
      </c>
      <c r="S2647">
        <f t="shared" si="219"/>
        <v>91.304347826086953</v>
      </c>
      <c r="T2647" t="s">
        <v>8278</v>
      </c>
      <c r="U2647" t="s">
        <v>8314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42086.42</v>
      </c>
      <c r="E2648">
        <v>500000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9">
        <f t="shared" si="217"/>
        <v>42226.313298611116</v>
      </c>
      <c r="L2648" s="9">
        <f t="shared" si="218"/>
        <v>42256.313298611116</v>
      </c>
      <c r="M2648" s="10" t="s">
        <v>8326</v>
      </c>
      <c r="N2648" t="b">
        <v>1</v>
      </c>
      <c r="O2648">
        <v>535</v>
      </c>
      <c r="P2648" t="b">
        <v>0</v>
      </c>
      <c r="Q2648" t="s">
        <v>8278</v>
      </c>
      <c r="R2648" s="5">
        <f t="shared" si="216"/>
        <v>8.4172839999999999E-2</v>
      </c>
      <c r="S2648">
        <f t="shared" si="219"/>
        <v>78.666205607476627</v>
      </c>
      <c r="T2648" t="s">
        <v>8278</v>
      </c>
      <c r="U2648" t="s">
        <v>8314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36</v>
      </c>
      <c r="E2649">
        <v>2500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9">
        <f t="shared" si="217"/>
        <v>42200.261793981481</v>
      </c>
      <c r="L2649" s="9">
        <f t="shared" si="218"/>
        <v>42230.261793981481</v>
      </c>
      <c r="M2649" s="10" t="s">
        <v>8326</v>
      </c>
      <c r="N2649" t="b">
        <v>0</v>
      </c>
      <c r="O2649">
        <v>3</v>
      </c>
      <c r="P2649" t="b">
        <v>0</v>
      </c>
      <c r="Q2649" t="s">
        <v>8278</v>
      </c>
      <c r="R2649" s="5">
        <f t="shared" si="216"/>
        <v>1.44E-2</v>
      </c>
      <c r="S2649">
        <f t="shared" si="219"/>
        <v>12</v>
      </c>
      <c r="T2649" t="s">
        <v>8278</v>
      </c>
      <c r="U2649" t="s">
        <v>8314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106</v>
      </c>
      <c r="E2650">
        <v>12000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9">
        <f t="shared" si="217"/>
        <v>42408.714814814812</v>
      </c>
      <c r="L2650" s="9">
        <f t="shared" si="218"/>
        <v>42438.714814814812</v>
      </c>
      <c r="M2650" s="10" t="s">
        <v>8328</v>
      </c>
      <c r="N2650" t="b">
        <v>0</v>
      </c>
      <c r="O2650">
        <v>6</v>
      </c>
      <c r="P2650" t="b">
        <v>0</v>
      </c>
      <c r="Q2650" t="s">
        <v>8278</v>
      </c>
      <c r="R2650" s="5">
        <f t="shared" si="216"/>
        <v>8.8333333333333337E-3</v>
      </c>
      <c r="S2650">
        <f t="shared" si="219"/>
        <v>17.666666666666668</v>
      </c>
      <c r="T2650" t="s">
        <v>8278</v>
      </c>
      <c r="U2650" t="s">
        <v>8314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124</v>
      </c>
      <c r="E2651">
        <v>125000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9">
        <f t="shared" si="217"/>
        <v>42341.99700231482</v>
      </c>
      <c r="L2651" s="9">
        <f t="shared" si="218"/>
        <v>42401.99700231482</v>
      </c>
      <c r="M2651" s="10" t="s">
        <v>8328</v>
      </c>
      <c r="N2651" t="b">
        <v>0</v>
      </c>
      <c r="O2651">
        <v>3</v>
      </c>
      <c r="P2651" t="b">
        <v>0</v>
      </c>
      <c r="Q2651" t="s">
        <v>8278</v>
      </c>
      <c r="R2651" s="5">
        <f t="shared" si="216"/>
        <v>9.9200000000000004E-4</v>
      </c>
      <c r="S2651">
        <f t="shared" si="219"/>
        <v>41.333333333333336</v>
      </c>
      <c r="T2651" t="s">
        <v>8278</v>
      </c>
      <c r="U2651" t="s">
        <v>8314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358</v>
      </c>
      <c r="E2652">
        <v>60000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9">
        <f t="shared" si="217"/>
        <v>42695.624340277776</v>
      </c>
      <c r="L2652" s="9">
        <f t="shared" si="218"/>
        <v>42725.624340277776</v>
      </c>
      <c r="M2652" s="10" t="s">
        <v>8328</v>
      </c>
      <c r="N2652" t="b">
        <v>0</v>
      </c>
      <c r="O2652">
        <v>5</v>
      </c>
      <c r="P2652" t="b">
        <v>0</v>
      </c>
      <c r="Q2652" t="s">
        <v>8278</v>
      </c>
      <c r="R2652" s="5">
        <f t="shared" si="216"/>
        <v>5.966666666666667E-3</v>
      </c>
      <c r="S2652">
        <f t="shared" si="219"/>
        <v>71.599999999999994</v>
      </c>
      <c r="T2652" t="s">
        <v>8278</v>
      </c>
      <c r="U2652" t="s">
        <v>8314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5233</v>
      </c>
      <c r="E2653">
        <v>280000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9">
        <f t="shared" si="217"/>
        <v>42327.805659722224</v>
      </c>
      <c r="L2653" s="9">
        <f t="shared" si="218"/>
        <v>42355.805659722224</v>
      </c>
      <c r="M2653" s="10" t="s">
        <v>8326</v>
      </c>
      <c r="N2653" t="b">
        <v>0</v>
      </c>
      <c r="O2653">
        <v>17</v>
      </c>
      <c r="P2653" t="b">
        <v>0</v>
      </c>
      <c r="Q2653" t="s">
        <v>8278</v>
      </c>
      <c r="R2653" s="5">
        <f t="shared" si="216"/>
        <v>1.8689285714285714E-2</v>
      </c>
      <c r="S2653">
        <f t="shared" si="219"/>
        <v>307.8235294117647</v>
      </c>
      <c r="T2653" t="s">
        <v>8278</v>
      </c>
      <c r="U2653" t="s">
        <v>8314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885</v>
      </c>
      <c r="E2654">
        <v>100000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9">
        <f t="shared" si="217"/>
        <v>41953.158854166672</v>
      </c>
      <c r="L2654" s="9">
        <f t="shared" si="218"/>
        <v>41983.158854166672</v>
      </c>
      <c r="M2654" s="10" t="s">
        <v>8329</v>
      </c>
      <c r="N2654" t="b">
        <v>0</v>
      </c>
      <c r="O2654">
        <v>11</v>
      </c>
      <c r="P2654" t="b">
        <v>0</v>
      </c>
      <c r="Q2654" t="s">
        <v>8278</v>
      </c>
      <c r="R2654" s="5">
        <f t="shared" si="216"/>
        <v>8.8500000000000002E-3</v>
      </c>
      <c r="S2654">
        <f t="shared" si="219"/>
        <v>80.454545454545453</v>
      </c>
      <c r="T2654" t="s">
        <v>8278</v>
      </c>
      <c r="U2654" t="s">
        <v>8314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5876</v>
      </c>
      <c r="E2655">
        <v>51000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9">
        <f t="shared" si="217"/>
        <v>41771.651932870373</v>
      </c>
      <c r="L2655" s="9">
        <f t="shared" si="218"/>
        <v>41803.166666666664</v>
      </c>
      <c r="M2655" s="10" t="s">
        <v>8329</v>
      </c>
      <c r="N2655" t="b">
        <v>0</v>
      </c>
      <c r="O2655">
        <v>70</v>
      </c>
      <c r="P2655" t="b">
        <v>0</v>
      </c>
      <c r="Q2655" t="s">
        <v>8278</v>
      </c>
      <c r="R2655" s="5">
        <f t="shared" si="216"/>
        <v>0.1152156862745098</v>
      </c>
      <c r="S2655">
        <f t="shared" si="219"/>
        <v>83.942857142857136</v>
      </c>
      <c r="T2655" t="s">
        <v>8278</v>
      </c>
      <c r="U2655" t="s">
        <v>8314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51</v>
      </c>
      <c r="E2656">
        <v>100000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9">
        <f t="shared" si="217"/>
        <v>42055.600995370369</v>
      </c>
      <c r="L2656" s="9">
        <f t="shared" si="218"/>
        <v>42115.559328703705</v>
      </c>
      <c r="M2656" s="10" t="s">
        <v>8326</v>
      </c>
      <c r="N2656" t="b">
        <v>0</v>
      </c>
      <c r="O2656">
        <v>6</v>
      </c>
      <c r="P2656" t="b">
        <v>0</v>
      </c>
      <c r="Q2656" t="s">
        <v>8278</v>
      </c>
      <c r="R2656" s="5">
        <f t="shared" si="216"/>
        <v>5.1000000000000004E-4</v>
      </c>
      <c r="S2656">
        <f t="shared" si="219"/>
        <v>8.5</v>
      </c>
      <c r="T2656" t="s">
        <v>8278</v>
      </c>
      <c r="U2656" t="s">
        <v>8314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3155</v>
      </c>
      <c r="E2657">
        <v>15000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9">
        <f t="shared" si="217"/>
        <v>42381.866284722222</v>
      </c>
      <c r="L2657" s="9">
        <f t="shared" si="218"/>
        <v>42409.833333333328</v>
      </c>
      <c r="M2657" s="10" t="s">
        <v>8328</v>
      </c>
      <c r="N2657" t="b">
        <v>0</v>
      </c>
      <c r="O2657">
        <v>43</v>
      </c>
      <c r="P2657" t="b">
        <v>0</v>
      </c>
      <c r="Q2657" t="s">
        <v>8278</v>
      </c>
      <c r="R2657" s="5">
        <f t="shared" si="216"/>
        <v>0.21033333333333334</v>
      </c>
      <c r="S2657">
        <f t="shared" si="219"/>
        <v>73.372093023255815</v>
      </c>
      <c r="T2657" t="s">
        <v>8278</v>
      </c>
      <c r="U2657" t="s">
        <v>8314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17155</v>
      </c>
      <c r="E2658">
        <v>150000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9">
        <f t="shared" si="217"/>
        <v>42767.688518518524</v>
      </c>
      <c r="L2658" s="9">
        <f t="shared" si="218"/>
        <v>42806.791666666672</v>
      </c>
      <c r="M2658" s="10" t="s">
        <v>8327</v>
      </c>
      <c r="N2658" t="b">
        <v>0</v>
      </c>
      <c r="O2658">
        <v>152</v>
      </c>
      <c r="P2658" t="b">
        <v>0</v>
      </c>
      <c r="Q2658" t="s">
        <v>8278</v>
      </c>
      <c r="R2658" s="5">
        <f t="shared" si="216"/>
        <v>0.11436666666666667</v>
      </c>
      <c r="S2658">
        <f t="shared" si="219"/>
        <v>112.86184210526316</v>
      </c>
      <c r="T2658" t="s">
        <v>8278</v>
      </c>
      <c r="U2658" t="s">
        <v>8314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5621.38</v>
      </c>
      <c r="E2659">
        <v>30000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9">
        <f t="shared" si="217"/>
        <v>42551.928854166668</v>
      </c>
      <c r="L2659" s="9">
        <f t="shared" si="218"/>
        <v>42585.0625</v>
      </c>
      <c r="M2659" s="10" t="s">
        <v>8328</v>
      </c>
      <c r="N2659" t="b">
        <v>0</v>
      </c>
      <c r="O2659">
        <v>59</v>
      </c>
      <c r="P2659" t="b">
        <v>0</v>
      </c>
      <c r="Q2659" t="s">
        <v>8278</v>
      </c>
      <c r="R2659" s="5">
        <f t="shared" si="216"/>
        <v>0.18737933333333334</v>
      </c>
      <c r="S2659">
        <f t="shared" si="219"/>
        <v>95.277627118644077</v>
      </c>
      <c r="T2659" t="s">
        <v>8278</v>
      </c>
      <c r="U2659" t="s">
        <v>8314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91</v>
      </c>
      <c r="E2660">
        <v>98000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9">
        <f t="shared" si="217"/>
        <v>42551.884189814809</v>
      </c>
      <c r="L2660" s="9">
        <f t="shared" si="218"/>
        <v>42581.884189814809</v>
      </c>
      <c r="M2660" s="10" t="s">
        <v>8328</v>
      </c>
      <c r="N2660" t="b">
        <v>0</v>
      </c>
      <c r="O2660">
        <v>4</v>
      </c>
      <c r="P2660" t="b">
        <v>0</v>
      </c>
      <c r="Q2660" t="s">
        <v>8278</v>
      </c>
      <c r="R2660" s="5">
        <f t="shared" si="216"/>
        <v>9.2857142857142856E-4</v>
      </c>
      <c r="S2660">
        <f t="shared" si="219"/>
        <v>22.75</v>
      </c>
      <c r="T2660" t="s">
        <v>8278</v>
      </c>
      <c r="U2660" t="s">
        <v>8314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1333</v>
      </c>
      <c r="E2661">
        <v>49000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9">
        <f t="shared" si="217"/>
        <v>42082.069560185184</v>
      </c>
      <c r="L2661" s="9">
        <f t="shared" si="218"/>
        <v>42112.069560185184</v>
      </c>
      <c r="M2661" s="10" t="s">
        <v>8326</v>
      </c>
      <c r="N2661" t="b">
        <v>0</v>
      </c>
      <c r="O2661">
        <v>10</v>
      </c>
      <c r="P2661" t="b">
        <v>0</v>
      </c>
      <c r="Q2661" t="s">
        <v>8278</v>
      </c>
      <c r="R2661" s="5">
        <f t="shared" si="216"/>
        <v>2.720408163265306E-2</v>
      </c>
      <c r="S2661">
        <f t="shared" si="219"/>
        <v>133.30000000000001</v>
      </c>
      <c r="T2661" t="s">
        <v>8278</v>
      </c>
      <c r="U2661" t="s">
        <v>8314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19</v>
      </c>
      <c r="E2662">
        <v>20000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9">
        <f t="shared" si="217"/>
        <v>42272.713171296295</v>
      </c>
      <c r="L2662" s="9">
        <f t="shared" si="218"/>
        <v>42332.754837962959</v>
      </c>
      <c r="M2662" s="10" t="s">
        <v>8326</v>
      </c>
      <c r="N2662" t="b">
        <v>0</v>
      </c>
      <c r="O2662">
        <v>5</v>
      </c>
      <c r="P2662" t="b">
        <v>0</v>
      </c>
      <c r="Q2662" t="s">
        <v>8278</v>
      </c>
      <c r="R2662" s="5">
        <f t="shared" si="216"/>
        <v>9.5E-4</v>
      </c>
      <c r="S2662">
        <f t="shared" si="219"/>
        <v>3.8</v>
      </c>
      <c r="T2662" t="s">
        <v>8278</v>
      </c>
      <c r="U2662" t="s">
        <v>8314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5145</v>
      </c>
      <c r="E2663">
        <v>5000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9">
        <f t="shared" si="217"/>
        <v>41542.958449074074</v>
      </c>
      <c r="L2663" s="9">
        <f t="shared" si="218"/>
        <v>41572.958449074074</v>
      </c>
      <c r="M2663" s="10" t="s">
        <v>8331</v>
      </c>
      <c r="N2663" t="b">
        <v>0</v>
      </c>
      <c r="O2663">
        <v>60</v>
      </c>
      <c r="P2663" t="b">
        <v>1</v>
      </c>
      <c r="Q2663" t="s">
        <v>8278</v>
      </c>
      <c r="R2663" s="5">
        <f t="shared" si="216"/>
        <v>1.0289999999999999</v>
      </c>
      <c r="S2663">
        <f t="shared" si="219"/>
        <v>85.75</v>
      </c>
      <c r="T2663" t="s">
        <v>8278</v>
      </c>
      <c r="U2663" t="s">
        <v>8315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21360</v>
      </c>
      <c r="E2664">
        <v>20000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9">
        <f t="shared" si="217"/>
        <v>42207.746678240743</v>
      </c>
      <c r="L2664" s="9">
        <f t="shared" si="218"/>
        <v>42237.746678240743</v>
      </c>
      <c r="M2664" s="10" t="s">
        <v>8326</v>
      </c>
      <c r="N2664" t="b">
        <v>0</v>
      </c>
      <c r="O2664">
        <v>80</v>
      </c>
      <c r="P2664" t="b">
        <v>1</v>
      </c>
      <c r="Q2664" t="s">
        <v>8278</v>
      </c>
      <c r="R2664" s="5">
        <f t="shared" si="216"/>
        <v>1.0680000000000001</v>
      </c>
      <c r="S2664">
        <f t="shared" si="219"/>
        <v>267</v>
      </c>
      <c r="T2664" t="s">
        <v>8278</v>
      </c>
      <c r="U2664" t="s">
        <v>8315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20919.25</v>
      </c>
      <c r="E2665">
        <v>20000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9">
        <f t="shared" si="217"/>
        <v>42222.622766203705</v>
      </c>
      <c r="L2665" s="9">
        <f t="shared" si="218"/>
        <v>42251.625</v>
      </c>
      <c r="M2665" s="10" t="s">
        <v>8326</v>
      </c>
      <c r="N2665" t="b">
        <v>0</v>
      </c>
      <c r="O2665">
        <v>56</v>
      </c>
      <c r="P2665" t="b">
        <v>1</v>
      </c>
      <c r="Q2665" t="s">
        <v>8278</v>
      </c>
      <c r="R2665" s="5">
        <f t="shared" si="216"/>
        <v>1.0459624999999999</v>
      </c>
      <c r="S2665">
        <f t="shared" si="219"/>
        <v>373.55803571428572</v>
      </c>
      <c r="T2665" t="s">
        <v>8278</v>
      </c>
      <c r="U2665" t="s">
        <v>8315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18100</v>
      </c>
      <c r="E2666">
        <v>17500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9">
        <f t="shared" si="217"/>
        <v>42313.02542824074</v>
      </c>
      <c r="L2666" s="9">
        <f t="shared" si="218"/>
        <v>42347.290972222225</v>
      </c>
      <c r="M2666" s="10" t="s">
        <v>8326</v>
      </c>
      <c r="N2666" t="b">
        <v>0</v>
      </c>
      <c r="O2666">
        <v>104</v>
      </c>
      <c r="P2666" t="b">
        <v>1</v>
      </c>
      <c r="Q2666" t="s">
        <v>8278</v>
      </c>
      <c r="R2666" s="5">
        <f t="shared" si="216"/>
        <v>1.0342857142857143</v>
      </c>
      <c r="S2666">
        <f t="shared" si="219"/>
        <v>174.03846153846155</v>
      </c>
      <c r="T2666" t="s">
        <v>8278</v>
      </c>
      <c r="U2666" t="s">
        <v>8315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4310</v>
      </c>
      <c r="E2667">
        <v>3500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9">
        <f t="shared" si="217"/>
        <v>42083.895532407405</v>
      </c>
      <c r="L2667" s="9">
        <f t="shared" si="218"/>
        <v>42128.895532407405</v>
      </c>
      <c r="M2667" s="10" t="s">
        <v>8326</v>
      </c>
      <c r="N2667" t="b">
        <v>0</v>
      </c>
      <c r="O2667">
        <v>46</v>
      </c>
      <c r="P2667" t="b">
        <v>1</v>
      </c>
      <c r="Q2667" t="s">
        <v>8278</v>
      </c>
      <c r="R2667" s="5">
        <f t="shared" si="216"/>
        <v>1.2314285714285715</v>
      </c>
      <c r="S2667">
        <f t="shared" si="219"/>
        <v>93.695652173913047</v>
      </c>
      <c r="T2667" t="s">
        <v>8278</v>
      </c>
      <c r="U2667" t="s">
        <v>8315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15929.51</v>
      </c>
      <c r="E2668">
        <v>10000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9">
        <f t="shared" si="217"/>
        <v>42235.764340277776</v>
      </c>
      <c r="L2668" s="9">
        <f t="shared" si="218"/>
        <v>42272.875</v>
      </c>
      <c r="M2668" s="10" t="s">
        <v>8326</v>
      </c>
      <c r="N2668" t="b">
        <v>0</v>
      </c>
      <c r="O2668">
        <v>206</v>
      </c>
      <c r="P2668" t="b">
        <v>1</v>
      </c>
      <c r="Q2668" t="s">
        <v>8278</v>
      </c>
      <c r="R2668" s="5">
        <f t="shared" si="216"/>
        <v>1.592951</v>
      </c>
      <c r="S2668">
        <f t="shared" si="219"/>
        <v>77.327718446601949</v>
      </c>
      <c r="T2668" t="s">
        <v>8278</v>
      </c>
      <c r="U2668" t="s">
        <v>8315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1660</v>
      </c>
      <c r="E2669">
        <v>1500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9">
        <f t="shared" si="217"/>
        <v>42380.926111111112</v>
      </c>
      <c r="L2669" s="9">
        <f t="shared" si="218"/>
        <v>42410.926111111112</v>
      </c>
      <c r="M2669" s="10" t="s">
        <v>8328</v>
      </c>
      <c r="N2669" t="b">
        <v>0</v>
      </c>
      <c r="O2669">
        <v>18</v>
      </c>
      <c r="P2669" t="b">
        <v>1</v>
      </c>
      <c r="Q2669" t="s">
        <v>8278</v>
      </c>
      <c r="R2669" s="5">
        <f t="shared" si="216"/>
        <v>1.1066666666666667</v>
      </c>
      <c r="S2669">
        <f t="shared" si="219"/>
        <v>92.222222222222229</v>
      </c>
      <c r="T2669" t="s">
        <v>8278</v>
      </c>
      <c r="U2669" t="s">
        <v>8315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1707</v>
      </c>
      <c r="E2670">
        <v>1000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9">
        <f t="shared" si="217"/>
        <v>42275.58871527778</v>
      </c>
      <c r="L2670" s="9">
        <f t="shared" si="218"/>
        <v>42317.60555555555</v>
      </c>
      <c r="M2670" s="10" t="s">
        <v>8326</v>
      </c>
      <c r="N2670" t="b">
        <v>0</v>
      </c>
      <c r="O2670">
        <v>28</v>
      </c>
      <c r="P2670" t="b">
        <v>1</v>
      </c>
      <c r="Q2670" t="s">
        <v>8278</v>
      </c>
      <c r="R2670" s="5">
        <f t="shared" si="216"/>
        <v>1.7070000000000001</v>
      </c>
      <c r="S2670">
        <f t="shared" si="219"/>
        <v>60.964285714285715</v>
      </c>
      <c r="T2670" t="s">
        <v>8278</v>
      </c>
      <c r="U2670" t="s">
        <v>8315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1001</v>
      </c>
      <c r="E2671">
        <v>800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9">
        <f t="shared" si="217"/>
        <v>42319.035833333328</v>
      </c>
      <c r="L2671" s="9">
        <f t="shared" si="218"/>
        <v>42379.035833333328</v>
      </c>
      <c r="M2671" s="10" t="s">
        <v>8328</v>
      </c>
      <c r="N2671" t="b">
        <v>0</v>
      </c>
      <c r="O2671">
        <v>11</v>
      </c>
      <c r="P2671" t="b">
        <v>1</v>
      </c>
      <c r="Q2671" t="s">
        <v>8278</v>
      </c>
      <c r="R2671" s="5">
        <f t="shared" si="216"/>
        <v>1.25125</v>
      </c>
      <c r="S2671">
        <f t="shared" si="219"/>
        <v>91</v>
      </c>
      <c r="T2671" t="s">
        <v>8278</v>
      </c>
      <c r="U2671" t="s">
        <v>8315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2495</v>
      </c>
      <c r="E2672">
        <v>38888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9">
        <f t="shared" si="217"/>
        <v>41821.020601851851</v>
      </c>
      <c r="L2672" s="9">
        <f t="shared" si="218"/>
        <v>41849.020601851851</v>
      </c>
      <c r="M2672" s="10" t="s">
        <v>8329</v>
      </c>
      <c r="N2672" t="b">
        <v>1</v>
      </c>
      <c r="O2672">
        <v>60</v>
      </c>
      <c r="P2672" t="b">
        <v>0</v>
      </c>
      <c r="Q2672" t="s">
        <v>8278</v>
      </c>
      <c r="R2672" s="5">
        <f t="shared" si="216"/>
        <v>6.4158609339642042E-2</v>
      </c>
      <c r="S2672">
        <f t="shared" si="219"/>
        <v>41.583333333333336</v>
      </c>
      <c r="T2672" t="s">
        <v>8278</v>
      </c>
      <c r="U2672" t="s">
        <v>8315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2836</v>
      </c>
      <c r="E2673">
        <v>25000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9">
        <f t="shared" si="217"/>
        <v>41962.749027777776</v>
      </c>
      <c r="L2673" s="9">
        <f t="shared" si="218"/>
        <v>41992.818055555559</v>
      </c>
      <c r="M2673" s="10" t="s">
        <v>8329</v>
      </c>
      <c r="N2673" t="b">
        <v>1</v>
      </c>
      <c r="O2673">
        <v>84</v>
      </c>
      <c r="P2673" t="b">
        <v>0</v>
      </c>
      <c r="Q2673" t="s">
        <v>8278</v>
      </c>
      <c r="R2673" s="5">
        <f t="shared" si="216"/>
        <v>0.11344</v>
      </c>
      <c r="S2673">
        <f t="shared" si="219"/>
        <v>33.761904761904759</v>
      </c>
      <c r="T2673" t="s">
        <v>8278</v>
      </c>
      <c r="U2673" t="s">
        <v>8315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3319</v>
      </c>
      <c r="E2674">
        <v>10000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9">
        <f t="shared" si="217"/>
        <v>42344.884143518517</v>
      </c>
      <c r="L2674" s="9">
        <f t="shared" si="218"/>
        <v>42366.25</v>
      </c>
      <c r="M2674" s="10" t="s">
        <v>8326</v>
      </c>
      <c r="N2674" t="b">
        <v>1</v>
      </c>
      <c r="O2674">
        <v>47</v>
      </c>
      <c r="P2674" t="b">
        <v>0</v>
      </c>
      <c r="Q2674" t="s">
        <v>8278</v>
      </c>
      <c r="R2674" s="5">
        <f t="shared" si="216"/>
        <v>0.33189999999999997</v>
      </c>
      <c r="S2674">
        <f t="shared" si="219"/>
        <v>70.61702127659575</v>
      </c>
      <c r="T2674" t="s">
        <v>8278</v>
      </c>
      <c r="U2674" t="s">
        <v>8315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11032</v>
      </c>
      <c r="E2675">
        <v>40000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9">
        <f t="shared" si="217"/>
        <v>41912.541655092595</v>
      </c>
      <c r="L2675" s="9">
        <f t="shared" si="218"/>
        <v>41941.947916666664</v>
      </c>
      <c r="M2675" s="10" t="s">
        <v>8329</v>
      </c>
      <c r="N2675" t="b">
        <v>1</v>
      </c>
      <c r="O2675">
        <v>66</v>
      </c>
      <c r="P2675" t="b">
        <v>0</v>
      </c>
      <c r="Q2675" t="s">
        <v>8278</v>
      </c>
      <c r="R2675" s="5">
        <f t="shared" si="216"/>
        <v>0.27579999999999999</v>
      </c>
      <c r="S2675">
        <f t="shared" si="219"/>
        <v>167.15151515151516</v>
      </c>
      <c r="T2675" t="s">
        <v>8278</v>
      </c>
      <c r="U2675" t="s">
        <v>8315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21994</v>
      </c>
      <c r="E2676">
        <v>35000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9">
        <f t="shared" si="217"/>
        <v>42529.632754629631</v>
      </c>
      <c r="L2676" s="9">
        <f t="shared" si="218"/>
        <v>42556.207638888889</v>
      </c>
      <c r="M2676" s="10" t="s">
        <v>8328</v>
      </c>
      <c r="N2676" t="b">
        <v>1</v>
      </c>
      <c r="O2676">
        <v>171</v>
      </c>
      <c r="P2676" t="b">
        <v>0</v>
      </c>
      <c r="Q2676" t="s">
        <v>8278</v>
      </c>
      <c r="R2676" s="5">
        <f t="shared" si="216"/>
        <v>0.62839999999999996</v>
      </c>
      <c r="S2676">
        <f t="shared" si="219"/>
        <v>128.61988304093566</v>
      </c>
      <c r="T2676" t="s">
        <v>8278</v>
      </c>
      <c r="U2676" t="s">
        <v>8315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1897</v>
      </c>
      <c r="E2677">
        <v>25000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9">
        <f t="shared" si="217"/>
        <v>41923.857511574075</v>
      </c>
      <c r="L2677" s="9">
        <f t="shared" si="218"/>
        <v>41953.899178240739</v>
      </c>
      <c r="M2677" s="10" t="s">
        <v>8329</v>
      </c>
      <c r="N2677" t="b">
        <v>1</v>
      </c>
      <c r="O2677">
        <v>29</v>
      </c>
      <c r="P2677" t="b">
        <v>0</v>
      </c>
      <c r="Q2677" t="s">
        <v>8278</v>
      </c>
      <c r="R2677" s="5">
        <f t="shared" si="216"/>
        <v>7.5880000000000003E-2</v>
      </c>
      <c r="S2677">
        <f t="shared" si="219"/>
        <v>65.41379310344827</v>
      </c>
      <c r="T2677" t="s">
        <v>8278</v>
      </c>
      <c r="U2677" t="s">
        <v>8315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1058</v>
      </c>
      <c r="E2678">
        <v>2100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9">
        <f t="shared" si="217"/>
        <v>42482.624699074076</v>
      </c>
      <c r="L2678" s="9">
        <f t="shared" si="218"/>
        <v>42512.624699074076</v>
      </c>
      <c r="M2678" s="10" t="s">
        <v>8328</v>
      </c>
      <c r="N2678" t="b">
        <v>0</v>
      </c>
      <c r="O2678">
        <v>9</v>
      </c>
      <c r="P2678" t="b">
        <v>0</v>
      </c>
      <c r="Q2678" t="s">
        <v>8278</v>
      </c>
      <c r="R2678" s="5">
        <f t="shared" si="216"/>
        <v>0.50380952380952382</v>
      </c>
      <c r="S2678">
        <f t="shared" si="219"/>
        <v>117.55555555555556</v>
      </c>
      <c r="T2678" t="s">
        <v>8278</v>
      </c>
      <c r="U2678" t="s">
        <v>8315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3415</v>
      </c>
      <c r="E2679">
        <v>19500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9">
        <f t="shared" si="217"/>
        <v>41793.029432870375</v>
      </c>
      <c r="L2679" s="9">
        <f t="shared" si="218"/>
        <v>41823.029432870375</v>
      </c>
      <c r="M2679" s="10" t="s">
        <v>8329</v>
      </c>
      <c r="N2679" t="b">
        <v>0</v>
      </c>
      <c r="O2679">
        <v>27</v>
      </c>
      <c r="P2679" t="b">
        <v>0</v>
      </c>
      <c r="Q2679" t="s">
        <v>8278</v>
      </c>
      <c r="R2679" s="5">
        <f t="shared" si="216"/>
        <v>0.17512820512820512</v>
      </c>
      <c r="S2679">
        <f t="shared" si="219"/>
        <v>126.48148148148148</v>
      </c>
      <c r="T2679" t="s">
        <v>8278</v>
      </c>
      <c r="U2679" t="s">
        <v>8315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1100</v>
      </c>
      <c r="E2680">
        <v>8000000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9">
        <f t="shared" si="217"/>
        <v>42241.798206018517</v>
      </c>
      <c r="L2680" s="9">
        <f t="shared" si="218"/>
        <v>42271.798206018517</v>
      </c>
      <c r="M2680" s="10" t="s">
        <v>8326</v>
      </c>
      <c r="N2680" t="b">
        <v>0</v>
      </c>
      <c r="O2680">
        <v>2</v>
      </c>
      <c r="P2680" t="b">
        <v>0</v>
      </c>
      <c r="Q2680" t="s">
        <v>8278</v>
      </c>
      <c r="R2680" s="5">
        <f t="shared" si="216"/>
        <v>1.3750000000000001E-4</v>
      </c>
      <c r="S2680">
        <f t="shared" si="219"/>
        <v>550</v>
      </c>
      <c r="T2680" t="s">
        <v>8278</v>
      </c>
      <c r="U2680" t="s">
        <v>8315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132</v>
      </c>
      <c r="E2681">
        <v>40000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9">
        <f t="shared" si="217"/>
        <v>42033.001087962963</v>
      </c>
      <c r="L2681" s="9">
        <f t="shared" si="218"/>
        <v>42063.001087962963</v>
      </c>
      <c r="M2681" s="10" t="s">
        <v>8326</v>
      </c>
      <c r="N2681" t="b">
        <v>0</v>
      </c>
      <c r="O2681">
        <v>3</v>
      </c>
      <c r="P2681" t="b">
        <v>0</v>
      </c>
      <c r="Q2681" t="s">
        <v>8278</v>
      </c>
      <c r="R2681" s="5">
        <f t="shared" si="216"/>
        <v>3.3E-3</v>
      </c>
      <c r="S2681">
        <f t="shared" si="219"/>
        <v>44</v>
      </c>
      <c r="T2681" t="s">
        <v>8278</v>
      </c>
      <c r="U2681" t="s">
        <v>8315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276</v>
      </c>
      <c r="E2682">
        <v>32000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9">
        <f t="shared" si="217"/>
        <v>42436.211701388893</v>
      </c>
      <c r="L2682" s="9">
        <f t="shared" si="218"/>
        <v>42466.170034722221</v>
      </c>
      <c r="M2682" s="10" t="s">
        <v>8328</v>
      </c>
      <c r="N2682" t="b">
        <v>0</v>
      </c>
      <c r="O2682">
        <v>4</v>
      </c>
      <c r="P2682" t="b">
        <v>0</v>
      </c>
      <c r="Q2682" t="s">
        <v>8278</v>
      </c>
      <c r="R2682" s="5">
        <f t="shared" si="216"/>
        <v>8.6250000000000007E-3</v>
      </c>
      <c r="S2682">
        <f t="shared" si="219"/>
        <v>69</v>
      </c>
      <c r="T2682" t="s">
        <v>8278</v>
      </c>
      <c r="U2682" t="s">
        <v>8315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55</v>
      </c>
      <c r="E2683">
        <v>8000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9">
        <f t="shared" si="217"/>
        <v>41805.895254629628</v>
      </c>
      <c r="L2683" s="9">
        <f t="shared" si="218"/>
        <v>41830.895254629628</v>
      </c>
      <c r="M2683" s="10" t="s">
        <v>8329</v>
      </c>
      <c r="N2683" t="b">
        <v>0</v>
      </c>
      <c r="O2683">
        <v>2</v>
      </c>
      <c r="P2683" t="b">
        <v>0</v>
      </c>
      <c r="Q2683" t="s">
        <v>8295</v>
      </c>
      <c r="R2683" s="5">
        <f t="shared" si="216"/>
        <v>6.875E-3</v>
      </c>
      <c r="S2683">
        <f t="shared" si="219"/>
        <v>27.5</v>
      </c>
      <c r="T2683" t="s">
        <v>8295</v>
      </c>
      <c r="U2683" t="s">
        <v>8296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1698</v>
      </c>
      <c r="E2684">
        <v>6000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9">
        <f t="shared" si="217"/>
        <v>41932.871990740743</v>
      </c>
      <c r="L2684" s="9">
        <f t="shared" si="218"/>
        <v>41965.249305555553</v>
      </c>
      <c r="M2684" s="10" t="s">
        <v>8329</v>
      </c>
      <c r="N2684" t="b">
        <v>0</v>
      </c>
      <c r="O2684">
        <v>20</v>
      </c>
      <c r="P2684" t="b">
        <v>0</v>
      </c>
      <c r="Q2684" t="s">
        <v>8295</v>
      </c>
      <c r="R2684" s="5">
        <f t="shared" si="216"/>
        <v>0.28299999999999997</v>
      </c>
      <c r="S2684">
        <f t="shared" si="219"/>
        <v>84.9</v>
      </c>
      <c r="T2684" t="s">
        <v>8295</v>
      </c>
      <c r="U2684" t="s">
        <v>8296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36</v>
      </c>
      <c r="E2685">
        <v>15000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9">
        <f t="shared" si="217"/>
        <v>42034.75509259259</v>
      </c>
      <c r="L2685" s="9">
        <f t="shared" si="218"/>
        <v>42064.75509259259</v>
      </c>
      <c r="M2685" s="10" t="s">
        <v>8326</v>
      </c>
      <c r="N2685" t="b">
        <v>0</v>
      </c>
      <c r="O2685">
        <v>3</v>
      </c>
      <c r="P2685" t="b">
        <v>0</v>
      </c>
      <c r="Q2685" t="s">
        <v>8295</v>
      </c>
      <c r="R2685" s="5">
        <f t="shared" si="216"/>
        <v>2.3999999999999998E-3</v>
      </c>
      <c r="S2685">
        <f t="shared" si="219"/>
        <v>12</v>
      </c>
      <c r="T2685" t="s">
        <v>8295</v>
      </c>
      <c r="U2685" t="s">
        <v>8296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800</v>
      </c>
      <c r="E2686">
        <v>70000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9">
        <f t="shared" si="217"/>
        <v>41820.914641203708</v>
      </c>
      <c r="L2686" s="9">
        <f t="shared" si="218"/>
        <v>41860.914641203708</v>
      </c>
      <c r="M2686" s="10" t="s">
        <v>8329</v>
      </c>
      <c r="N2686" t="b">
        <v>0</v>
      </c>
      <c r="O2686">
        <v>4</v>
      </c>
      <c r="P2686" t="b">
        <v>0</v>
      </c>
      <c r="Q2686" t="s">
        <v>8295</v>
      </c>
      <c r="R2686" s="5">
        <f t="shared" si="216"/>
        <v>1.1428571428571429E-2</v>
      </c>
      <c r="S2686">
        <f t="shared" si="219"/>
        <v>200</v>
      </c>
      <c r="T2686" t="s">
        <v>8295</v>
      </c>
      <c r="U2686" t="s">
        <v>8296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10</v>
      </c>
      <c r="E2687">
        <v>50000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9">
        <f t="shared" si="217"/>
        <v>42061.69594907407</v>
      </c>
      <c r="L2687" s="9">
        <f t="shared" si="218"/>
        <v>42121.654282407406</v>
      </c>
      <c r="M2687" s="10" t="s">
        <v>8326</v>
      </c>
      <c r="N2687" t="b">
        <v>0</v>
      </c>
      <c r="O2687">
        <v>1</v>
      </c>
      <c r="P2687" t="b">
        <v>0</v>
      </c>
      <c r="Q2687" t="s">
        <v>8295</v>
      </c>
      <c r="R2687" s="5">
        <f t="shared" si="216"/>
        <v>2.0000000000000001E-4</v>
      </c>
      <c r="S2687">
        <f t="shared" si="219"/>
        <v>10</v>
      </c>
      <c r="T2687" t="s">
        <v>8295</v>
      </c>
      <c r="U2687" t="s">
        <v>8296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0</v>
      </c>
      <c r="E2688">
        <v>30000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9">
        <f t="shared" si="217"/>
        <v>41892.974803240737</v>
      </c>
      <c r="L2688" s="9">
        <f t="shared" si="218"/>
        <v>41912.974803240737</v>
      </c>
      <c r="M2688" s="10" t="s">
        <v>8329</v>
      </c>
      <c r="N2688" t="b">
        <v>0</v>
      </c>
      <c r="O2688">
        <v>0</v>
      </c>
      <c r="P2688" t="b">
        <v>0</v>
      </c>
      <c r="Q2688" t="s">
        <v>8295</v>
      </c>
      <c r="R2688" s="5">
        <f t="shared" si="216"/>
        <v>0</v>
      </c>
      <c r="S2688">
        <v>0</v>
      </c>
      <c r="T2688" t="s">
        <v>8295</v>
      </c>
      <c r="U2688" t="s">
        <v>8296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0</v>
      </c>
      <c r="E2689">
        <v>15000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9">
        <f t="shared" si="217"/>
        <v>42154.64025462963</v>
      </c>
      <c r="L2689" s="9">
        <f t="shared" si="218"/>
        <v>42184.64025462963</v>
      </c>
      <c r="M2689" s="10" t="s">
        <v>8326</v>
      </c>
      <c r="N2689" t="b">
        <v>0</v>
      </c>
      <c r="O2689">
        <v>0</v>
      </c>
      <c r="P2689" t="b">
        <v>0</v>
      </c>
      <c r="Q2689" t="s">
        <v>8295</v>
      </c>
      <c r="R2689" s="5">
        <f t="shared" si="216"/>
        <v>0</v>
      </c>
      <c r="S2689">
        <v>0</v>
      </c>
      <c r="T2689" t="s">
        <v>8295</v>
      </c>
      <c r="U2689" t="s">
        <v>8296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74</v>
      </c>
      <c r="E2690">
        <v>50000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9">
        <f t="shared" si="217"/>
        <v>42028.11886574074</v>
      </c>
      <c r="L2690" s="9">
        <f t="shared" si="218"/>
        <v>42059.125</v>
      </c>
      <c r="M2690" s="10" t="s">
        <v>8326</v>
      </c>
      <c r="N2690" t="b">
        <v>0</v>
      </c>
      <c r="O2690">
        <v>14</v>
      </c>
      <c r="P2690" t="b">
        <v>0</v>
      </c>
      <c r="Q2690" t="s">
        <v>8295</v>
      </c>
      <c r="R2690" s="5">
        <f t="shared" ref="R2690:R2753" si="220">D2690/E2690</f>
        <v>1.48E-3</v>
      </c>
      <c r="S2690">
        <f t="shared" ref="S2690:S2700" si="221">D2690/O2690</f>
        <v>5.2857142857142856</v>
      </c>
      <c r="T2690" t="s">
        <v>8295</v>
      </c>
      <c r="U2690" t="s">
        <v>8296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1</v>
      </c>
      <c r="E2691">
        <v>35000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9">
        <f t="shared" ref="K2691:K2754" si="222">(J2691/86400)+DATE(1970,1,1)</f>
        <v>42551.961689814816</v>
      </c>
      <c r="L2691" s="9">
        <f t="shared" ref="L2691:L2754" si="223">(I2691/86400)+DATE(1970,1,1)</f>
        <v>42581.961689814816</v>
      </c>
      <c r="M2691" s="10" t="s">
        <v>8328</v>
      </c>
      <c r="N2691" t="b">
        <v>0</v>
      </c>
      <c r="O2691">
        <v>1</v>
      </c>
      <c r="P2691" t="b">
        <v>0</v>
      </c>
      <c r="Q2691" t="s">
        <v>8295</v>
      </c>
      <c r="R2691" s="5">
        <f t="shared" si="220"/>
        <v>2.8571428571428571E-5</v>
      </c>
      <c r="S2691">
        <f t="shared" si="221"/>
        <v>1</v>
      </c>
      <c r="T2691" t="s">
        <v>8295</v>
      </c>
      <c r="U2691" t="s">
        <v>8296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8586</v>
      </c>
      <c r="E2692">
        <v>80000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9">
        <f t="shared" si="222"/>
        <v>42113.105046296296</v>
      </c>
      <c r="L2692" s="9">
        <f t="shared" si="223"/>
        <v>42158.105046296296</v>
      </c>
      <c r="M2692" s="10" t="s">
        <v>8326</v>
      </c>
      <c r="N2692" t="b">
        <v>0</v>
      </c>
      <c r="O2692">
        <v>118</v>
      </c>
      <c r="P2692" t="b">
        <v>0</v>
      </c>
      <c r="Q2692" t="s">
        <v>8295</v>
      </c>
      <c r="R2692" s="5">
        <f t="shared" si="220"/>
        <v>0.107325</v>
      </c>
      <c r="S2692">
        <f t="shared" si="221"/>
        <v>72.762711864406782</v>
      </c>
      <c r="T2692" t="s">
        <v>8295</v>
      </c>
      <c r="U2692" t="s">
        <v>8296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35</v>
      </c>
      <c r="E2693">
        <v>65000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9">
        <f t="shared" si="222"/>
        <v>42089.724039351851</v>
      </c>
      <c r="L2693" s="9">
        <f t="shared" si="223"/>
        <v>42134.724039351851</v>
      </c>
      <c r="M2693" s="10" t="s">
        <v>8326</v>
      </c>
      <c r="N2693" t="b">
        <v>0</v>
      </c>
      <c r="O2693">
        <v>2</v>
      </c>
      <c r="P2693" t="b">
        <v>0</v>
      </c>
      <c r="Q2693" t="s">
        <v>8295</v>
      </c>
      <c r="R2693" s="5">
        <f t="shared" si="220"/>
        <v>5.3846153846153844E-4</v>
      </c>
      <c r="S2693">
        <f t="shared" si="221"/>
        <v>17.5</v>
      </c>
      <c r="T2693" t="s">
        <v>8295</v>
      </c>
      <c r="U2693" t="s">
        <v>8296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25</v>
      </c>
      <c r="E2694">
        <v>3500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9">
        <f t="shared" si="222"/>
        <v>42058.334027777775</v>
      </c>
      <c r="L2694" s="9">
        <f t="shared" si="223"/>
        <v>42088.292361111111</v>
      </c>
      <c r="M2694" s="10" t="s">
        <v>8326</v>
      </c>
      <c r="N2694" t="b">
        <v>0</v>
      </c>
      <c r="O2694">
        <v>1</v>
      </c>
      <c r="P2694" t="b">
        <v>0</v>
      </c>
      <c r="Q2694" t="s">
        <v>8295</v>
      </c>
      <c r="R2694" s="5">
        <f t="shared" si="220"/>
        <v>7.1428571428571426E-3</v>
      </c>
      <c r="S2694">
        <f t="shared" si="221"/>
        <v>25</v>
      </c>
      <c r="T2694" t="s">
        <v>8295</v>
      </c>
      <c r="U2694" t="s">
        <v>8296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40</v>
      </c>
      <c r="E2695">
        <v>5000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9">
        <f t="shared" si="222"/>
        <v>41834.138495370367</v>
      </c>
      <c r="L2695" s="9">
        <f t="shared" si="223"/>
        <v>41864.138495370367</v>
      </c>
      <c r="M2695" s="10" t="s">
        <v>8329</v>
      </c>
      <c r="N2695" t="b">
        <v>0</v>
      </c>
      <c r="O2695">
        <v>3</v>
      </c>
      <c r="P2695" t="b">
        <v>0</v>
      </c>
      <c r="Q2695" t="s">
        <v>8295</v>
      </c>
      <c r="R2695" s="5">
        <f t="shared" si="220"/>
        <v>8.0000000000000002E-3</v>
      </c>
      <c r="S2695">
        <f t="shared" si="221"/>
        <v>13.333333333333334</v>
      </c>
      <c r="T2695" t="s">
        <v>8295</v>
      </c>
      <c r="U2695" t="s">
        <v>8296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1</v>
      </c>
      <c r="E2696">
        <v>30000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9">
        <f t="shared" si="222"/>
        <v>41878.140497685185</v>
      </c>
      <c r="L2696" s="9">
        <f t="shared" si="223"/>
        <v>41908.140497685185</v>
      </c>
      <c r="M2696" s="10" t="s">
        <v>8329</v>
      </c>
      <c r="N2696" t="b">
        <v>0</v>
      </c>
      <c r="O2696">
        <v>1</v>
      </c>
      <c r="P2696" t="b">
        <v>0</v>
      </c>
      <c r="Q2696" t="s">
        <v>8295</v>
      </c>
      <c r="R2696" s="5">
        <f t="shared" si="220"/>
        <v>3.3333333333333335E-5</v>
      </c>
      <c r="S2696">
        <f t="shared" si="221"/>
        <v>1</v>
      </c>
      <c r="T2696" t="s">
        <v>8295</v>
      </c>
      <c r="U2696" t="s">
        <v>8296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71</v>
      </c>
      <c r="E2697">
        <v>15000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9">
        <f t="shared" si="222"/>
        <v>42048.181921296295</v>
      </c>
      <c r="L2697" s="9">
        <f t="shared" si="223"/>
        <v>42108.14025462963</v>
      </c>
      <c r="M2697" s="10" t="s">
        <v>8326</v>
      </c>
      <c r="N2697" t="b">
        <v>0</v>
      </c>
      <c r="O2697">
        <v>3</v>
      </c>
      <c r="P2697" t="b">
        <v>0</v>
      </c>
      <c r="Q2697" t="s">
        <v>8295</v>
      </c>
      <c r="R2697" s="5">
        <f t="shared" si="220"/>
        <v>4.7333333333333333E-3</v>
      </c>
      <c r="S2697">
        <f t="shared" si="221"/>
        <v>23.666666666666668</v>
      </c>
      <c r="T2697" t="s">
        <v>8295</v>
      </c>
      <c r="U2697" t="s">
        <v>8296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3390</v>
      </c>
      <c r="E2698">
        <v>60000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9">
        <f t="shared" si="222"/>
        <v>41964.844444444447</v>
      </c>
      <c r="L2698" s="9">
        <f t="shared" si="223"/>
        <v>41998.844444444447</v>
      </c>
      <c r="M2698" s="10" t="s">
        <v>8329</v>
      </c>
      <c r="N2698" t="b">
        <v>0</v>
      </c>
      <c r="O2698">
        <v>38</v>
      </c>
      <c r="P2698" t="b">
        <v>0</v>
      </c>
      <c r="Q2698" t="s">
        <v>8295</v>
      </c>
      <c r="R2698" s="5">
        <f t="shared" si="220"/>
        <v>5.6500000000000002E-2</v>
      </c>
      <c r="S2698">
        <f t="shared" si="221"/>
        <v>89.21052631578948</v>
      </c>
      <c r="T2698" t="s">
        <v>8295</v>
      </c>
      <c r="U2698" t="s">
        <v>8296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6061</v>
      </c>
      <c r="E2699">
        <v>23000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9">
        <f t="shared" si="222"/>
        <v>42187.940081018518</v>
      </c>
      <c r="L2699" s="9">
        <f t="shared" si="223"/>
        <v>42218.916666666672</v>
      </c>
      <c r="M2699" s="10" t="s">
        <v>8326</v>
      </c>
      <c r="N2699" t="b">
        <v>0</v>
      </c>
      <c r="O2699">
        <v>52</v>
      </c>
      <c r="P2699" t="b">
        <v>0</v>
      </c>
      <c r="Q2699" t="s">
        <v>8295</v>
      </c>
      <c r="R2699" s="5">
        <f t="shared" si="220"/>
        <v>0.26352173913043481</v>
      </c>
      <c r="S2699">
        <f t="shared" si="221"/>
        <v>116.55769230769231</v>
      </c>
      <c r="T2699" t="s">
        <v>8295</v>
      </c>
      <c r="U2699" t="s">
        <v>8296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26.01</v>
      </c>
      <c r="E2700">
        <v>8000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9">
        <f t="shared" si="222"/>
        <v>41787.898240740738</v>
      </c>
      <c r="L2700" s="9">
        <f t="shared" si="223"/>
        <v>41817.898240740738</v>
      </c>
      <c r="M2700" s="10" t="s">
        <v>8329</v>
      </c>
      <c r="N2700" t="b">
        <v>0</v>
      </c>
      <c r="O2700">
        <v>2</v>
      </c>
      <c r="P2700" t="b">
        <v>0</v>
      </c>
      <c r="Q2700" t="s">
        <v>8295</v>
      </c>
      <c r="R2700" s="5">
        <f t="shared" si="220"/>
        <v>3.2512500000000002E-3</v>
      </c>
      <c r="S2700">
        <f t="shared" si="221"/>
        <v>13.005000000000001</v>
      </c>
      <c r="T2700" t="s">
        <v>8295</v>
      </c>
      <c r="U2700" t="s">
        <v>8296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0</v>
      </c>
      <c r="E2701">
        <v>2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9">
        <f t="shared" si="222"/>
        <v>41829.896562499998</v>
      </c>
      <c r="L2701" s="9">
        <f t="shared" si="223"/>
        <v>41859.896562499998</v>
      </c>
      <c r="M2701" s="10" t="s">
        <v>8329</v>
      </c>
      <c r="N2701" t="b">
        <v>0</v>
      </c>
      <c r="O2701">
        <v>0</v>
      </c>
      <c r="P2701" t="b">
        <v>0</v>
      </c>
      <c r="Q2701" t="s">
        <v>8295</v>
      </c>
      <c r="R2701" s="5">
        <f t="shared" si="220"/>
        <v>0</v>
      </c>
      <c r="S2701">
        <v>0</v>
      </c>
      <c r="T2701" t="s">
        <v>8295</v>
      </c>
      <c r="U2701" t="s">
        <v>8296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70</v>
      </c>
      <c r="E2702">
        <v>9999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9">
        <f t="shared" si="222"/>
        <v>41870.874675925923</v>
      </c>
      <c r="L2702" s="9">
        <f t="shared" si="223"/>
        <v>41900.874675925923</v>
      </c>
      <c r="M2702" s="10" t="s">
        <v>8329</v>
      </c>
      <c r="N2702" t="b">
        <v>0</v>
      </c>
      <c r="O2702">
        <v>4</v>
      </c>
      <c r="P2702" t="b">
        <v>0</v>
      </c>
      <c r="Q2702" t="s">
        <v>8295</v>
      </c>
      <c r="R2702" s="5">
        <f t="shared" si="220"/>
        <v>7.0007000700070005E-3</v>
      </c>
      <c r="S2702">
        <f t="shared" ref="S2702:S2744" si="224">D2702/O2702</f>
        <v>17.5</v>
      </c>
      <c r="T2702" t="s">
        <v>8295</v>
      </c>
      <c r="U2702" t="s">
        <v>8296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1570</v>
      </c>
      <c r="E2703">
        <v>3400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9">
        <f t="shared" si="222"/>
        <v>42801.774699074071</v>
      </c>
      <c r="L2703" s="9">
        <f t="shared" si="223"/>
        <v>42832.733032407406</v>
      </c>
      <c r="M2703" s="10" t="s">
        <v>8327</v>
      </c>
      <c r="N2703" t="b">
        <v>0</v>
      </c>
      <c r="O2703">
        <v>46</v>
      </c>
      <c r="P2703" t="b">
        <v>0</v>
      </c>
      <c r="Q2703" t="s">
        <v>8276</v>
      </c>
      <c r="R2703" s="5">
        <f t="shared" si="220"/>
        <v>0.46176470588235297</v>
      </c>
      <c r="S2703">
        <f t="shared" si="224"/>
        <v>34.130434782608695</v>
      </c>
      <c r="T2703" t="s">
        <v>8276</v>
      </c>
      <c r="U2703" t="s">
        <v>8316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3441</v>
      </c>
      <c r="E2704">
        <v>10000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9">
        <f t="shared" si="222"/>
        <v>42800.801817129628</v>
      </c>
      <c r="L2704" s="9">
        <f t="shared" si="223"/>
        <v>42830.760150462964</v>
      </c>
      <c r="M2704" s="10" t="s">
        <v>8327</v>
      </c>
      <c r="N2704" t="b">
        <v>1</v>
      </c>
      <c r="O2704">
        <v>26</v>
      </c>
      <c r="P2704" t="b">
        <v>0</v>
      </c>
      <c r="Q2704" t="s">
        <v>8276</v>
      </c>
      <c r="R2704" s="5">
        <f t="shared" si="220"/>
        <v>0.34410000000000002</v>
      </c>
      <c r="S2704">
        <f t="shared" si="224"/>
        <v>132.34615384615384</v>
      </c>
      <c r="T2704" t="s">
        <v>8276</v>
      </c>
      <c r="U2704" t="s">
        <v>8316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41500</v>
      </c>
      <c r="E2705">
        <v>40000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9">
        <f t="shared" si="222"/>
        <v>42756.690162037034</v>
      </c>
      <c r="L2705" s="9">
        <f t="shared" si="223"/>
        <v>42816.648495370369</v>
      </c>
      <c r="M2705" s="10" t="s">
        <v>8327</v>
      </c>
      <c r="N2705" t="b">
        <v>0</v>
      </c>
      <c r="O2705">
        <v>45</v>
      </c>
      <c r="P2705" t="b">
        <v>0</v>
      </c>
      <c r="Q2705" t="s">
        <v>8276</v>
      </c>
      <c r="R2705" s="5">
        <f t="shared" si="220"/>
        <v>1.0375000000000001</v>
      </c>
      <c r="S2705">
        <f t="shared" si="224"/>
        <v>922.22222222222217</v>
      </c>
      <c r="T2705" t="s">
        <v>8276</v>
      </c>
      <c r="U2705" t="s">
        <v>8316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1145</v>
      </c>
      <c r="E2706">
        <v>19000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9">
        <f t="shared" si="222"/>
        <v>42787.862430555557</v>
      </c>
      <c r="L2706" s="9">
        <f t="shared" si="223"/>
        <v>42830.820763888885</v>
      </c>
      <c r="M2706" s="10" t="s">
        <v>8327</v>
      </c>
      <c r="N2706" t="b">
        <v>0</v>
      </c>
      <c r="O2706">
        <v>7</v>
      </c>
      <c r="P2706" t="b">
        <v>0</v>
      </c>
      <c r="Q2706" t="s">
        <v>8276</v>
      </c>
      <c r="R2706" s="5">
        <f t="shared" si="220"/>
        <v>6.0263157894736845E-2</v>
      </c>
      <c r="S2706">
        <f t="shared" si="224"/>
        <v>163.57142857142858</v>
      </c>
      <c r="T2706" t="s">
        <v>8276</v>
      </c>
      <c r="U2706" t="s">
        <v>8316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1739</v>
      </c>
      <c r="E2707">
        <v>16500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9">
        <f t="shared" si="222"/>
        <v>42773.916180555556</v>
      </c>
      <c r="L2707" s="9">
        <f t="shared" si="223"/>
        <v>42818.874513888892</v>
      </c>
      <c r="M2707" s="10" t="s">
        <v>8327</v>
      </c>
      <c r="N2707" t="b">
        <v>0</v>
      </c>
      <c r="O2707">
        <v>8</v>
      </c>
      <c r="P2707" t="b">
        <v>0</v>
      </c>
      <c r="Q2707" t="s">
        <v>8276</v>
      </c>
      <c r="R2707" s="5">
        <f t="shared" si="220"/>
        <v>0.10539393939393939</v>
      </c>
      <c r="S2707">
        <f t="shared" si="224"/>
        <v>217.375</v>
      </c>
      <c r="T2707" t="s">
        <v>8276</v>
      </c>
      <c r="U2707" t="s">
        <v>8316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39304</v>
      </c>
      <c r="E2708">
        <v>35000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9">
        <f t="shared" si="222"/>
        <v>41899.294942129629</v>
      </c>
      <c r="L2708" s="9">
        <f t="shared" si="223"/>
        <v>41928.290972222225</v>
      </c>
      <c r="M2708" s="10" t="s">
        <v>8329</v>
      </c>
      <c r="N2708" t="b">
        <v>1</v>
      </c>
      <c r="O2708">
        <v>263</v>
      </c>
      <c r="P2708" t="b">
        <v>1</v>
      </c>
      <c r="Q2708" t="s">
        <v>8276</v>
      </c>
      <c r="R2708" s="5">
        <f t="shared" si="220"/>
        <v>1.1229714285714285</v>
      </c>
      <c r="S2708">
        <f t="shared" si="224"/>
        <v>149.44486692015209</v>
      </c>
      <c r="T2708" t="s">
        <v>8276</v>
      </c>
      <c r="U2708" t="s">
        <v>8316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28067.57</v>
      </c>
      <c r="E2709">
        <v>8000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9">
        <f t="shared" si="222"/>
        <v>41391.782905092594</v>
      </c>
      <c r="L2709" s="9">
        <f t="shared" si="223"/>
        <v>41421.290972222225</v>
      </c>
      <c r="M2709" s="10" t="s">
        <v>8331</v>
      </c>
      <c r="N2709" t="b">
        <v>1</v>
      </c>
      <c r="O2709">
        <v>394</v>
      </c>
      <c r="P2709" t="b">
        <v>1</v>
      </c>
      <c r="Q2709" t="s">
        <v>8276</v>
      </c>
      <c r="R2709" s="5">
        <f t="shared" si="220"/>
        <v>3.50844625</v>
      </c>
      <c r="S2709">
        <f t="shared" si="224"/>
        <v>71.237487309644663</v>
      </c>
      <c r="T2709" t="s">
        <v>8276</v>
      </c>
      <c r="U2709" t="s">
        <v>8316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46643.07</v>
      </c>
      <c r="E2710">
        <v>20000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9">
        <f t="shared" si="222"/>
        <v>42512.698217592595</v>
      </c>
      <c r="L2710" s="9">
        <f t="shared" si="223"/>
        <v>42572.698217592595</v>
      </c>
      <c r="M2710" s="10" t="s">
        <v>8328</v>
      </c>
      <c r="N2710" t="b">
        <v>1</v>
      </c>
      <c r="O2710">
        <v>1049</v>
      </c>
      <c r="P2710" t="b">
        <v>1</v>
      </c>
      <c r="Q2710" t="s">
        <v>8276</v>
      </c>
      <c r="R2710" s="5">
        <f t="shared" si="220"/>
        <v>2.3321535</v>
      </c>
      <c r="S2710">
        <f t="shared" si="224"/>
        <v>44.464318398474738</v>
      </c>
      <c r="T2710" t="s">
        <v>8276</v>
      </c>
      <c r="U2710" t="s">
        <v>8316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50803</v>
      </c>
      <c r="E2711">
        <v>50000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9">
        <f t="shared" si="222"/>
        <v>42612.149780092594</v>
      </c>
      <c r="L2711" s="9">
        <f t="shared" si="223"/>
        <v>42647.165972222225</v>
      </c>
      <c r="M2711" s="10" t="s">
        <v>8328</v>
      </c>
      <c r="N2711" t="b">
        <v>1</v>
      </c>
      <c r="O2711">
        <v>308</v>
      </c>
      <c r="P2711" t="b">
        <v>1</v>
      </c>
      <c r="Q2711" t="s">
        <v>8276</v>
      </c>
      <c r="R2711" s="5">
        <f t="shared" si="220"/>
        <v>1.01606</v>
      </c>
      <c r="S2711">
        <f t="shared" si="224"/>
        <v>164.94480519480518</v>
      </c>
      <c r="T2711" t="s">
        <v>8276</v>
      </c>
      <c r="U2711" t="s">
        <v>8316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92340.21</v>
      </c>
      <c r="E2712">
        <v>60000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9">
        <f t="shared" si="222"/>
        <v>41828.229490740741</v>
      </c>
      <c r="L2712" s="9">
        <f t="shared" si="223"/>
        <v>41860.083333333336</v>
      </c>
      <c r="M2712" s="10" t="s">
        <v>8329</v>
      </c>
      <c r="N2712" t="b">
        <v>1</v>
      </c>
      <c r="O2712">
        <v>1088</v>
      </c>
      <c r="P2712" t="b">
        <v>1</v>
      </c>
      <c r="Q2712" t="s">
        <v>8276</v>
      </c>
      <c r="R2712" s="5">
        <f t="shared" si="220"/>
        <v>1.5390035000000002</v>
      </c>
      <c r="S2712">
        <f t="shared" si="224"/>
        <v>84.871516544117654</v>
      </c>
      <c r="T2712" t="s">
        <v>8276</v>
      </c>
      <c r="U2712" t="s">
        <v>8316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3938</v>
      </c>
      <c r="E2713">
        <v>3910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9">
        <f t="shared" si="222"/>
        <v>41780.745254629626</v>
      </c>
      <c r="L2713" s="9">
        <f t="shared" si="223"/>
        <v>41810.917361111111</v>
      </c>
      <c r="M2713" s="10" t="s">
        <v>8329</v>
      </c>
      <c r="N2713" t="b">
        <v>1</v>
      </c>
      <c r="O2713">
        <v>73</v>
      </c>
      <c r="P2713" t="b">
        <v>1</v>
      </c>
      <c r="Q2713" t="s">
        <v>8276</v>
      </c>
      <c r="R2713" s="5">
        <f t="shared" si="220"/>
        <v>1.007161125319693</v>
      </c>
      <c r="S2713">
        <f t="shared" si="224"/>
        <v>53.945205479452056</v>
      </c>
      <c r="T2713" t="s">
        <v>8276</v>
      </c>
      <c r="U2713" t="s">
        <v>8316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7226</v>
      </c>
      <c r="E2714">
        <v>5500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9">
        <f t="shared" si="222"/>
        <v>41432.062037037038</v>
      </c>
      <c r="L2714" s="9">
        <f t="shared" si="223"/>
        <v>41468.75</v>
      </c>
      <c r="M2714" s="10" t="s">
        <v>8331</v>
      </c>
      <c r="N2714" t="b">
        <v>1</v>
      </c>
      <c r="O2714">
        <v>143</v>
      </c>
      <c r="P2714" t="b">
        <v>1</v>
      </c>
      <c r="Q2714" t="s">
        <v>8276</v>
      </c>
      <c r="R2714" s="5">
        <f t="shared" si="220"/>
        <v>1.3138181818181818</v>
      </c>
      <c r="S2714">
        <f t="shared" si="224"/>
        <v>50.531468531468533</v>
      </c>
      <c r="T2714" t="s">
        <v>8276</v>
      </c>
      <c r="U2714" t="s">
        <v>8316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153362</v>
      </c>
      <c r="E2715">
        <v>150000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9">
        <f t="shared" si="222"/>
        <v>42322.653749999998</v>
      </c>
      <c r="L2715" s="9">
        <f t="shared" si="223"/>
        <v>42362.653749999998</v>
      </c>
      <c r="M2715" s="10" t="s">
        <v>8326</v>
      </c>
      <c r="N2715" t="b">
        <v>1</v>
      </c>
      <c r="O2715">
        <v>1420</v>
      </c>
      <c r="P2715" t="b">
        <v>1</v>
      </c>
      <c r="Q2715" t="s">
        <v>8276</v>
      </c>
      <c r="R2715" s="5">
        <f t="shared" si="220"/>
        <v>1.0224133333333334</v>
      </c>
      <c r="S2715">
        <f t="shared" si="224"/>
        <v>108.00140845070422</v>
      </c>
      <c r="T2715" t="s">
        <v>8276</v>
      </c>
      <c r="U2715" t="s">
        <v>8316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29089</v>
      </c>
      <c r="E2716">
        <v>25000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9">
        <f t="shared" si="222"/>
        <v>42629.655046296291</v>
      </c>
      <c r="L2716" s="9">
        <f t="shared" si="223"/>
        <v>42657.958333333328</v>
      </c>
      <c r="M2716" s="10" t="s">
        <v>8328</v>
      </c>
      <c r="N2716" t="b">
        <v>1</v>
      </c>
      <c r="O2716">
        <v>305</v>
      </c>
      <c r="P2716" t="b">
        <v>1</v>
      </c>
      <c r="Q2716" t="s">
        <v>8276</v>
      </c>
      <c r="R2716" s="5">
        <f t="shared" si="220"/>
        <v>1.1635599999999999</v>
      </c>
      <c r="S2716">
        <f t="shared" si="224"/>
        <v>95.373770491803285</v>
      </c>
      <c r="T2716" t="s">
        <v>8276</v>
      </c>
      <c r="U2716" t="s">
        <v>8316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31754.69</v>
      </c>
      <c r="E2717">
        <v>12000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9">
        <f t="shared" si="222"/>
        <v>42387.398472222223</v>
      </c>
      <c r="L2717" s="9">
        <f t="shared" si="223"/>
        <v>42421.398472222223</v>
      </c>
      <c r="M2717" s="10" t="s">
        <v>8328</v>
      </c>
      <c r="N2717" t="b">
        <v>1</v>
      </c>
      <c r="O2717">
        <v>551</v>
      </c>
      <c r="P2717" t="b">
        <v>1</v>
      </c>
      <c r="Q2717" t="s">
        <v>8276</v>
      </c>
      <c r="R2717" s="5">
        <f t="shared" si="220"/>
        <v>2.6462241666666664</v>
      </c>
      <c r="S2717">
        <f t="shared" si="224"/>
        <v>57.631016333938291</v>
      </c>
      <c r="T2717" t="s">
        <v>8276</v>
      </c>
      <c r="U2717" t="s">
        <v>8316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11998.01</v>
      </c>
      <c r="E2718">
        <v>10000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9">
        <f t="shared" si="222"/>
        <v>42255.333252314813</v>
      </c>
      <c r="L2718" s="9">
        <f t="shared" si="223"/>
        <v>42285.333252314813</v>
      </c>
      <c r="M2718" s="10" t="s">
        <v>8326</v>
      </c>
      <c r="N2718" t="b">
        <v>1</v>
      </c>
      <c r="O2718">
        <v>187</v>
      </c>
      <c r="P2718" t="b">
        <v>1</v>
      </c>
      <c r="Q2718" t="s">
        <v>8276</v>
      </c>
      <c r="R2718" s="5">
        <f t="shared" si="220"/>
        <v>1.1998010000000001</v>
      </c>
      <c r="S2718">
        <f t="shared" si="224"/>
        <v>64.160481283422456</v>
      </c>
      <c r="T2718" t="s">
        <v>8276</v>
      </c>
      <c r="U2718" t="s">
        <v>8316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30026</v>
      </c>
      <c r="E2719">
        <v>25000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9">
        <f t="shared" si="222"/>
        <v>41934.914918981478</v>
      </c>
      <c r="L2719" s="9">
        <f t="shared" si="223"/>
        <v>41979.956585648149</v>
      </c>
      <c r="M2719" s="10" t="s">
        <v>8329</v>
      </c>
      <c r="N2719" t="b">
        <v>1</v>
      </c>
      <c r="O2719">
        <v>325</v>
      </c>
      <c r="P2719" t="b">
        <v>1</v>
      </c>
      <c r="Q2719" t="s">
        <v>8276</v>
      </c>
      <c r="R2719" s="5">
        <f t="shared" si="220"/>
        <v>1.2010400000000001</v>
      </c>
      <c r="S2719">
        <f t="shared" si="224"/>
        <v>92.387692307692305</v>
      </c>
      <c r="T2719" t="s">
        <v>8276</v>
      </c>
      <c r="U2719" t="s">
        <v>8316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18645</v>
      </c>
      <c r="E2720">
        <v>18000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9">
        <f t="shared" si="222"/>
        <v>42465.596585648149</v>
      </c>
      <c r="L2720" s="9">
        <f t="shared" si="223"/>
        <v>42493.958333333328</v>
      </c>
      <c r="M2720" s="10" t="s">
        <v>8328</v>
      </c>
      <c r="N2720" t="b">
        <v>1</v>
      </c>
      <c r="O2720">
        <v>148</v>
      </c>
      <c r="P2720" t="b">
        <v>1</v>
      </c>
      <c r="Q2720" t="s">
        <v>8276</v>
      </c>
      <c r="R2720" s="5">
        <f t="shared" si="220"/>
        <v>1.0358333333333334</v>
      </c>
      <c r="S2720">
        <f t="shared" si="224"/>
        <v>125.97972972972973</v>
      </c>
      <c r="T2720" t="s">
        <v>8276</v>
      </c>
      <c r="U2720" t="s">
        <v>8316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6530</v>
      </c>
      <c r="E2721">
        <v>6000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9">
        <f t="shared" si="222"/>
        <v>42418.031180555554</v>
      </c>
      <c r="L2721" s="9">
        <f t="shared" si="223"/>
        <v>42477.98951388889</v>
      </c>
      <c r="M2721" s="10" t="s">
        <v>8328</v>
      </c>
      <c r="N2721" t="b">
        <v>0</v>
      </c>
      <c r="O2721">
        <v>69</v>
      </c>
      <c r="P2721" t="b">
        <v>1</v>
      </c>
      <c r="Q2721" t="s">
        <v>8276</v>
      </c>
      <c r="R2721" s="5">
        <f t="shared" si="220"/>
        <v>1.0883333333333334</v>
      </c>
      <c r="S2721">
        <f t="shared" si="224"/>
        <v>94.637681159420296</v>
      </c>
      <c r="T2721" t="s">
        <v>8276</v>
      </c>
      <c r="U2721" t="s">
        <v>8316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29531</v>
      </c>
      <c r="E2722">
        <v>25000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9">
        <f t="shared" si="222"/>
        <v>42655.465891203705</v>
      </c>
      <c r="L2722" s="9">
        <f t="shared" si="223"/>
        <v>42685.507557870369</v>
      </c>
      <c r="M2722" s="10" t="s">
        <v>8328</v>
      </c>
      <c r="N2722" t="b">
        <v>0</v>
      </c>
      <c r="O2722">
        <v>173</v>
      </c>
      <c r="P2722" t="b">
        <v>1</v>
      </c>
      <c r="Q2722" t="s">
        <v>8276</v>
      </c>
      <c r="R2722" s="5">
        <f t="shared" si="220"/>
        <v>1.1812400000000001</v>
      </c>
      <c r="S2722">
        <f t="shared" si="224"/>
        <v>170.69942196531792</v>
      </c>
      <c r="T2722" t="s">
        <v>8276</v>
      </c>
      <c r="U2722" t="s">
        <v>8316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10965</v>
      </c>
      <c r="E2723">
        <v>750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9">
        <f t="shared" si="222"/>
        <v>41493.543958333335</v>
      </c>
      <c r="L2723" s="9">
        <f t="shared" si="223"/>
        <v>41523.791666666664</v>
      </c>
      <c r="M2723" s="10" t="s">
        <v>8331</v>
      </c>
      <c r="N2723" t="b">
        <v>0</v>
      </c>
      <c r="O2723">
        <v>269</v>
      </c>
      <c r="P2723" t="b">
        <v>1</v>
      </c>
      <c r="Q2723" t="s">
        <v>8278</v>
      </c>
      <c r="R2723" s="5">
        <f t="shared" si="220"/>
        <v>14.62</v>
      </c>
      <c r="S2723">
        <f t="shared" si="224"/>
        <v>40.762081784386616</v>
      </c>
      <c r="T2723" t="s">
        <v>8278</v>
      </c>
      <c r="U2723" t="s">
        <v>8308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12627</v>
      </c>
      <c r="E2724">
        <v>5000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9">
        <f t="shared" si="222"/>
        <v>42704.857094907406</v>
      </c>
      <c r="L2724" s="9">
        <f t="shared" si="223"/>
        <v>42764.857094907406</v>
      </c>
      <c r="M2724" s="10" t="s">
        <v>8327</v>
      </c>
      <c r="N2724" t="b">
        <v>0</v>
      </c>
      <c r="O2724">
        <v>185</v>
      </c>
      <c r="P2724" t="b">
        <v>1</v>
      </c>
      <c r="Q2724" t="s">
        <v>8278</v>
      </c>
      <c r="R2724" s="5">
        <f t="shared" si="220"/>
        <v>2.5253999999999999</v>
      </c>
      <c r="S2724">
        <f t="shared" si="224"/>
        <v>68.254054054054052</v>
      </c>
      <c r="T2724" t="s">
        <v>8278</v>
      </c>
      <c r="U2724" t="s">
        <v>8308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16806</v>
      </c>
      <c r="E2725">
        <v>12000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9">
        <f t="shared" si="222"/>
        <v>41944.83898148148</v>
      </c>
      <c r="L2725" s="9">
        <f t="shared" si="223"/>
        <v>42004.880648148144</v>
      </c>
      <c r="M2725" s="10" t="s">
        <v>8329</v>
      </c>
      <c r="N2725" t="b">
        <v>0</v>
      </c>
      <c r="O2725">
        <v>176</v>
      </c>
      <c r="P2725" t="b">
        <v>1</v>
      </c>
      <c r="Q2725" t="s">
        <v>8278</v>
      </c>
      <c r="R2725" s="5">
        <f t="shared" si="220"/>
        <v>1.4005000000000001</v>
      </c>
      <c r="S2725">
        <f t="shared" si="224"/>
        <v>95.48863636363636</v>
      </c>
      <c r="T2725" t="s">
        <v>8278</v>
      </c>
      <c r="U2725" t="s">
        <v>8308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7326.88</v>
      </c>
      <c r="E2726">
        <v>2468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9">
        <f t="shared" si="222"/>
        <v>42199.32707175926</v>
      </c>
      <c r="L2726" s="9">
        <f t="shared" si="223"/>
        <v>42231.32707175926</v>
      </c>
      <c r="M2726" s="10" t="s">
        <v>8326</v>
      </c>
      <c r="N2726" t="b">
        <v>0</v>
      </c>
      <c r="O2726">
        <v>1019</v>
      </c>
      <c r="P2726" t="b">
        <v>1</v>
      </c>
      <c r="Q2726" t="s">
        <v>8278</v>
      </c>
      <c r="R2726" s="5">
        <f t="shared" si="220"/>
        <v>2.9687520259319289</v>
      </c>
      <c r="S2726">
        <f t="shared" si="224"/>
        <v>7.1902649656526005</v>
      </c>
      <c r="T2726" t="s">
        <v>8278</v>
      </c>
      <c r="U2726" t="s">
        <v>8308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57817</v>
      </c>
      <c r="E2727">
        <v>40000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9">
        <f t="shared" si="222"/>
        <v>42745.744618055556</v>
      </c>
      <c r="L2727" s="9">
        <f t="shared" si="223"/>
        <v>42795.744618055556</v>
      </c>
      <c r="M2727" s="10" t="s">
        <v>8327</v>
      </c>
      <c r="N2727" t="b">
        <v>0</v>
      </c>
      <c r="O2727">
        <v>113</v>
      </c>
      <c r="P2727" t="b">
        <v>1</v>
      </c>
      <c r="Q2727" t="s">
        <v>8278</v>
      </c>
      <c r="R2727" s="5">
        <f t="shared" si="220"/>
        <v>1.445425</v>
      </c>
      <c r="S2727">
        <f t="shared" si="224"/>
        <v>511.65486725663715</v>
      </c>
      <c r="T2727" t="s">
        <v>8278</v>
      </c>
      <c r="U2727" t="s">
        <v>8308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105745</v>
      </c>
      <c r="E2728">
        <v>100000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9">
        <f t="shared" si="222"/>
        <v>42452.579988425925</v>
      </c>
      <c r="L2728" s="9">
        <f t="shared" si="223"/>
        <v>42482.579988425925</v>
      </c>
      <c r="M2728" s="10" t="s">
        <v>8328</v>
      </c>
      <c r="N2728" t="b">
        <v>0</v>
      </c>
      <c r="O2728">
        <v>404</v>
      </c>
      <c r="P2728" t="b">
        <v>1</v>
      </c>
      <c r="Q2728" t="s">
        <v>8278</v>
      </c>
      <c r="R2728" s="5">
        <f t="shared" si="220"/>
        <v>1.05745</v>
      </c>
      <c r="S2728">
        <f t="shared" si="224"/>
        <v>261.74504950495049</v>
      </c>
      <c r="T2728" t="s">
        <v>8278</v>
      </c>
      <c r="U2728" t="s">
        <v>8308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49321</v>
      </c>
      <c r="E2729">
        <v>10000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9">
        <f t="shared" si="222"/>
        <v>42198.676655092597</v>
      </c>
      <c r="L2729" s="9">
        <f t="shared" si="223"/>
        <v>42223.676655092597</v>
      </c>
      <c r="M2729" s="10" t="s">
        <v>8326</v>
      </c>
      <c r="N2729" t="b">
        <v>0</v>
      </c>
      <c r="O2729">
        <v>707</v>
      </c>
      <c r="P2729" t="b">
        <v>1</v>
      </c>
      <c r="Q2729" t="s">
        <v>8278</v>
      </c>
      <c r="R2729" s="5">
        <f t="shared" si="220"/>
        <v>4.9321000000000002</v>
      </c>
      <c r="S2729">
        <f t="shared" si="224"/>
        <v>69.760961810466767</v>
      </c>
      <c r="T2729" t="s">
        <v>8278</v>
      </c>
      <c r="U2729" t="s">
        <v>8308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30274</v>
      </c>
      <c r="E2730">
        <v>15000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9">
        <f t="shared" si="222"/>
        <v>42333.59993055556</v>
      </c>
      <c r="L2730" s="9">
        <f t="shared" si="223"/>
        <v>42368.59993055556</v>
      </c>
      <c r="M2730" s="10" t="s">
        <v>8326</v>
      </c>
      <c r="N2730" t="b">
        <v>0</v>
      </c>
      <c r="O2730">
        <v>392</v>
      </c>
      <c r="P2730" t="b">
        <v>1</v>
      </c>
      <c r="Q2730" t="s">
        <v>8278</v>
      </c>
      <c r="R2730" s="5">
        <f t="shared" si="220"/>
        <v>2.0182666666666669</v>
      </c>
      <c r="S2730">
        <f t="shared" si="224"/>
        <v>77.229591836734699</v>
      </c>
      <c r="T2730" t="s">
        <v>8278</v>
      </c>
      <c r="U2730" t="s">
        <v>8308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7833</v>
      </c>
      <c r="E2731">
        <v>7500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9">
        <f t="shared" si="222"/>
        <v>42095.240706018521</v>
      </c>
      <c r="L2731" s="9">
        <f t="shared" si="223"/>
        <v>42125.240706018521</v>
      </c>
      <c r="M2731" s="10" t="s">
        <v>8326</v>
      </c>
      <c r="N2731" t="b">
        <v>0</v>
      </c>
      <c r="O2731">
        <v>23</v>
      </c>
      <c r="P2731" t="b">
        <v>1</v>
      </c>
      <c r="Q2731" t="s">
        <v>8278</v>
      </c>
      <c r="R2731" s="5">
        <f t="shared" si="220"/>
        <v>1.0444</v>
      </c>
      <c r="S2731">
        <f t="shared" si="224"/>
        <v>340.56521739130437</v>
      </c>
      <c r="T2731" t="s">
        <v>8278</v>
      </c>
      <c r="U2731" t="s">
        <v>8308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45979.01</v>
      </c>
      <c r="E2732">
        <v>27000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9">
        <f t="shared" si="222"/>
        <v>41351.541377314818</v>
      </c>
      <c r="L2732" s="9">
        <f t="shared" si="223"/>
        <v>41386.541377314818</v>
      </c>
      <c r="M2732" s="10" t="s">
        <v>8331</v>
      </c>
      <c r="N2732" t="b">
        <v>0</v>
      </c>
      <c r="O2732">
        <v>682</v>
      </c>
      <c r="P2732" t="b">
        <v>1</v>
      </c>
      <c r="Q2732" t="s">
        <v>8278</v>
      </c>
      <c r="R2732" s="5">
        <f t="shared" si="220"/>
        <v>1.7029262962962963</v>
      </c>
      <c r="S2732">
        <f t="shared" si="224"/>
        <v>67.417903225806455</v>
      </c>
      <c r="T2732" t="s">
        <v>8278</v>
      </c>
      <c r="U2732" t="s">
        <v>8308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31291</v>
      </c>
      <c r="E2733">
        <v>30000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9">
        <f t="shared" si="222"/>
        <v>41872.525717592594</v>
      </c>
      <c r="L2733" s="9">
        <f t="shared" si="223"/>
        <v>41930.166666666664</v>
      </c>
      <c r="M2733" s="10" t="s">
        <v>8329</v>
      </c>
      <c r="N2733" t="b">
        <v>0</v>
      </c>
      <c r="O2733">
        <v>37</v>
      </c>
      <c r="P2733" t="b">
        <v>1</v>
      </c>
      <c r="Q2733" t="s">
        <v>8278</v>
      </c>
      <c r="R2733" s="5">
        <f t="shared" si="220"/>
        <v>1.0430333333333333</v>
      </c>
      <c r="S2733">
        <f t="shared" si="224"/>
        <v>845.70270270270271</v>
      </c>
      <c r="T2733" t="s">
        <v>8278</v>
      </c>
      <c r="U2733" t="s">
        <v>8308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14190</v>
      </c>
      <c r="E2734">
        <v>12000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9">
        <f t="shared" si="222"/>
        <v>41389.808194444442</v>
      </c>
      <c r="L2734" s="9">
        <f t="shared" si="223"/>
        <v>41422</v>
      </c>
      <c r="M2734" s="10" t="s">
        <v>8339</v>
      </c>
      <c r="N2734" t="b">
        <v>0</v>
      </c>
      <c r="O2734">
        <v>146</v>
      </c>
      <c r="P2734" t="b">
        <v>1</v>
      </c>
      <c r="Q2734" t="s">
        <v>8278</v>
      </c>
      <c r="R2734" s="5">
        <f t="shared" si="220"/>
        <v>1.1825000000000001</v>
      </c>
      <c r="S2734">
        <f t="shared" si="224"/>
        <v>97.191780821917803</v>
      </c>
      <c r="T2734" t="s">
        <v>8278</v>
      </c>
      <c r="U2734" t="s">
        <v>8308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53769</v>
      </c>
      <c r="E2735">
        <v>50000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9">
        <f t="shared" si="222"/>
        <v>42044.272847222222</v>
      </c>
      <c r="L2735" s="9">
        <f t="shared" si="223"/>
        <v>42104.231180555551</v>
      </c>
      <c r="M2735" s="10" t="s">
        <v>8326</v>
      </c>
      <c r="N2735" t="b">
        <v>0</v>
      </c>
      <c r="O2735">
        <v>119</v>
      </c>
      <c r="P2735" t="b">
        <v>1</v>
      </c>
      <c r="Q2735" t="s">
        <v>8278</v>
      </c>
      <c r="R2735" s="5">
        <f t="shared" si="220"/>
        <v>1.07538</v>
      </c>
      <c r="S2735">
        <f t="shared" si="224"/>
        <v>451.84033613445376</v>
      </c>
      <c r="T2735" t="s">
        <v>8278</v>
      </c>
      <c r="U2735" t="s">
        <v>8308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22603</v>
      </c>
      <c r="E2736">
        <v>1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9">
        <f t="shared" si="222"/>
        <v>42626.668888888889</v>
      </c>
      <c r="L2736" s="9">
        <f t="shared" si="223"/>
        <v>42656.915972222225</v>
      </c>
      <c r="M2736" s="10" t="s">
        <v>8328</v>
      </c>
      <c r="N2736" t="b">
        <v>0</v>
      </c>
      <c r="O2736">
        <v>163</v>
      </c>
      <c r="P2736" t="b">
        <v>1</v>
      </c>
      <c r="Q2736" t="s">
        <v>8278</v>
      </c>
      <c r="R2736" s="5">
        <f t="shared" si="220"/>
        <v>22603</v>
      </c>
      <c r="S2736">
        <f t="shared" si="224"/>
        <v>138.66871165644173</v>
      </c>
      <c r="T2736" t="s">
        <v>8278</v>
      </c>
      <c r="U2736" t="s">
        <v>8308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7336.01</v>
      </c>
      <c r="E2737">
        <v>750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9">
        <f t="shared" si="222"/>
        <v>41316.120949074073</v>
      </c>
      <c r="L2737" s="9">
        <f t="shared" si="223"/>
        <v>41346.833333333336</v>
      </c>
      <c r="M2737" s="10" t="s">
        <v>8331</v>
      </c>
      <c r="N2737" t="b">
        <v>0</v>
      </c>
      <c r="O2737">
        <v>339</v>
      </c>
      <c r="P2737" t="b">
        <v>1</v>
      </c>
      <c r="Q2737" t="s">
        <v>8278</v>
      </c>
      <c r="R2737" s="5">
        <f t="shared" si="220"/>
        <v>9.7813466666666677</v>
      </c>
      <c r="S2737">
        <f t="shared" si="224"/>
        <v>21.640147492625371</v>
      </c>
      <c r="T2737" t="s">
        <v>8278</v>
      </c>
      <c r="U2737" t="s">
        <v>8308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9832</v>
      </c>
      <c r="E2738">
        <v>8000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9">
        <f t="shared" si="222"/>
        <v>41722.666354166664</v>
      </c>
      <c r="L2738" s="9">
        <f t="shared" si="223"/>
        <v>41752.666354166664</v>
      </c>
      <c r="M2738" s="10" t="s">
        <v>8329</v>
      </c>
      <c r="N2738" t="b">
        <v>0</v>
      </c>
      <c r="O2738">
        <v>58</v>
      </c>
      <c r="P2738" t="b">
        <v>1</v>
      </c>
      <c r="Q2738" t="s">
        <v>8278</v>
      </c>
      <c r="R2738" s="5">
        <f t="shared" si="220"/>
        <v>1.2290000000000001</v>
      </c>
      <c r="S2738">
        <f t="shared" si="224"/>
        <v>169.51724137931035</v>
      </c>
      <c r="T2738" t="s">
        <v>8278</v>
      </c>
      <c r="U2738" t="s">
        <v>8308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73818.240000000005</v>
      </c>
      <c r="E2739">
        <v>30000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9">
        <f t="shared" si="222"/>
        <v>41611.917673611111</v>
      </c>
      <c r="L2739" s="9">
        <f t="shared" si="223"/>
        <v>41654.791666666664</v>
      </c>
      <c r="M2739" s="10" t="s">
        <v>8329</v>
      </c>
      <c r="N2739" t="b">
        <v>0</v>
      </c>
      <c r="O2739">
        <v>456</v>
      </c>
      <c r="P2739" t="b">
        <v>1</v>
      </c>
      <c r="Q2739" t="s">
        <v>8278</v>
      </c>
      <c r="R2739" s="5">
        <f t="shared" si="220"/>
        <v>2.4606080000000001</v>
      </c>
      <c r="S2739">
        <f t="shared" si="224"/>
        <v>161.88210526315791</v>
      </c>
      <c r="T2739" t="s">
        <v>8278</v>
      </c>
      <c r="U2739" t="s">
        <v>8308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7397</v>
      </c>
      <c r="E2740">
        <v>5000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9">
        <f t="shared" si="222"/>
        <v>42620.143564814818</v>
      </c>
      <c r="L2740" s="9">
        <f t="shared" si="223"/>
        <v>42680.143564814818</v>
      </c>
      <c r="M2740" s="10" t="s">
        <v>8328</v>
      </c>
      <c r="N2740" t="b">
        <v>0</v>
      </c>
      <c r="O2740">
        <v>15</v>
      </c>
      <c r="P2740" t="b">
        <v>1</v>
      </c>
      <c r="Q2740" t="s">
        <v>8278</v>
      </c>
      <c r="R2740" s="5">
        <f t="shared" si="220"/>
        <v>1.4794</v>
      </c>
      <c r="S2740">
        <f t="shared" si="224"/>
        <v>493.13333333333333</v>
      </c>
      <c r="T2740" t="s">
        <v>8278</v>
      </c>
      <c r="U2740" t="s">
        <v>8308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4225</v>
      </c>
      <c r="E2741">
        <v>1100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9">
        <f t="shared" si="222"/>
        <v>41719.887928240743</v>
      </c>
      <c r="L2741" s="9">
        <f t="shared" si="223"/>
        <v>41764.887928240743</v>
      </c>
      <c r="M2741" s="10" t="s">
        <v>8329</v>
      </c>
      <c r="N2741" t="b">
        <v>0</v>
      </c>
      <c r="O2741">
        <v>191</v>
      </c>
      <c r="P2741" t="b">
        <v>1</v>
      </c>
      <c r="Q2741" t="s">
        <v>8278</v>
      </c>
      <c r="R2741" s="5">
        <f t="shared" si="220"/>
        <v>3.8409090909090908</v>
      </c>
      <c r="S2741">
        <f t="shared" si="224"/>
        <v>22.120418848167539</v>
      </c>
      <c r="T2741" t="s">
        <v>8278</v>
      </c>
      <c r="U2741" t="s">
        <v>8308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310</v>
      </c>
      <c r="E2742">
        <v>300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9">
        <f t="shared" si="222"/>
        <v>42045.031851851847</v>
      </c>
      <c r="L2742" s="9">
        <f t="shared" si="223"/>
        <v>42074.99018518519</v>
      </c>
      <c r="M2742" s="10" t="s">
        <v>8326</v>
      </c>
      <c r="N2742" t="b">
        <v>0</v>
      </c>
      <c r="O2742">
        <v>17</v>
      </c>
      <c r="P2742" t="b">
        <v>1</v>
      </c>
      <c r="Q2742" t="s">
        <v>8278</v>
      </c>
      <c r="R2742" s="5">
        <f t="shared" si="220"/>
        <v>1.0333333333333334</v>
      </c>
      <c r="S2742">
        <f t="shared" si="224"/>
        <v>18.235294117647058</v>
      </c>
      <c r="T2742" t="s">
        <v>8278</v>
      </c>
      <c r="U2742" t="s">
        <v>8308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35</v>
      </c>
      <c r="E2743">
        <v>8000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9">
        <f t="shared" si="222"/>
        <v>41911.657430555555</v>
      </c>
      <c r="L2743" s="9">
        <f t="shared" si="223"/>
        <v>41932.088194444441</v>
      </c>
      <c r="M2743" s="10" t="s">
        <v>8329</v>
      </c>
      <c r="N2743" t="b">
        <v>0</v>
      </c>
      <c r="O2743">
        <v>4</v>
      </c>
      <c r="P2743" t="b">
        <v>0</v>
      </c>
      <c r="Q2743" t="s">
        <v>8281</v>
      </c>
      <c r="R2743" s="5">
        <f t="shared" si="220"/>
        <v>4.3750000000000004E-3</v>
      </c>
      <c r="S2743">
        <f t="shared" si="224"/>
        <v>8.75</v>
      </c>
      <c r="T2743" t="s">
        <v>8281</v>
      </c>
      <c r="U2743" t="s">
        <v>8317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731</v>
      </c>
      <c r="E2744">
        <v>2500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9">
        <f t="shared" si="222"/>
        <v>41030.719756944447</v>
      </c>
      <c r="L2744" s="9">
        <f t="shared" si="223"/>
        <v>41044.719756944447</v>
      </c>
      <c r="M2744" s="10" t="s">
        <v>8333</v>
      </c>
      <c r="N2744" t="b">
        <v>0</v>
      </c>
      <c r="O2744">
        <v>18</v>
      </c>
      <c r="P2744" t="b">
        <v>0</v>
      </c>
      <c r="Q2744" t="s">
        <v>8281</v>
      </c>
      <c r="R2744" s="5">
        <f t="shared" si="220"/>
        <v>0.29239999999999999</v>
      </c>
      <c r="S2744">
        <f t="shared" si="224"/>
        <v>40.611111111111114</v>
      </c>
      <c r="T2744" t="s">
        <v>8281</v>
      </c>
      <c r="U2744" t="s">
        <v>8317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0</v>
      </c>
      <c r="E2745">
        <v>5999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9">
        <f t="shared" si="222"/>
        <v>42632.328784722224</v>
      </c>
      <c r="L2745" s="9">
        <f t="shared" si="223"/>
        <v>42662.328784722224</v>
      </c>
      <c r="M2745" s="10" t="s">
        <v>8328</v>
      </c>
      <c r="N2745" t="b">
        <v>0</v>
      </c>
      <c r="O2745">
        <v>0</v>
      </c>
      <c r="P2745" t="b">
        <v>0</v>
      </c>
      <c r="Q2745" t="s">
        <v>8281</v>
      </c>
      <c r="R2745" s="5">
        <f t="shared" si="220"/>
        <v>0</v>
      </c>
      <c r="S2745">
        <v>0</v>
      </c>
      <c r="T2745" t="s">
        <v>8281</v>
      </c>
      <c r="U2745" t="s">
        <v>8317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835</v>
      </c>
      <c r="E2746">
        <v>16000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9">
        <f t="shared" si="222"/>
        <v>40938.062476851854</v>
      </c>
      <c r="L2746" s="9">
        <f t="shared" si="223"/>
        <v>40968.062476851854</v>
      </c>
      <c r="M2746" s="10" t="s">
        <v>8333</v>
      </c>
      <c r="N2746" t="b">
        <v>0</v>
      </c>
      <c r="O2746">
        <v>22</v>
      </c>
      <c r="P2746" t="b">
        <v>0</v>
      </c>
      <c r="Q2746" t="s">
        <v>8281</v>
      </c>
      <c r="R2746" s="5">
        <f t="shared" si="220"/>
        <v>5.2187499999999998E-2</v>
      </c>
      <c r="S2746">
        <f t="shared" ref="S2746:S2751" si="225">D2746/O2746</f>
        <v>37.954545454545453</v>
      </c>
      <c r="T2746" t="s">
        <v>8281</v>
      </c>
      <c r="U2746" t="s">
        <v>8317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1751</v>
      </c>
      <c r="E2747">
        <v>8000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9">
        <f t="shared" si="222"/>
        <v>41044.988055555557</v>
      </c>
      <c r="L2747" s="9">
        <f t="shared" si="223"/>
        <v>41104.988055555557</v>
      </c>
      <c r="M2747" s="10" t="s">
        <v>8333</v>
      </c>
      <c r="N2747" t="b">
        <v>0</v>
      </c>
      <c r="O2747">
        <v>49</v>
      </c>
      <c r="P2747" t="b">
        <v>0</v>
      </c>
      <c r="Q2747" t="s">
        <v>8281</v>
      </c>
      <c r="R2747" s="5">
        <f t="shared" si="220"/>
        <v>0.21887499999999999</v>
      </c>
      <c r="S2747">
        <f t="shared" si="225"/>
        <v>35.734693877551024</v>
      </c>
      <c r="T2747" t="s">
        <v>8281</v>
      </c>
      <c r="U2747" t="s">
        <v>8317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801</v>
      </c>
      <c r="E2748">
        <v>3000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9">
        <f t="shared" si="222"/>
        <v>41850.781377314815</v>
      </c>
      <c r="L2748" s="9">
        <f t="shared" si="223"/>
        <v>41880.781377314815</v>
      </c>
      <c r="M2748" s="10" t="s">
        <v>8329</v>
      </c>
      <c r="N2748" t="b">
        <v>0</v>
      </c>
      <c r="O2748">
        <v>19</v>
      </c>
      <c r="P2748" t="b">
        <v>0</v>
      </c>
      <c r="Q2748" t="s">
        <v>8281</v>
      </c>
      <c r="R2748" s="5">
        <f t="shared" si="220"/>
        <v>0.26700000000000002</v>
      </c>
      <c r="S2748">
        <f t="shared" si="225"/>
        <v>42.157894736842103</v>
      </c>
      <c r="T2748" t="s">
        <v>8281</v>
      </c>
      <c r="U2748" t="s">
        <v>8317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140</v>
      </c>
      <c r="E2749">
        <v>500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9">
        <f t="shared" si="222"/>
        <v>41044.648113425923</v>
      </c>
      <c r="L2749" s="9">
        <f t="shared" si="223"/>
        <v>41076.131944444445</v>
      </c>
      <c r="M2749" s="10" t="s">
        <v>8333</v>
      </c>
      <c r="N2749" t="b">
        <v>0</v>
      </c>
      <c r="O2749">
        <v>4</v>
      </c>
      <c r="P2749" t="b">
        <v>0</v>
      </c>
      <c r="Q2749" t="s">
        <v>8281</v>
      </c>
      <c r="R2749" s="5">
        <f t="shared" si="220"/>
        <v>0.28000000000000003</v>
      </c>
      <c r="S2749">
        <f t="shared" si="225"/>
        <v>35</v>
      </c>
      <c r="T2749" t="s">
        <v>8281</v>
      </c>
      <c r="U2749" t="s">
        <v>8317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53</v>
      </c>
      <c r="E2750">
        <v>5000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9">
        <f t="shared" si="222"/>
        <v>42585.7106712963</v>
      </c>
      <c r="L2750" s="9">
        <f t="shared" si="223"/>
        <v>42615.7106712963</v>
      </c>
      <c r="M2750" s="10" t="s">
        <v>8328</v>
      </c>
      <c r="N2750" t="b">
        <v>0</v>
      </c>
      <c r="O2750">
        <v>4</v>
      </c>
      <c r="P2750" t="b">
        <v>0</v>
      </c>
      <c r="Q2750" t="s">
        <v>8281</v>
      </c>
      <c r="R2750" s="5">
        <f t="shared" si="220"/>
        <v>1.06E-2</v>
      </c>
      <c r="S2750">
        <f t="shared" si="225"/>
        <v>13.25</v>
      </c>
      <c r="T2750" t="s">
        <v>8281</v>
      </c>
      <c r="U2750" t="s">
        <v>8317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110</v>
      </c>
      <c r="E2751">
        <v>10000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9">
        <f t="shared" si="222"/>
        <v>42068.799039351856</v>
      </c>
      <c r="L2751" s="9">
        <f t="shared" si="223"/>
        <v>42098.757372685184</v>
      </c>
      <c r="M2751" s="10" t="s">
        <v>8326</v>
      </c>
      <c r="N2751" t="b">
        <v>0</v>
      </c>
      <c r="O2751">
        <v>2</v>
      </c>
      <c r="P2751" t="b">
        <v>0</v>
      </c>
      <c r="Q2751" t="s">
        <v>8281</v>
      </c>
      <c r="R2751" s="5">
        <f t="shared" si="220"/>
        <v>1.0999999999999999E-2</v>
      </c>
      <c r="S2751">
        <f t="shared" si="225"/>
        <v>55</v>
      </c>
      <c r="T2751" t="s">
        <v>8281</v>
      </c>
      <c r="U2751" t="s">
        <v>8317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0</v>
      </c>
      <c r="E2752">
        <v>1999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9">
        <f t="shared" si="222"/>
        <v>41078.899826388893</v>
      </c>
      <c r="L2752" s="9">
        <f t="shared" si="223"/>
        <v>41090.833333333336</v>
      </c>
      <c r="M2752" s="10" t="s">
        <v>8333</v>
      </c>
      <c r="N2752" t="b">
        <v>0</v>
      </c>
      <c r="O2752">
        <v>0</v>
      </c>
      <c r="P2752" t="b">
        <v>0</v>
      </c>
      <c r="Q2752" t="s">
        <v>8281</v>
      </c>
      <c r="R2752" s="5">
        <f t="shared" si="220"/>
        <v>0</v>
      </c>
      <c r="S2752">
        <v>0</v>
      </c>
      <c r="T2752" t="s">
        <v>8281</v>
      </c>
      <c r="U2752" t="s">
        <v>8317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0</v>
      </c>
      <c r="E2753">
        <v>3274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9">
        <f t="shared" si="222"/>
        <v>41747.887060185181</v>
      </c>
      <c r="L2753" s="9">
        <f t="shared" si="223"/>
        <v>41807.887060185181</v>
      </c>
      <c r="M2753" s="10" t="s">
        <v>8329</v>
      </c>
      <c r="N2753" t="b">
        <v>0</v>
      </c>
      <c r="O2753">
        <v>0</v>
      </c>
      <c r="P2753" t="b">
        <v>0</v>
      </c>
      <c r="Q2753" t="s">
        <v>8281</v>
      </c>
      <c r="R2753" s="5">
        <f t="shared" si="220"/>
        <v>0</v>
      </c>
      <c r="S2753">
        <v>0</v>
      </c>
      <c r="T2753" t="s">
        <v>8281</v>
      </c>
      <c r="U2753" t="s">
        <v>8317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550</v>
      </c>
      <c r="E2754">
        <v>4800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9">
        <f t="shared" si="222"/>
        <v>40855.765092592592</v>
      </c>
      <c r="L2754" s="9">
        <f t="shared" si="223"/>
        <v>40895.765092592592</v>
      </c>
      <c r="M2754" s="10" t="s">
        <v>8334</v>
      </c>
      <c r="N2754" t="b">
        <v>0</v>
      </c>
      <c r="O2754">
        <v>14</v>
      </c>
      <c r="P2754" t="b">
        <v>0</v>
      </c>
      <c r="Q2754" t="s">
        <v>8281</v>
      </c>
      <c r="R2754" s="5">
        <f t="shared" ref="R2754:R2817" si="226">D2754/E2754</f>
        <v>0.11458333333333333</v>
      </c>
      <c r="S2754">
        <f>D2754/O2754</f>
        <v>39.285714285714285</v>
      </c>
      <c r="T2754" t="s">
        <v>8281</v>
      </c>
      <c r="U2754" t="s">
        <v>8317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380</v>
      </c>
      <c r="E2755">
        <v>2000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9">
        <f t="shared" ref="K2755:K2818" si="227">(J2755/86400)+DATE(1970,1,1)</f>
        <v>41117.900729166664</v>
      </c>
      <c r="L2755" s="9">
        <f t="shared" ref="L2755:L2818" si="228">(I2755/86400)+DATE(1970,1,1)</f>
        <v>41147.900729166664</v>
      </c>
      <c r="M2755" s="10" t="s">
        <v>8333</v>
      </c>
      <c r="N2755" t="b">
        <v>0</v>
      </c>
      <c r="O2755">
        <v>8</v>
      </c>
      <c r="P2755" t="b">
        <v>0</v>
      </c>
      <c r="Q2755" t="s">
        <v>8281</v>
      </c>
      <c r="R2755" s="5">
        <f t="shared" si="226"/>
        <v>0.19</v>
      </c>
      <c r="S2755">
        <f>D2755/O2755</f>
        <v>47.5</v>
      </c>
      <c r="T2755" t="s">
        <v>8281</v>
      </c>
      <c r="U2755" t="s">
        <v>8317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0</v>
      </c>
      <c r="E2756">
        <v>10000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9">
        <f t="shared" si="227"/>
        <v>41863.636006944442</v>
      </c>
      <c r="L2756" s="9">
        <f t="shared" si="228"/>
        <v>41893.636006944442</v>
      </c>
      <c r="M2756" s="10" t="s">
        <v>8329</v>
      </c>
      <c r="N2756" t="b">
        <v>0</v>
      </c>
      <c r="O2756">
        <v>0</v>
      </c>
      <c r="P2756" t="b">
        <v>0</v>
      </c>
      <c r="Q2756" t="s">
        <v>8281</v>
      </c>
      <c r="R2756" s="5">
        <f t="shared" si="226"/>
        <v>0</v>
      </c>
      <c r="S2756">
        <v>0</v>
      </c>
      <c r="T2756" t="s">
        <v>8281</v>
      </c>
      <c r="U2756" t="s">
        <v>8317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260</v>
      </c>
      <c r="E2757">
        <v>500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9">
        <f t="shared" si="227"/>
        <v>42072.790821759263</v>
      </c>
      <c r="L2757" s="9">
        <f t="shared" si="228"/>
        <v>42102.790821759263</v>
      </c>
      <c r="M2757" s="10" t="s">
        <v>8326</v>
      </c>
      <c r="N2757" t="b">
        <v>0</v>
      </c>
      <c r="O2757">
        <v>15</v>
      </c>
      <c r="P2757" t="b">
        <v>0</v>
      </c>
      <c r="Q2757" t="s">
        <v>8281</v>
      </c>
      <c r="R2757" s="5">
        <f t="shared" si="226"/>
        <v>0.52</v>
      </c>
      <c r="S2757">
        <f>D2757/O2757</f>
        <v>17.333333333333332</v>
      </c>
      <c r="T2757" t="s">
        <v>8281</v>
      </c>
      <c r="U2757" t="s">
        <v>8317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1048</v>
      </c>
      <c r="E2758">
        <v>10000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9">
        <f t="shared" si="227"/>
        <v>41620.900474537033</v>
      </c>
      <c r="L2758" s="9">
        <f t="shared" si="228"/>
        <v>41650.900474537033</v>
      </c>
      <c r="M2758" s="10" t="s">
        <v>8329</v>
      </c>
      <c r="N2758" t="b">
        <v>0</v>
      </c>
      <c r="O2758">
        <v>33</v>
      </c>
      <c r="P2758" t="b">
        <v>0</v>
      </c>
      <c r="Q2758" t="s">
        <v>8281</v>
      </c>
      <c r="R2758" s="5">
        <f t="shared" si="226"/>
        <v>0.1048</v>
      </c>
      <c r="S2758">
        <f>D2758/O2758</f>
        <v>31.757575757575758</v>
      </c>
      <c r="T2758" t="s">
        <v>8281</v>
      </c>
      <c r="U2758" t="s">
        <v>8317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10</v>
      </c>
      <c r="E2759">
        <v>1500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9">
        <f t="shared" si="227"/>
        <v>42573.65662037037</v>
      </c>
      <c r="L2759" s="9">
        <f t="shared" si="228"/>
        <v>42588.65662037037</v>
      </c>
      <c r="M2759" s="10" t="s">
        <v>8328</v>
      </c>
      <c r="N2759" t="b">
        <v>0</v>
      </c>
      <c r="O2759">
        <v>2</v>
      </c>
      <c r="P2759" t="b">
        <v>0</v>
      </c>
      <c r="Q2759" t="s">
        <v>8281</v>
      </c>
      <c r="R2759" s="5">
        <f t="shared" si="226"/>
        <v>6.6666666666666671E-3</v>
      </c>
      <c r="S2759">
        <f>D2759/O2759</f>
        <v>5</v>
      </c>
      <c r="T2759" t="s">
        <v>8281</v>
      </c>
      <c r="U2759" t="s">
        <v>8317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234</v>
      </c>
      <c r="E2760">
        <v>2000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9">
        <f t="shared" si="227"/>
        <v>42639.441932870366</v>
      </c>
      <c r="L2760" s="9">
        <f t="shared" si="228"/>
        <v>42653.441932870366</v>
      </c>
      <c r="M2760" s="10" t="s">
        <v>8328</v>
      </c>
      <c r="N2760" t="b">
        <v>0</v>
      </c>
      <c r="O2760">
        <v>6</v>
      </c>
      <c r="P2760" t="b">
        <v>0</v>
      </c>
      <c r="Q2760" t="s">
        <v>8281</v>
      </c>
      <c r="R2760" s="5">
        <f t="shared" si="226"/>
        <v>0.11700000000000001</v>
      </c>
      <c r="S2760">
        <f>D2760/O2760</f>
        <v>39</v>
      </c>
      <c r="T2760" t="s">
        <v>8281</v>
      </c>
      <c r="U2760" t="s">
        <v>8317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105</v>
      </c>
      <c r="E2761">
        <v>1000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9">
        <f t="shared" si="227"/>
        <v>42524.36650462963</v>
      </c>
      <c r="L2761" s="9">
        <f t="shared" si="228"/>
        <v>42567.36650462963</v>
      </c>
      <c r="M2761" s="10" t="s">
        <v>8328</v>
      </c>
      <c r="N2761" t="b">
        <v>0</v>
      </c>
      <c r="O2761">
        <v>2</v>
      </c>
      <c r="P2761" t="b">
        <v>0</v>
      </c>
      <c r="Q2761" t="s">
        <v>8281</v>
      </c>
      <c r="R2761" s="5">
        <f t="shared" si="226"/>
        <v>0.105</v>
      </c>
      <c r="S2761">
        <f>D2761/O2761</f>
        <v>52.5</v>
      </c>
      <c r="T2761" t="s">
        <v>8281</v>
      </c>
      <c r="U2761" t="s">
        <v>8317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0</v>
      </c>
      <c r="E2762">
        <v>5000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9">
        <f t="shared" si="227"/>
        <v>41415.461319444446</v>
      </c>
      <c r="L2762" s="9">
        <f t="shared" si="228"/>
        <v>41445.461319444446</v>
      </c>
      <c r="M2762" s="10" t="s">
        <v>8331</v>
      </c>
      <c r="N2762" t="b">
        <v>0</v>
      </c>
      <c r="O2762">
        <v>0</v>
      </c>
      <c r="P2762" t="b">
        <v>0</v>
      </c>
      <c r="Q2762" t="s">
        <v>8281</v>
      </c>
      <c r="R2762" s="5">
        <f t="shared" si="226"/>
        <v>0</v>
      </c>
      <c r="S2762">
        <v>0</v>
      </c>
      <c r="T2762" t="s">
        <v>8281</v>
      </c>
      <c r="U2762" t="s">
        <v>8317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36</v>
      </c>
      <c r="E2763">
        <v>5000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9">
        <f t="shared" si="227"/>
        <v>41247.063576388886</v>
      </c>
      <c r="L2763" s="9">
        <f t="shared" si="228"/>
        <v>41277.063576388886</v>
      </c>
      <c r="M2763" s="10" t="s">
        <v>8331</v>
      </c>
      <c r="N2763" t="b">
        <v>0</v>
      </c>
      <c r="O2763">
        <v>4</v>
      </c>
      <c r="P2763" t="b">
        <v>0</v>
      </c>
      <c r="Q2763" t="s">
        <v>8281</v>
      </c>
      <c r="R2763" s="5">
        <f t="shared" si="226"/>
        <v>7.1999999999999998E-3</v>
      </c>
      <c r="S2763">
        <f>D2763/O2763</f>
        <v>9</v>
      </c>
      <c r="T2763" t="s">
        <v>8281</v>
      </c>
      <c r="U2763" t="s">
        <v>8317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25</v>
      </c>
      <c r="E2764">
        <v>3250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9">
        <f t="shared" si="227"/>
        <v>40927.036979166667</v>
      </c>
      <c r="L2764" s="9">
        <f t="shared" si="228"/>
        <v>40986.995312500003</v>
      </c>
      <c r="M2764" s="10" t="s">
        <v>8333</v>
      </c>
      <c r="N2764" t="b">
        <v>0</v>
      </c>
      <c r="O2764">
        <v>1</v>
      </c>
      <c r="P2764" t="b">
        <v>0</v>
      </c>
      <c r="Q2764" t="s">
        <v>8281</v>
      </c>
      <c r="R2764" s="5">
        <f t="shared" si="226"/>
        <v>7.6923076923076927E-3</v>
      </c>
      <c r="S2764">
        <f>D2764/O2764</f>
        <v>25</v>
      </c>
      <c r="T2764" t="s">
        <v>8281</v>
      </c>
      <c r="U2764" t="s">
        <v>8317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90</v>
      </c>
      <c r="E2765">
        <v>39400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9">
        <f t="shared" si="227"/>
        <v>41373.579675925925</v>
      </c>
      <c r="L2765" s="9">
        <f t="shared" si="228"/>
        <v>41418.579675925925</v>
      </c>
      <c r="M2765" s="10" t="s">
        <v>8331</v>
      </c>
      <c r="N2765" t="b">
        <v>0</v>
      </c>
      <c r="O2765">
        <v>3</v>
      </c>
      <c r="P2765" t="b">
        <v>0</v>
      </c>
      <c r="Q2765" t="s">
        <v>8281</v>
      </c>
      <c r="R2765" s="5">
        <f t="shared" si="226"/>
        <v>2.2842639593908631E-3</v>
      </c>
      <c r="S2765">
        <f>D2765/O2765</f>
        <v>30</v>
      </c>
      <c r="T2765" t="s">
        <v>8281</v>
      </c>
      <c r="U2765" t="s">
        <v>8317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45</v>
      </c>
      <c r="E2766">
        <v>4000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9">
        <f t="shared" si="227"/>
        <v>41030.292025462964</v>
      </c>
      <c r="L2766" s="9">
        <f t="shared" si="228"/>
        <v>41059.791666666664</v>
      </c>
      <c r="M2766" s="10" t="s">
        <v>8333</v>
      </c>
      <c r="N2766" t="b">
        <v>0</v>
      </c>
      <c r="O2766">
        <v>4</v>
      </c>
      <c r="P2766" t="b">
        <v>0</v>
      </c>
      <c r="Q2766" t="s">
        <v>8281</v>
      </c>
      <c r="R2766" s="5">
        <f t="shared" si="226"/>
        <v>1.125E-2</v>
      </c>
      <c r="S2766">
        <f>D2766/O2766</f>
        <v>11.25</v>
      </c>
      <c r="T2766" t="s">
        <v>8281</v>
      </c>
      <c r="U2766" t="s">
        <v>8317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0</v>
      </c>
      <c r="E2767">
        <v>4000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9">
        <f t="shared" si="227"/>
        <v>41194.579027777778</v>
      </c>
      <c r="L2767" s="9">
        <f t="shared" si="228"/>
        <v>41210.579027777778</v>
      </c>
      <c r="M2767" s="10" t="s">
        <v>8333</v>
      </c>
      <c r="N2767" t="b">
        <v>0</v>
      </c>
      <c r="O2767">
        <v>0</v>
      </c>
      <c r="P2767" t="b">
        <v>0</v>
      </c>
      <c r="Q2767" t="s">
        <v>8281</v>
      </c>
      <c r="R2767" s="5">
        <f t="shared" si="226"/>
        <v>0</v>
      </c>
      <c r="S2767">
        <v>0</v>
      </c>
      <c r="T2767" t="s">
        <v>8281</v>
      </c>
      <c r="U2767" t="s">
        <v>8317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100</v>
      </c>
      <c r="E2768">
        <v>5000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9">
        <f t="shared" si="227"/>
        <v>40736.668032407411</v>
      </c>
      <c r="L2768" s="9">
        <f t="shared" si="228"/>
        <v>40766.668032407411</v>
      </c>
      <c r="M2768" s="10" t="s">
        <v>8334</v>
      </c>
      <c r="N2768" t="b">
        <v>0</v>
      </c>
      <c r="O2768">
        <v>4</v>
      </c>
      <c r="P2768" t="b">
        <v>0</v>
      </c>
      <c r="Q2768" t="s">
        <v>8281</v>
      </c>
      <c r="R2768" s="5">
        <f t="shared" si="226"/>
        <v>0.02</v>
      </c>
      <c r="S2768">
        <f>D2768/O2768</f>
        <v>25</v>
      </c>
      <c r="T2768" t="s">
        <v>8281</v>
      </c>
      <c r="U2768" t="s">
        <v>8317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34</v>
      </c>
      <c r="E2769">
        <v>4000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9">
        <f t="shared" si="227"/>
        <v>42172.958912037036</v>
      </c>
      <c r="L2769" s="9">
        <f t="shared" si="228"/>
        <v>42232.958912037036</v>
      </c>
      <c r="M2769" s="10" t="s">
        <v>8326</v>
      </c>
      <c r="N2769" t="b">
        <v>0</v>
      </c>
      <c r="O2769">
        <v>3</v>
      </c>
      <c r="P2769" t="b">
        <v>0</v>
      </c>
      <c r="Q2769" t="s">
        <v>8281</v>
      </c>
      <c r="R2769" s="5">
        <f t="shared" si="226"/>
        <v>8.5000000000000006E-3</v>
      </c>
      <c r="S2769">
        <f>D2769/O2769</f>
        <v>11.333333333333334</v>
      </c>
      <c r="T2769" t="s">
        <v>8281</v>
      </c>
      <c r="U2769" t="s">
        <v>8317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1002</v>
      </c>
      <c r="E2770">
        <v>7000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9">
        <f t="shared" si="227"/>
        <v>40967.614849537036</v>
      </c>
      <c r="L2770" s="9">
        <f t="shared" si="228"/>
        <v>40997.573182870372</v>
      </c>
      <c r="M2770" s="10" t="s">
        <v>8333</v>
      </c>
      <c r="N2770" t="b">
        <v>0</v>
      </c>
      <c r="O2770">
        <v>34</v>
      </c>
      <c r="P2770" t="b">
        <v>0</v>
      </c>
      <c r="Q2770" t="s">
        <v>8281</v>
      </c>
      <c r="R2770" s="5">
        <f t="shared" si="226"/>
        <v>0.14314285714285716</v>
      </c>
      <c r="S2770">
        <f>D2770/O2770</f>
        <v>29.470588235294116</v>
      </c>
      <c r="T2770" t="s">
        <v>8281</v>
      </c>
      <c r="U2770" t="s">
        <v>8317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2</v>
      </c>
      <c r="E2771">
        <v>800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9">
        <f t="shared" si="227"/>
        <v>41745.826273148152</v>
      </c>
      <c r="L2771" s="9">
        <f t="shared" si="228"/>
        <v>41795.826273148152</v>
      </c>
      <c r="M2771" s="10" t="s">
        <v>8329</v>
      </c>
      <c r="N2771" t="b">
        <v>0</v>
      </c>
      <c r="O2771">
        <v>2</v>
      </c>
      <c r="P2771" t="b">
        <v>0</v>
      </c>
      <c r="Q2771" t="s">
        <v>8281</v>
      </c>
      <c r="R2771" s="5">
        <f t="shared" si="226"/>
        <v>2.5000000000000001E-3</v>
      </c>
      <c r="S2771">
        <f>D2771/O2771</f>
        <v>1</v>
      </c>
      <c r="T2771" t="s">
        <v>8281</v>
      </c>
      <c r="U2771" t="s">
        <v>8317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2082.25</v>
      </c>
      <c r="E2772">
        <v>20000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9">
        <f t="shared" si="227"/>
        <v>41686.705208333333</v>
      </c>
      <c r="L2772" s="9">
        <f t="shared" si="228"/>
        <v>41716.663541666669</v>
      </c>
      <c r="M2772" s="10" t="s">
        <v>8329</v>
      </c>
      <c r="N2772" t="b">
        <v>0</v>
      </c>
      <c r="O2772">
        <v>33</v>
      </c>
      <c r="P2772" t="b">
        <v>0</v>
      </c>
      <c r="Q2772" t="s">
        <v>8281</v>
      </c>
      <c r="R2772" s="5">
        <f t="shared" si="226"/>
        <v>0.1041125</v>
      </c>
      <c r="S2772">
        <f>D2772/O2772</f>
        <v>63.098484848484851</v>
      </c>
      <c r="T2772" t="s">
        <v>8281</v>
      </c>
      <c r="U2772" t="s">
        <v>8317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0</v>
      </c>
      <c r="E2773">
        <v>19980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9">
        <f t="shared" si="227"/>
        <v>41257.531712962962</v>
      </c>
      <c r="L2773" s="9">
        <f t="shared" si="228"/>
        <v>41306.708333333336</v>
      </c>
      <c r="M2773" s="10" t="s">
        <v>8331</v>
      </c>
      <c r="N2773" t="b">
        <v>0</v>
      </c>
      <c r="O2773">
        <v>0</v>
      </c>
      <c r="P2773" t="b">
        <v>0</v>
      </c>
      <c r="Q2773" t="s">
        <v>8281</v>
      </c>
      <c r="R2773" s="5">
        <f t="shared" si="226"/>
        <v>0</v>
      </c>
      <c r="S2773">
        <v>0</v>
      </c>
      <c r="T2773" t="s">
        <v>8281</v>
      </c>
      <c r="U2773" t="s">
        <v>8317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0</v>
      </c>
      <c r="E2774">
        <v>8000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9">
        <f t="shared" si="227"/>
        <v>41537.869143518517</v>
      </c>
      <c r="L2774" s="9">
        <f t="shared" si="228"/>
        <v>41552.869143518517</v>
      </c>
      <c r="M2774" s="10" t="s">
        <v>8331</v>
      </c>
      <c r="N2774" t="b">
        <v>0</v>
      </c>
      <c r="O2774">
        <v>0</v>
      </c>
      <c r="P2774" t="b">
        <v>0</v>
      </c>
      <c r="Q2774" t="s">
        <v>8281</v>
      </c>
      <c r="R2774" s="5">
        <f t="shared" si="226"/>
        <v>0</v>
      </c>
      <c r="S2774">
        <v>0</v>
      </c>
      <c r="T2774" t="s">
        <v>8281</v>
      </c>
      <c r="U2774" t="s">
        <v>8317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1</v>
      </c>
      <c r="E2775">
        <v>530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9">
        <f t="shared" si="227"/>
        <v>42474.86482638889</v>
      </c>
      <c r="L2775" s="9">
        <f t="shared" si="228"/>
        <v>42484.86482638889</v>
      </c>
      <c r="M2775" s="10" t="s">
        <v>8328</v>
      </c>
      <c r="N2775" t="b">
        <v>0</v>
      </c>
      <c r="O2775">
        <v>1</v>
      </c>
      <c r="P2775" t="b">
        <v>0</v>
      </c>
      <c r="Q2775" t="s">
        <v>8281</v>
      </c>
      <c r="R2775" s="5">
        <f t="shared" si="226"/>
        <v>1.8867924528301887E-3</v>
      </c>
      <c r="S2775">
        <f t="shared" ref="S2775:S2781" si="229">D2775/O2775</f>
        <v>1</v>
      </c>
      <c r="T2775" t="s">
        <v>8281</v>
      </c>
      <c r="U2775" t="s">
        <v>8317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570</v>
      </c>
      <c r="E2776">
        <v>4000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9">
        <f t="shared" si="227"/>
        <v>41311.126481481479</v>
      </c>
      <c r="L2776" s="9">
        <f t="shared" si="228"/>
        <v>41341.126481481479</v>
      </c>
      <c r="M2776" s="10" t="s">
        <v>8331</v>
      </c>
      <c r="N2776" t="b">
        <v>0</v>
      </c>
      <c r="O2776">
        <v>13</v>
      </c>
      <c r="P2776" t="b">
        <v>0</v>
      </c>
      <c r="Q2776" t="s">
        <v>8281</v>
      </c>
      <c r="R2776" s="5">
        <f t="shared" si="226"/>
        <v>0.14249999999999999</v>
      </c>
      <c r="S2776">
        <f t="shared" si="229"/>
        <v>43.846153846153847</v>
      </c>
      <c r="T2776" t="s">
        <v>8281</v>
      </c>
      <c r="U2776" t="s">
        <v>8317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150</v>
      </c>
      <c r="E2777">
        <v>5000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9">
        <f t="shared" si="227"/>
        <v>40863.013356481482</v>
      </c>
      <c r="L2777" s="9">
        <f t="shared" si="228"/>
        <v>40893.013356481482</v>
      </c>
      <c r="M2777" s="10" t="s">
        <v>8334</v>
      </c>
      <c r="N2777" t="b">
        <v>0</v>
      </c>
      <c r="O2777">
        <v>2</v>
      </c>
      <c r="P2777" t="b">
        <v>0</v>
      </c>
      <c r="Q2777" t="s">
        <v>8281</v>
      </c>
      <c r="R2777" s="5">
        <f t="shared" si="226"/>
        <v>0.03</v>
      </c>
      <c r="S2777">
        <f t="shared" si="229"/>
        <v>75</v>
      </c>
      <c r="T2777" t="s">
        <v>8281</v>
      </c>
      <c r="U2777" t="s">
        <v>8317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1655</v>
      </c>
      <c r="E2778">
        <v>21000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9">
        <f t="shared" si="227"/>
        <v>42136.297175925924</v>
      </c>
      <c r="L2778" s="9">
        <f t="shared" si="228"/>
        <v>42167.297175925924</v>
      </c>
      <c r="M2778" s="10" t="s">
        <v>8326</v>
      </c>
      <c r="N2778" t="b">
        <v>0</v>
      </c>
      <c r="O2778">
        <v>36</v>
      </c>
      <c r="P2778" t="b">
        <v>0</v>
      </c>
      <c r="Q2778" t="s">
        <v>8281</v>
      </c>
      <c r="R2778" s="5">
        <f t="shared" si="226"/>
        <v>7.8809523809523815E-2</v>
      </c>
      <c r="S2778">
        <f t="shared" si="229"/>
        <v>45.972222222222221</v>
      </c>
      <c r="T2778" t="s">
        <v>8281</v>
      </c>
      <c r="U2778" t="s">
        <v>8317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10</v>
      </c>
      <c r="E2779">
        <v>3000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9">
        <f t="shared" si="227"/>
        <v>42172.669027777782</v>
      </c>
      <c r="L2779" s="9">
        <f t="shared" si="228"/>
        <v>42202.669027777782</v>
      </c>
      <c r="M2779" s="10" t="s">
        <v>8326</v>
      </c>
      <c r="N2779" t="b">
        <v>0</v>
      </c>
      <c r="O2779">
        <v>1</v>
      </c>
      <c r="P2779" t="b">
        <v>0</v>
      </c>
      <c r="Q2779" t="s">
        <v>8281</v>
      </c>
      <c r="R2779" s="5">
        <f t="shared" si="226"/>
        <v>3.3333333333333335E-3</v>
      </c>
      <c r="S2779">
        <f t="shared" si="229"/>
        <v>10</v>
      </c>
      <c r="T2779" t="s">
        <v>8281</v>
      </c>
      <c r="U2779" t="s">
        <v>8317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1405</v>
      </c>
      <c r="E2780">
        <v>5500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9">
        <f t="shared" si="227"/>
        <v>41846.978078703702</v>
      </c>
      <c r="L2780" s="9">
        <f t="shared" si="228"/>
        <v>41876.978078703702</v>
      </c>
      <c r="M2780" s="10" t="s">
        <v>8329</v>
      </c>
      <c r="N2780" t="b">
        <v>0</v>
      </c>
      <c r="O2780">
        <v>15</v>
      </c>
      <c r="P2780" t="b">
        <v>0</v>
      </c>
      <c r="Q2780" t="s">
        <v>8281</v>
      </c>
      <c r="R2780" s="5">
        <f t="shared" si="226"/>
        <v>0.25545454545454543</v>
      </c>
      <c r="S2780">
        <f t="shared" si="229"/>
        <v>93.666666666666671</v>
      </c>
      <c r="T2780" t="s">
        <v>8281</v>
      </c>
      <c r="U2780" t="s">
        <v>8317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53</v>
      </c>
      <c r="E2781">
        <v>2500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9">
        <f t="shared" si="227"/>
        <v>42300.585891203707</v>
      </c>
      <c r="L2781" s="9">
        <f t="shared" si="228"/>
        <v>42330.627557870372</v>
      </c>
      <c r="M2781" s="10" t="s">
        <v>8326</v>
      </c>
      <c r="N2781" t="b">
        <v>0</v>
      </c>
      <c r="O2781">
        <v>1</v>
      </c>
      <c r="P2781" t="b">
        <v>0</v>
      </c>
      <c r="Q2781" t="s">
        <v>8281</v>
      </c>
      <c r="R2781" s="5">
        <f t="shared" si="226"/>
        <v>2.12E-2</v>
      </c>
      <c r="S2781">
        <f t="shared" si="229"/>
        <v>53</v>
      </c>
      <c r="T2781" t="s">
        <v>8281</v>
      </c>
      <c r="U2781" t="s">
        <v>8317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0</v>
      </c>
      <c r="E2782">
        <v>100000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9">
        <f t="shared" si="227"/>
        <v>42774.447777777779</v>
      </c>
      <c r="L2782" s="9">
        <f t="shared" si="228"/>
        <v>42804.447777777779</v>
      </c>
      <c r="M2782" s="10" t="s">
        <v>8327</v>
      </c>
      <c r="N2782" t="b">
        <v>0</v>
      </c>
      <c r="O2782">
        <v>0</v>
      </c>
      <c r="P2782" t="b">
        <v>0</v>
      </c>
      <c r="Q2782" t="s">
        <v>8281</v>
      </c>
      <c r="R2782" s="5">
        <f t="shared" si="226"/>
        <v>0</v>
      </c>
      <c r="S2782">
        <v>0</v>
      </c>
      <c r="T2782" t="s">
        <v>8281</v>
      </c>
      <c r="U2782" t="s">
        <v>8317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1316</v>
      </c>
      <c r="E2783">
        <v>1250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9">
        <f t="shared" si="227"/>
        <v>42018.94159722222</v>
      </c>
      <c r="L2783" s="9">
        <f t="shared" si="228"/>
        <v>42047.291666666672</v>
      </c>
      <c r="M2783" s="10" t="s">
        <v>8326</v>
      </c>
      <c r="N2783" t="b">
        <v>0</v>
      </c>
      <c r="O2783">
        <v>28</v>
      </c>
      <c r="P2783" t="b">
        <v>1</v>
      </c>
      <c r="Q2783" t="s">
        <v>8276</v>
      </c>
      <c r="R2783" s="5">
        <f t="shared" si="226"/>
        <v>1.0528</v>
      </c>
      <c r="S2783">
        <f t="shared" ref="S2783:S2814" si="230">D2783/O2783</f>
        <v>47</v>
      </c>
      <c r="T2783" t="s">
        <v>8276</v>
      </c>
      <c r="U2783" t="s">
        <v>8277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1200</v>
      </c>
      <c r="E2784">
        <v>1000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9">
        <f t="shared" si="227"/>
        <v>42026.924976851849</v>
      </c>
      <c r="L2784" s="9">
        <f t="shared" si="228"/>
        <v>42052.207638888889</v>
      </c>
      <c r="M2784" s="10" t="s">
        <v>8326</v>
      </c>
      <c r="N2784" t="b">
        <v>0</v>
      </c>
      <c r="O2784">
        <v>18</v>
      </c>
      <c r="P2784" t="b">
        <v>1</v>
      </c>
      <c r="Q2784" t="s">
        <v>8276</v>
      </c>
      <c r="R2784" s="5">
        <f t="shared" si="226"/>
        <v>1.2</v>
      </c>
      <c r="S2784">
        <f t="shared" si="230"/>
        <v>66.666666666666671</v>
      </c>
      <c r="T2784" t="s">
        <v>8276</v>
      </c>
      <c r="U2784" t="s">
        <v>8277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1145</v>
      </c>
      <c r="E2785">
        <v>1000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9">
        <f t="shared" si="227"/>
        <v>42103.535254629634</v>
      </c>
      <c r="L2785" s="9">
        <f t="shared" si="228"/>
        <v>42117.535254629634</v>
      </c>
      <c r="M2785" s="10" t="s">
        <v>8326</v>
      </c>
      <c r="N2785" t="b">
        <v>0</v>
      </c>
      <c r="O2785">
        <v>61</v>
      </c>
      <c r="P2785" t="b">
        <v>1</v>
      </c>
      <c r="Q2785" t="s">
        <v>8276</v>
      </c>
      <c r="R2785" s="5">
        <f t="shared" si="226"/>
        <v>1.145</v>
      </c>
      <c r="S2785">
        <f t="shared" si="230"/>
        <v>18.770491803278688</v>
      </c>
      <c r="T2785" t="s">
        <v>8276</v>
      </c>
      <c r="U2785" t="s">
        <v>8277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7140</v>
      </c>
      <c r="E2786">
        <v>6000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9">
        <f t="shared" si="227"/>
        <v>41920.787534722222</v>
      </c>
      <c r="L2786" s="9">
        <f t="shared" si="228"/>
        <v>41941.787534722222</v>
      </c>
      <c r="M2786" s="10" t="s">
        <v>8329</v>
      </c>
      <c r="N2786" t="b">
        <v>0</v>
      </c>
      <c r="O2786">
        <v>108</v>
      </c>
      <c r="P2786" t="b">
        <v>1</v>
      </c>
      <c r="Q2786" t="s">
        <v>8276</v>
      </c>
      <c r="R2786" s="5">
        <f t="shared" si="226"/>
        <v>1.19</v>
      </c>
      <c r="S2786">
        <f t="shared" si="230"/>
        <v>66.111111111111114</v>
      </c>
      <c r="T2786" t="s">
        <v>8276</v>
      </c>
      <c r="U2786" t="s">
        <v>8277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5234</v>
      </c>
      <c r="E2787">
        <v>5000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9">
        <f t="shared" si="227"/>
        <v>42558.189432870371</v>
      </c>
      <c r="L2787" s="9">
        <f t="shared" si="228"/>
        <v>42587.875</v>
      </c>
      <c r="M2787" s="10" t="s">
        <v>8328</v>
      </c>
      <c r="N2787" t="b">
        <v>0</v>
      </c>
      <c r="O2787">
        <v>142</v>
      </c>
      <c r="P2787" t="b">
        <v>1</v>
      </c>
      <c r="Q2787" t="s">
        <v>8276</v>
      </c>
      <c r="R2787" s="5">
        <f t="shared" si="226"/>
        <v>1.0468</v>
      </c>
      <c r="S2787">
        <f t="shared" si="230"/>
        <v>36.859154929577464</v>
      </c>
      <c r="T2787" t="s">
        <v>8276</v>
      </c>
      <c r="U2787" t="s">
        <v>8277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2946</v>
      </c>
      <c r="E2788">
        <v>2500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9">
        <f t="shared" si="227"/>
        <v>41815.569212962961</v>
      </c>
      <c r="L2788" s="9">
        <f t="shared" si="228"/>
        <v>41829.569212962961</v>
      </c>
      <c r="M2788" s="10" t="s">
        <v>8329</v>
      </c>
      <c r="N2788" t="b">
        <v>0</v>
      </c>
      <c r="O2788">
        <v>74</v>
      </c>
      <c r="P2788" t="b">
        <v>1</v>
      </c>
      <c r="Q2788" t="s">
        <v>8276</v>
      </c>
      <c r="R2788" s="5">
        <f t="shared" si="226"/>
        <v>1.1783999999999999</v>
      </c>
      <c r="S2788">
        <f t="shared" si="230"/>
        <v>39.810810810810814</v>
      </c>
      <c r="T2788" t="s">
        <v>8276</v>
      </c>
      <c r="U2788" t="s">
        <v>8277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1197</v>
      </c>
      <c r="E2789">
        <v>1000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9">
        <f t="shared" si="227"/>
        <v>41808.198518518519</v>
      </c>
      <c r="L2789" s="9">
        <f t="shared" si="228"/>
        <v>41838.198518518519</v>
      </c>
      <c r="M2789" s="10" t="s">
        <v>8329</v>
      </c>
      <c r="N2789" t="b">
        <v>0</v>
      </c>
      <c r="O2789">
        <v>38</v>
      </c>
      <c r="P2789" t="b">
        <v>1</v>
      </c>
      <c r="Q2789" t="s">
        <v>8276</v>
      </c>
      <c r="R2789" s="5">
        <f t="shared" si="226"/>
        <v>1.1970000000000001</v>
      </c>
      <c r="S2789">
        <f t="shared" si="230"/>
        <v>31.5</v>
      </c>
      <c r="T2789" t="s">
        <v>8276</v>
      </c>
      <c r="U2789" t="s">
        <v>8277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2050</v>
      </c>
      <c r="E2790">
        <v>2000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9">
        <f t="shared" si="227"/>
        <v>42550.701886574076</v>
      </c>
      <c r="L2790" s="9">
        <f t="shared" si="228"/>
        <v>42580.701886574076</v>
      </c>
      <c r="M2790" s="10" t="s">
        <v>8328</v>
      </c>
      <c r="N2790" t="b">
        <v>0</v>
      </c>
      <c r="O2790">
        <v>20</v>
      </c>
      <c r="P2790" t="b">
        <v>1</v>
      </c>
      <c r="Q2790" t="s">
        <v>8276</v>
      </c>
      <c r="R2790" s="5">
        <f t="shared" si="226"/>
        <v>1.0249999999999999</v>
      </c>
      <c r="S2790">
        <f t="shared" si="230"/>
        <v>102.5</v>
      </c>
      <c r="T2790" t="s">
        <v>8276</v>
      </c>
      <c r="U2790" t="s">
        <v>8277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3035</v>
      </c>
      <c r="E2791">
        <v>3000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9">
        <f t="shared" si="227"/>
        <v>42056.013124999998</v>
      </c>
      <c r="L2791" s="9">
        <f t="shared" si="228"/>
        <v>42075.166666666672</v>
      </c>
      <c r="M2791" s="10" t="s">
        <v>8326</v>
      </c>
      <c r="N2791" t="b">
        <v>0</v>
      </c>
      <c r="O2791">
        <v>24</v>
      </c>
      <c r="P2791" t="b">
        <v>1</v>
      </c>
      <c r="Q2791" t="s">
        <v>8276</v>
      </c>
      <c r="R2791" s="5">
        <f t="shared" si="226"/>
        <v>1.0116666666666667</v>
      </c>
      <c r="S2791">
        <f t="shared" si="230"/>
        <v>126.45833333333333</v>
      </c>
      <c r="T2791" t="s">
        <v>8276</v>
      </c>
      <c r="U2791" t="s">
        <v>8277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3160</v>
      </c>
      <c r="E2792">
        <v>3000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9">
        <f t="shared" si="227"/>
        <v>42016.938692129625</v>
      </c>
      <c r="L2792" s="9">
        <f t="shared" si="228"/>
        <v>42046.938692129625</v>
      </c>
      <c r="M2792" s="10" t="s">
        <v>8326</v>
      </c>
      <c r="N2792" t="b">
        <v>0</v>
      </c>
      <c r="O2792">
        <v>66</v>
      </c>
      <c r="P2792" t="b">
        <v>1</v>
      </c>
      <c r="Q2792" t="s">
        <v>8276</v>
      </c>
      <c r="R2792" s="5">
        <f t="shared" si="226"/>
        <v>1.0533333333333332</v>
      </c>
      <c r="S2792">
        <f t="shared" si="230"/>
        <v>47.878787878787875</v>
      </c>
      <c r="T2792" t="s">
        <v>8276</v>
      </c>
      <c r="U2792" t="s">
        <v>8277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2050</v>
      </c>
      <c r="E2793">
        <v>2000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9">
        <f t="shared" si="227"/>
        <v>42591.899988425925</v>
      </c>
      <c r="L2793" s="9">
        <f t="shared" si="228"/>
        <v>42622.166666666672</v>
      </c>
      <c r="M2793" s="10" t="s">
        <v>8328</v>
      </c>
      <c r="N2793" t="b">
        <v>0</v>
      </c>
      <c r="O2793">
        <v>28</v>
      </c>
      <c r="P2793" t="b">
        <v>1</v>
      </c>
      <c r="Q2793" t="s">
        <v>8276</v>
      </c>
      <c r="R2793" s="5">
        <f t="shared" si="226"/>
        <v>1.0249999999999999</v>
      </c>
      <c r="S2793">
        <f t="shared" si="230"/>
        <v>73.214285714285708</v>
      </c>
      <c r="T2793" t="s">
        <v>8276</v>
      </c>
      <c r="U2793" t="s">
        <v>8277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2152</v>
      </c>
      <c r="E2794">
        <v>2000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9">
        <f t="shared" si="227"/>
        <v>42183.231006944443</v>
      </c>
      <c r="L2794" s="9">
        <f t="shared" si="228"/>
        <v>42228.231006944443</v>
      </c>
      <c r="M2794" s="10" t="s">
        <v>8326</v>
      </c>
      <c r="N2794" t="b">
        <v>0</v>
      </c>
      <c r="O2794">
        <v>24</v>
      </c>
      <c r="P2794" t="b">
        <v>1</v>
      </c>
      <c r="Q2794" t="s">
        <v>8276</v>
      </c>
      <c r="R2794" s="5">
        <f t="shared" si="226"/>
        <v>1.0760000000000001</v>
      </c>
      <c r="S2794">
        <f t="shared" si="230"/>
        <v>89.666666666666671</v>
      </c>
      <c r="T2794" t="s">
        <v>8276</v>
      </c>
      <c r="U2794" t="s">
        <v>8277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11056.75</v>
      </c>
      <c r="E2795">
        <v>10000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9">
        <f t="shared" si="227"/>
        <v>42176.419039351851</v>
      </c>
      <c r="L2795" s="9">
        <f t="shared" si="228"/>
        <v>42206.419039351851</v>
      </c>
      <c r="M2795" s="10" t="s">
        <v>8326</v>
      </c>
      <c r="N2795" t="b">
        <v>0</v>
      </c>
      <c r="O2795">
        <v>73</v>
      </c>
      <c r="P2795" t="b">
        <v>1</v>
      </c>
      <c r="Q2795" t="s">
        <v>8276</v>
      </c>
      <c r="R2795" s="5">
        <f t="shared" si="226"/>
        <v>1.105675</v>
      </c>
      <c r="S2795">
        <f t="shared" si="230"/>
        <v>151.4623287671233</v>
      </c>
      <c r="T2795" t="s">
        <v>8276</v>
      </c>
      <c r="U2795" t="s">
        <v>8277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75</v>
      </c>
      <c r="E2796">
        <v>50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9">
        <f t="shared" si="227"/>
        <v>42416.691655092596</v>
      </c>
      <c r="L2796" s="9">
        <f t="shared" si="228"/>
        <v>42432.791666666672</v>
      </c>
      <c r="M2796" s="10" t="s">
        <v>8328</v>
      </c>
      <c r="N2796" t="b">
        <v>0</v>
      </c>
      <c r="O2796">
        <v>3</v>
      </c>
      <c r="P2796" t="b">
        <v>1</v>
      </c>
      <c r="Q2796" t="s">
        <v>8276</v>
      </c>
      <c r="R2796" s="5">
        <f t="shared" si="226"/>
        <v>1.5</v>
      </c>
      <c r="S2796">
        <f t="shared" si="230"/>
        <v>25</v>
      </c>
      <c r="T2796" t="s">
        <v>8276</v>
      </c>
      <c r="U2796" t="s">
        <v>8277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730</v>
      </c>
      <c r="E2797">
        <v>700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9">
        <f t="shared" si="227"/>
        <v>41780.525937500002</v>
      </c>
      <c r="L2797" s="9">
        <f t="shared" si="228"/>
        <v>41796.958333333336</v>
      </c>
      <c r="M2797" s="10" t="s">
        <v>8329</v>
      </c>
      <c r="N2797" t="b">
        <v>0</v>
      </c>
      <c r="O2797">
        <v>20</v>
      </c>
      <c r="P2797" t="b">
        <v>1</v>
      </c>
      <c r="Q2797" t="s">
        <v>8276</v>
      </c>
      <c r="R2797" s="5">
        <f t="shared" si="226"/>
        <v>1.0428571428571429</v>
      </c>
      <c r="S2797">
        <f t="shared" si="230"/>
        <v>36.5</v>
      </c>
      <c r="T2797" t="s">
        <v>8276</v>
      </c>
      <c r="U2797" t="s">
        <v>8277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924</v>
      </c>
      <c r="E2798">
        <v>800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9">
        <f t="shared" si="227"/>
        <v>41795.528101851851</v>
      </c>
      <c r="L2798" s="9">
        <f t="shared" si="228"/>
        <v>41825.528101851851</v>
      </c>
      <c r="M2798" s="10" t="s">
        <v>8329</v>
      </c>
      <c r="N2798" t="b">
        <v>0</v>
      </c>
      <c r="O2798">
        <v>21</v>
      </c>
      <c r="P2798" t="b">
        <v>1</v>
      </c>
      <c r="Q2798" t="s">
        <v>8276</v>
      </c>
      <c r="R2798" s="5">
        <f t="shared" si="226"/>
        <v>1.155</v>
      </c>
      <c r="S2798">
        <f t="shared" si="230"/>
        <v>44</v>
      </c>
      <c r="T2798" t="s">
        <v>8276</v>
      </c>
      <c r="U2798" t="s">
        <v>8277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8211.61</v>
      </c>
      <c r="E2799">
        <v>8000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9">
        <f t="shared" si="227"/>
        <v>41798.94027777778</v>
      </c>
      <c r="L2799" s="9">
        <f t="shared" si="228"/>
        <v>41828.94027777778</v>
      </c>
      <c r="M2799" s="10" t="s">
        <v>8329</v>
      </c>
      <c r="N2799" t="b">
        <v>0</v>
      </c>
      <c r="O2799">
        <v>94</v>
      </c>
      <c r="P2799" t="b">
        <v>1</v>
      </c>
      <c r="Q2799" t="s">
        <v>8276</v>
      </c>
      <c r="R2799" s="5">
        <f t="shared" si="226"/>
        <v>1.02645125</v>
      </c>
      <c r="S2799">
        <f t="shared" si="230"/>
        <v>87.357553191489373</v>
      </c>
      <c r="T2799" t="s">
        <v>8276</v>
      </c>
      <c r="U2799" t="s">
        <v>8277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5070</v>
      </c>
      <c r="E2800">
        <v>5000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9">
        <f t="shared" si="227"/>
        <v>42201.675011574072</v>
      </c>
      <c r="L2800" s="9">
        <f t="shared" si="228"/>
        <v>42216.666666666672</v>
      </c>
      <c r="M2800" s="10" t="s">
        <v>8326</v>
      </c>
      <c r="N2800" t="b">
        <v>0</v>
      </c>
      <c r="O2800">
        <v>139</v>
      </c>
      <c r="P2800" t="b">
        <v>1</v>
      </c>
      <c r="Q2800" t="s">
        <v>8276</v>
      </c>
      <c r="R2800" s="5">
        <f t="shared" si="226"/>
        <v>1.014</v>
      </c>
      <c r="S2800">
        <f t="shared" si="230"/>
        <v>36.474820143884891</v>
      </c>
      <c r="T2800" t="s">
        <v>8276</v>
      </c>
      <c r="U2800" t="s">
        <v>8277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5831.74</v>
      </c>
      <c r="E2801">
        <v>5000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9">
        <f t="shared" si="227"/>
        <v>42507.264699074076</v>
      </c>
      <c r="L2801" s="9">
        <f t="shared" si="228"/>
        <v>42538.666666666672</v>
      </c>
      <c r="M2801" s="10" t="s">
        <v>8328</v>
      </c>
      <c r="N2801" t="b">
        <v>0</v>
      </c>
      <c r="O2801">
        <v>130</v>
      </c>
      <c r="P2801" t="b">
        <v>1</v>
      </c>
      <c r="Q2801" t="s">
        <v>8276</v>
      </c>
      <c r="R2801" s="5">
        <f t="shared" si="226"/>
        <v>1.1663479999999999</v>
      </c>
      <c r="S2801">
        <f t="shared" si="230"/>
        <v>44.859538461538463</v>
      </c>
      <c r="T2801" t="s">
        <v>8276</v>
      </c>
      <c r="U2801" t="s">
        <v>8277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1330</v>
      </c>
      <c r="E2802">
        <v>1000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9">
        <f t="shared" si="227"/>
        <v>41948.552847222221</v>
      </c>
      <c r="L2802" s="9">
        <f t="shared" si="228"/>
        <v>42008.552847222221</v>
      </c>
      <c r="M2802" s="10" t="s">
        <v>8326</v>
      </c>
      <c r="N2802" t="b">
        <v>0</v>
      </c>
      <c r="O2802">
        <v>31</v>
      </c>
      <c r="P2802" t="b">
        <v>1</v>
      </c>
      <c r="Q2802" t="s">
        <v>8276</v>
      </c>
      <c r="R2802" s="5">
        <f t="shared" si="226"/>
        <v>1.33</v>
      </c>
      <c r="S2802">
        <f t="shared" si="230"/>
        <v>42.903225806451616</v>
      </c>
      <c r="T2802" t="s">
        <v>8276</v>
      </c>
      <c r="U2802" t="s">
        <v>8277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666</v>
      </c>
      <c r="E2803">
        <v>500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9">
        <f t="shared" si="227"/>
        <v>41900.243159722224</v>
      </c>
      <c r="L2803" s="9">
        <f t="shared" si="228"/>
        <v>41922.458333333336</v>
      </c>
      <c r="M2803" s="10" t="s">
        <v>8329</v>
      </c>
      <c r="N2803" t="b">
        <v>0</v>
      </c>
      <c r="O2803">
        <v>13</v>
      </c>
      <c r="P2803" t="b">
        <v>1</v>
      </c>
      <c r="Q2803" t="s">
        <v>8276</v>
      </c>
      <c r="R2803" s="5">
        <f t="shared" si="226"/>
        <v>1.3320000000000001</v>
      </c>
      <c r="S2803">
        <f t="shared" si="230"/>
        <v>51.230769230769234</v>
      </c>
      <c r="T2803" t="s">
        <v>8276</v>
      </c>
      <c r="U2803" t="s">
        <v>8277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3055</v>
      </c>
      <c r="E2804">
        <v>3000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9">
        <f t="shared" si="227"/>
        <v>42192.64707175926</v>
      </c>
      <c r="L2804" s="9">
        <f t="shared" si="228"/>
        <v>42222.64707175926</v>
      </c>
      <c r="M2804" s="10" t="s">
        <v>8326</v>
      </c>
      <c r="N2804" t="b">
        <v>0</v>
      </c>
      <c r="O2804">
        <v>90</v>
      </c>
      <c r="P2804" t="b">
        <v>1</v>
      </c>
      <c r="Q2804" t="s">
        <v>8276</v>
      </c>
      <c r="R2804" s="5">
        <f t="shared" si="226"/>
        <v>1.0183333333333333</v>
      </c>
      <c r="S2804">
        <f t="shared" si="230"/>
        <v>33.944444444444443</v>
      </c>
      <c r="T2804" t="s">
        <v>8276</v>
      </c>
      <c r="U2804" t="s">
        <v>8277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12795</v>
      </c>
      <c r="E2805">
        <v>10000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9">
        <f t="shared" si="227"/>
        <v>42158.065694444449</v>
      </c>
      <c r="L2805" s="9">
        <f t="shared" si="228"/>
        <v>42201</v>
      </c>
      <c r="M2805" s="10" t="s">
        <v>8330</v>
      </c>
      <c r="N2805" t="b">
        <v>0</v>
      </c>
      <c r="O2805">
        <v>141</v>
      </c>
      <c r="P2805" t="b">
        <v>1</v>
      </c>
      <c r="Q2805" t="s">
        <v>8276</v>
      </c>
      <c r="R2805" s="5">
        <f t="shared" si="226"/>
        <v>1.2795000000000001</v>
      </c>
      <c r="S2805">
        <f t="shared" si="230"/>
        <v>90.744680851063833</v>
      </c>
      <c r="T2805" t="s">
        <v>8276</v>
      </c>
      <c r="U2805" t="s">
        <v>8277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1150</v>
      </c>
      <c r="E2806">
        <v>1000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9">
        <f t="shared" si="227"/>
        <v>41881.453587962962</v>
      </c>
      <c r="L2806" s="9">
        <f t="shared" si="228"/>
        <v>41911.453587962962</v>
      </c>
      <c r="M2806" s="10" t="s">
        <v>8329</v>
      </c>
      <c r="N2806" t="b">
        <v>0</v>
      </c>
      <c r="O2806">
        <v>23</v>
      </c>
      <c r="P2806" t="b">
        <v>1</v>
      </c>
      <c r="Q2806" t="s">
        <v>8276</v>
      </c>
      <c r="R2806" s="5">
        <f t="shared" si="226"/>
        <v>1.1499999999999999</v>
      </c>
      <c r="S2806">
        <f t="shared" si="230"/>
        <v>50</v>
      </c>
      <c r="T2806" t="s">
        <v>8276</v>
      </c>
      <c r="U2806" t="s">
        <v>8277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440</v>
      </c>
      <c r="E2807">
        <v>400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9">
        <f t="shared" si="227"/>
        <v>42213.505474537036</v>
      </c>
      <c r="L2807" s="9">
        <f t="shared" si="228"/>
        <v>42238.505474537036</v>
      </c>
      <c r="M2807" s="10" t="s">
        <v>8326</v>
      </c>
      <c r="N2807" t="b">
        <v>0</v>
      </c>
      <c r="O2807">
        <v>18</v>
      </c>
      <c r="P2807" t="b">
        <v>1</v>
      </c>
      <c r="Q2807" t="s">
        <v>8276</v>
      </c>
      <c r="R2807" s="5">
        <f t="shared" si="226"/>
        <v>1.1000000000000001</v>
      </c>
      <c r="S2807">
        <f t="shared" si="230"/>
        <v>24.444444444444443</v>
      </c>
      <c r="T2807" t="s">
        <v>8276</v>
      </c>
      <c r="U2807" t="s">
        <v>8277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3363</v>
      </c>
      <c r="E2808">
        <v>3000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9">
        <f t="shared" si="227"/>
        <v>42185.267245370371</v>
      </c>
      <c r="L2808" s="9">
        <f t="shared" si="228"/>
        <v>42221.458333333328</v>
      </c>
      <c r="M2808" s="10" t="s">
        <v>8326</v>
      </c>
      <c r="N2808" t="b">
        <v>0</v>
      </c>
      <c r="O2808">
        <v>76</v>
      </c>
      <c r="P2808" t="b">
        <v>1</v>
      </c>
      <c r="Q2808" t="s">
        <v>8276</v>
      </c>
      <c r="R2808" s="5">
        <f t="shared" si="226"/>
        <v>1.121</v>
      </c>
      <c r="S2808">
        <f t="shared" si="230"/>
        <v>44.25</v>
      </c>
      <c r="T2808" t="s">
        <v>8276</v>
      </c>
      <c r="U2808" t="s">
        <v>8277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6300</v>
      </c>
      <c r="E2809">
        <v>5000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9">
        <f t="shared" si="227"/>
        <v>42154.873124999998</v>
      </c>
      <c r="L2809" s="9">
        <f t="shared" si="228"/>
        <v>42184.873124999998</v>
      </c>
      <c r="M2809" s="10" t="s">
        <v>8326</v>
      </c>
      <c r="N2809" t="b">
        <v>0</v>
      </c>
      <c r="O2809">
        <v>93</v>
      </c>
      <c r="P2809" t="b">
        <v>1</v>
      </c>
      <c r="Q2809" t="s">
        <v>8276</v>
      </c>
      <c r="R2809" s="5">
        <f t="shared" si="226"/>
        <v>1.26</v>
      </c>
      <c r="S2809">
        <f t="shared" si="230"/>
        <v>67.741935483870961</v>
      </c>
      <c r="T2809" t="s">
        <v>8276</v>
      </c>
      <c r="U2809" t="s">
        <v>8277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4511</v>
      </c>
      <c r="E2810">
        <v>4500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9">
        <f t="shared" si="227"/>
        <v>42208.84646990741</v>
      </c>
      <c r="L2810" s="9">
        <f t="shared" si="228"/>
        <v>42238.84646990741</v>
      </c>
      <c r="M2810" s="10" t="s">
        <v>8326</v>
      </c>
      <c r="N2810" t="b">
        <v>0</v>
      </c>
      <c r="O2810">
        <v>69</v>
      </c>
      <c r="P2810" t="b">
        <v>1</v>
      </c>
      <c r="Q2810" t="s">
        <v>8276</v>
      </c>
      <c r="R2810" s="5">
        <f t="shared" si="226"/>
        <v>1.0024444444444445</v>
      </c>
      <c r="S2810">
        <f t="shared" si="230"/>
        <v>65.376811594202906</v>
      </c>
      <c r="T2810" t="s">
        <v>8276</v>
      </c>
      <c r="U2810" t="s">
        <v>8277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2560</v>
      </c>
      <c r="E2811">
        <v>2500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9">
        <f t="shared" si="227"/>
        <v>42451.496817129635</v>
      </c>
      <c r="L2811" s="9">
        <f t="shared" si="228"/>
        <v>42459.610416666663</v>
      </c>
      <c r="M2811" s="10" t="s">
        <v>8328</v>
      </c>
      <c r="N2811" t="b">
        <v>0</v>
      </c>
      <c r="O2811">
        <v>21</v>
      </c>
      <c r="P2811" t="b">
        <v>1</v>
      </c>
      <c r="Q2811" t="s">
        <v>8276</v>
      </c>
      <c r="R2811" s="5">
        <f t="shared" si="226"/>
        <v>1.024</v>
      </c>
      <c r="S2811">
        <f t="shared" si="230"/>
        <v>121.9047619047619</v>
      </c>
      <c r="T2811" t="s">
        <v>8276</v>
      </c>
      <c r="U2811" t="s">
        <v>8277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2705</v>
      </c>
      <c r="E2812">
        <v>2500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9">
        <f t="shared" si="227"/>
        <v>41759.13962962963</v>
      </c>
      <c r="L2812" s="9">
        <f t="shared" si="228"/>
        <v>41791.165972222225</v>
      </c>
      <c r="M2812" s="10" t="s">
        <v>8329</v>
      </c>
      <c r="N2812" t="b">
        <v>0</v>
      </c>
      <c r="O2812">
        <v>57</v>
      </c>
      <c r="P2812" t="b">
        <v>1</v>
      </c>
      <c r="Q2812" t="s">
        <v>8276</v>
      </c>
      <c r="R2812" s="5">
        <f t="shared" si="226"/>
        <v>1.0820000000000001</v>
      </c>
      <c r="S2812">
        <f t="shared" si="230"/>
        <v>47.456140350877192</v>
      </c>
      <c r="T2812" t="s">
        <v>8276</v>
      </c>
      <c r="U2812" t="s">
        <v>8277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10027</v>
      </c>
      <c r="E2813">
        <v>10000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9">
        <f t="shared" si="227"/>
        <v>42028.496562500004</v>
      </c>
      <c r="L2813" s="9">
        <f t="shared" si="228"/>
        <v>42058.496562500004</v>
      </c>
      <c r="M2813" s="10" t="s">
        <v>8326</v>
      </c>
      <c r="N2813" t="b">
        <v>0</v>
      </c>
      <c r="O2813">
        <v>108</v>
      </c>
      <c r="P2813" t="b">
        <v>1</v>
      </c>
      <c r="Q2813" t="s">
        <v>8276</v>
      </c>
      <c r="R2813" s="5">
        <f t="shared" si="226"/>
        <v>1.0026999999999999</v>
      </c>
      <c r="S2813">
        <f t="shared" si="230"/>
        <v>92.842592592592595</v>
      </c>
      <c r="T2813" t="s">
        <v>8276</v>
      </c>
      <c r="U2813" t="s">
        <v>8277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5665</v>
      </c>
      <c r="E2814">
        <v>5000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9">
        <f t="shared" si="227"/>
        <v>42054.74418981481</v>
      </c>
      <c r="L2814" s="9">
        <f t="shared" si="228"/>
        <v>42100.166666666672</v>
      </c>
      <c r="M2814" s="10" t="s">
        <v>8326</v>
      </c>
      <c r="N2814" t="b">
        <v>0</v>
      </c>
      <c r="O2814">
        <v>83</v>
      </c>
      <c r="P2814" t="b">
        <v>1</v>
      </c>
      <c r="Q2814" t="s">
        <v>8276</v>
      </c>
      <c r="R2814" s="5">
        <f t="shared" si="226"/>
        <v>1.133</v>
      </c>
      <c r="S2814">
        <f t="shared" si="230"/>
        <v>68.253012048192772</v>
      </c>
      <c r="T2814" t="s">
        <v>8276</v>
      </c>
      <c r="U2814" t="s">
        <v>8277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3572.12</v>
      </c>
      <c r="E2815">
        <v>2800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9">
        <f t="shared" si="227"/>
        <v>42693.742604166662</v>
      </c>
      <c r="L2815" s="9">
        <f t="shared" si="228"/>
        <v>42718.742604166662</v>
      </c>
      <c r="M2815" s="10" t="s">
        <v>8328</v>
      </c>
      <c r="N2815" t="b">
        <v>0</v>
      </c>
      <c r="O2815">
        <v>96</v>
      </c>
      <c r="P2815" t="b">
        <v>1</v>
      </c>
      <c r="Q2815" t="s">
        <v>8276</v>
      </c>
      <c r="R2815" s="5">
        <f t="shared" si="226"/>
        <v>1.2757571428571428</v>
      </c>
      <c r="S2815">
        <f t="shared" ref="S2815:S2843" si="231">D2815/O2815</f>
        <v>37.209583333333335</v>
      </c>
      <c r="T2815" t="s">
        <v>8276</v>
      </c>
      <c r="U2815" t="s">
        <v>8277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1616</v>
      </c>
      <c r="E2816">
        <v>1500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9">
        <f t="shared" si="227"/>
        <v>42103.399479166663</v>
      </c>
      <c r="L2816" s="9">
        <f t="shared" si="228"/>
        <v>42133.399479166663</v>
      </c>
      <c r="M2816" s="10" t="s">
        <v>8326</v>
      </c>
      <c r="N2816" t="b">
        <v>0</v>
      </c>
      <c r="O2816">
        <v>64</v>
      </c>
      <c r="P2816" t="b">
        <v>1</v>
      </c>
      <c r="Q2816" t="s">
        <v>8276</v>
      </c>
      <c r="R2816" s="5">
        <f t="shared" si="226"/>
        <v>1.0773333333333333</v>
      </c>
      <c r="S2816">
        <f t="shared" si="231"/>
        <v>25.25</v>
      </c>
      <c r="T2816" t="s">
        <v>8276</v>
      </c>
      <c r="U2816" t="s">
        <v>8277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605</v>
      </c>
      <c r="E2817">
        <v>250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9">
        <f t="shared" si="227"/>
        <v>42559.776724537034</v>
      </c>
      <c r="L2817" s="9">
        <f t="shared" si="228"/>
        <v>42589.776724537034</v>
      </c>
      <c r="M2817" s="10" t="s">
        <v>8328</v>
      </c>
      <c r="N2817" t="b">
        <v>0</v>
      </c>
      <c r="O2817">
        <v>14</v>
      </c>
      <c r="P2817" t="b">
        <v>1</v>
      </c>
      <c r="Q2817" t="s">
        <v>8276</v>
      </c>
      <c r="R2817" s="5">
        <f t="shared" si="226"/>
        <v>2.42</v>
      </c>
      <c r="S2817">
        <f t="shared" si="231"/>
        <v>43.214285714285715</v>
      </c>
      <c r="T2817" t="s">
        <v>8276</v>
      </c>
      <c r="U2817" t="s">
        <v>8277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4247</v>
      </c>
      <c r="E2818">
        <v>3000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9">
        <f t="shared" si="227"/>
        <v>42188.467499999999</v>
      </c>
      <c r="L2818" s="9">
        <f t="shared" si="228"/>
        <v>42218.666666666672</v>
      </c>
      <c r="M2818" s="10" t="s">
        <v>8326</v>
      </c>
      <c r="N2818" t="b">
        <v>0</v>
      </c>
      <c r="O2818">
        <v>169</v>
      </c>
      <c r="P2818" t="b">
        <v>1</v>
      </c>
      <c r="Q2818" t="s">
        <v>8276</v>
      </c>
      <c r="R2818" s="5">
        <f t="shared" ref="R2818:R2881" si="232">D2818/E2818</f>
        <v>1.4156666666666666</v>
      </c>
      <c r="S2818">
        <f t="shared" si="231"/>
        <v>25.130177514792898</v>
      </c>
      <c r="T2818" t="s">
        <v>8276</v>
      </c>
      <c r="U2818" t="s">
        <v>8277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780</v>
      </c>
      <c r="E2819">
        <v>600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9">
        <f t="shared" ref="K2819:K2882" si="233">(J2819/86400)+DATE(1970,1,1)</f>
        <v>42023.634976851856</v>
      </c>
      <c r="L2819" s="9">
        <f t="shared" ref="L2819:L2882" si="234">(I2819/86400)+DATE(1970,1,1)</f>
        <v>42063.634976851856</v>
      </c>
      <c r="M2819" s="10" t="s">
        <v>8326</v>
      </c>
      <c r="N2819" t="b">
        <v>0</v>
      </c>
      <c r="O2819">
        <v>33</v>
      </c>
      <c r="P2819" t="b">
        <v>1</v>
      </c>
      <c r="Q2819" t="s">
        <v>8276</v>
      </c>
      <c r="R2819" s="5">
        <f t="shared" si="232"/>
        <v>1.3</v>
      </c>
      <c r="S2819">
        <f t="shared" si="231"/>
        <v>23.636363636363637</v>
      </c>
      <c r="T2819" t="s">
        <v>8276</v>
      </c>
      <c r="U2819" t="s">
        <v>8277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10603</v>
      </c>
      <c r="E2820">
        <v>10000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9">
        <f t="shared" si="233"/>
        <v>42250.598217592589</v>
      </c>
      <c r="L2820" s="9">
        <f t="shared" si="234"/>
        <v>42270.598217592589</v>
      </c>
      <c r="M2820" s="10" t="s">
        <v>8326</v>
      </c>
      <c r="N2820" t="b">
        <v>0</v>
      </c>
      <c r="O2820">
        <v>102</v>
      </c>
      <c r="P2820" t="b">
        <v>1</v>
      </c>
      <c r="Q2820" t="s">
        <v>8276</v>
      </c>
      <c r="R2820" s="5">
        <f t="shared" si="232"/>
        <v>1.0603</v>
      </c>
      <c r="S2820">
        <f t="shared" si="231"/>
        <v>103.95098039215686</v>
      </c>
      <c r="T2820" t="s">
        <v>8276</v>
      </c>
      <c r="U2820" t="s">
        <v>8277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5240</v>
      </c>
      <c r="E2821">
        <v>5000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9">
        <f t="shared" si="233"/>
        <v>42139.525567129633</v>
      </c>
      <c r="L2821" s="9">
        <f t="shared" si="234"/>
        <v>42169.525567129633</v>
      </c>
      <c r="M2821" s="10" t="s">
        <v>8326</v>
      </c>
      <c r="N2821" t="b">
        <v>0</v>
      </c>
      <c r="O2821">
        <v>104</v>
      </c>
      <c r="P2821" t="b">
        <v>1</v>
      </c>
      <c r="Q2821" t="s">
        <v>8276</v>
      </c>
      <c r="R2821" s="5">
        <f t="shared" si="232"/>
        <v>1.048</v>
      </c>
      <c r="S2821">
        <f t="shared" si="231"/>
        <v>50.384615384615387</v>
      </c>
      <c r="T2821" t="s">
        <v>8276</v>
      </c>
      <c r="U2821" t="s">
        <v>8277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272</v>
      </c>
      <c r="E2822">
        <v>200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9">
        <f t="shared" si="233"/>
        <v>42401.610983796301</v>
      </c>
      <c r="L2822" s="9">
        <f t="shared" si="234"/>
        <v>42426</v>
      </c>
      <c r="M2822" s="10" t="s">
        <v>8337</v>
      </c>
      <c r="N2822" t="b">
        <v>0</v>
      </c>
      <c r="O2822">
        <v>20</v>
      </c>
      <c r="P2822" t="b">
        <v>1</v>
      </c>
      <c r="Q2822" t="s">
        <v>8276</v>
      </c>
      <c r="R2822" s="5">
        <f t="shared" si="232"/>
        <v>1.36</v>
      </c>
      <c r="S2822">
        <f t="shared" si="231"/>
        <v>13.6</v>
      </c>
      <c r="T2822" t="s">
        <v>8276</v>
      </c>
      <c r="U2822" t="s">
        <v>8277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9">
        <f t="shared" si="233"/>
        <v>41875.922858796301</v>
      </c>
      <c r="L2823" s="9">
        <f t="shared" si="234"/>
        <v>41905.922858796301</v>
      </c>
      <c r="M2823" s="10" t="s">
        <v>8329</v>
      </c>
      <c r="N2823" t="b">
        <v>0</v>
      </c>
      <c r="O2823">
        <v>35</v>
      </c>
      <c r="P2823" t="b">
        <v>1</v>
      </c>
      <c r="Q2823" t="s">
        <v>8276</v>
      </c>
      <c r="R2823" s="5">
        <f t="shared" si="232"/>
        <v>1</v>
      </c>
      <c r="S2823">
        <f t="shared" si="231"/>
        <v>28.571428571428573</v>
      </c>
      <c r="T2823" t="s">
        <v>8276</v>
      </c>
      <c r="U2823" t="s">
        <v>8277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9">
        <f t="shared" si="233"/>
        <v>42060.683935185181</v>
      </c>
      <c r="L2824" s="9">
        <f t="shared" si="234"/>
        <v>42090.642268518517</v>
      </c>
      <c r="M2824" s="10" t="s">
        <v>8326</v>
      </c>
      <c r="N2824" t="b">
        <v>0</v>
      </c>
      <c r="O2824">
        <v>94</v>
      </c>
      <c r="P2824" t="b">
        <v>1</v>
      </c>
      <c r="Q2824" t="s">
        <v>8276</v>
      </c>
      <c r="R2824" s="5">
        <f t="shared" si="232"/>
        <v>1</v>
      </c>
      <c r="S2824">
        <f t="shared" si="231"/>
        <v>63.829787234042556</v>
      </c>
      <c r="T2824" t="s">
        <v>8276</v>
      </c>
      <c r="U2824" t="s">
        <v>8277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124</v>
      </c>
      <c r="E2825">
        <v>100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9">
        <f t="shared" si="233"/>
        <v>42067.011643518519</v>
      </c>
      <c r="L2825" s="9">
        <f t="shared" si="234"/>
        <v>42094.957638888889</v>
      </c>
      <c r="M2825" s="10" t="s">
        <v>8326</v>
      </c>
      <c r="N2825" t="b">
        <v>0</v>
      </c>
      <c r="O2825">
        <v>14</v>
      </c>
      <c r="P2825" t="b">
        <v>1</v>
      </c>
      <c r="Q2825" t="s">
        <v>8276</v>
      </c>
      <c r="R2825" s="5">
        <f t="shared" si="232"/>
        <v>1.24</v>
      </c>
      <c r="S2825">
        <f t="shared" si="231"/>
        <v>8.8571428571428577</v>
      </c>
      <c r="T2825" t="s">
        <v>8276</v>
      </c>
      <c r="U2825" t="s">
        <v>8277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760</v>
      </c>
      <c r="E2826">
        <v>650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9">
        <f t="shared" si="233"/>
        <v>42136.270787037036</v>
      </c>
      <c r="L2826" s="9">
        <f t="shared" si="234"/>
        <v>42168.071527777778</v>
      </c>
      <c r="M2826" s="10" t="s">
        <v>8326</v>
      </c>
      <c r="N2826" t="b">
        <v>0</v>
      </c>
      <c r="O2826">
        <v>15</v>
      </c>
      <c r="P2826" t="b">
        <v>1</v>
      </c>
      <c r="Q2826" t="s">
        <v>8276</v>
      </c>
      <c r="R2826" s="5">
        <f t="shared" si="232"/>
        <v>1.1692307692307693</v>
      </c>
      <c r="S2826">
        <f t="shared" si="231"/>
        <v>50.666666666666664</v>
      </c>
      <c r="T2826" t="s">
        <v>8276</v>
      </c>
      <c r="U2826" t="s">
        <v>8277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3100</v>
      </c>
      <c r="E2827">
        <v>3000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9">
        <f t="shared" si="233"/>
        <v>42312.792662037042</v>
      </c>
      <c r="L2827" s="9">
        <f t="shared" si="234"/>
        <v>42342.792662037042</v>
      </c>
      <c r="M2827" s="10" t="s">
        <v>8326</v>
      </c>
      <c r="N2827" t="b">
        <v>0</v>
      </c>
      <c r="O2827">
        <v>51</v>
      </c>
      <c r="P2827" t="b">
        <v>1</v>
      </c>
      <c r="Q2827" t="s">
        <v>8276</v>
      </c>
      <c r="R2827" s="5">
        <f t="shared" si="232"/>
        <v>1.0333333333333334</v>
      </c>
      <c r="S2827">
        <f t="shared" si="231"/>
        <v>60.784313725490193</v>
      </c>
      <c r="T2827" t="s">
        <v>8276</v>
      </c>
      <c r="U2827" t="s">
        <v>8277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2155</v>
      </c>
      <c r="E2828">
        <v>2000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9">
        <f t="shared" si="233"/>
        <v>42171.034861111111</v>
      </c>
      <c r="L2828" s="9">
        <f t="shared" si="234"/>
        <v>42195.291666666672</v>
      </c>
      <c r="M2828" s="10" t="s">
        <v>8326</v>
      </c>
      <c r="N2828" t="b">
        <v>0</v>
      </c>
      <c r="O2828">
        <v>19</v>
      </c>
      <c r="P2828" t="b">
        <v>1</v>
      </c>
      <c r="Q2828" t="s">
        <v>8276</v>
      </c>
      <c r="R2828" s="5">
        <f t="shared" si="232"/>
        <v>1.0774999999999999</v>
      </c>
      <c r="S2828">
        <f t="shared" si="231"/>
        <v>113.42105263157895</v>
      </c>
      <c r="T2828" t="s">
        <v>8276</v>
      </c>
      <c r="U2828" t="s">
        <v>8277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2405</v>
      </c>
      <c r="E2829">
        <v>2000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9">
        <f t="shared" si="233"/>
        <v>42494.683634259258</v>
      </c>
      <c r="L2829" s="9">
        <f t="shared" si="234"/>
        <v>42524.6875</v>
      </c>
      <c r="M2829" s="10" t="s">
        <v>8328</v>
      </c>
      <c r="N2829" t="b">
        <v>0</v>
      </c>
      <c r="O2829">
        <v>23</v>
      </c>
      <c r="P2829" t="b">
        <v>1</v>
      </c>
      <c r="Q2829" t="s">
        <v>8276</v>
      </c>
      <c r="R2829" s="5">
        <f t="shared" si="232"/>
        <v>1.2024999999999999</v>
      </c>
      <c r="S2829">
        <f t="shared" si="231"/>
        <v>104.56521739130434</v>
      </c>
      <c r="T2829" t="s">
        <v>8276</v>
      </c>
      <c r="U2829" t="s">
        <v>8277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9536</v>
      </c>
      <c r="E2830">
        <v>9500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9">
        <f t="shared" si="233"/>
        <v>42254.264687499999</v>
      </c>
      <c r="L2830" s="9">
        <f t="shared" si="234"/>
        <v>42279.958333333328</v>
      </c>
      <c r="M2830" s="10" t="s">
        <v>8326</v>
      </c>
      <c r="N2830" t="b">
        <v>0</v>
      </c>
      <c r="O2830">
        <v>97</v>
      </c>
      <c r="P2830" t="b">
        <v>1</v>
      </c>
      <c r="Q2830" t="s">
        <v>8276</v>
      </c>
      <c r="R2830" s="5">
        <f t="shared" si="232"/>
        <v>1.0037894736842106</v>
      </c>
      <c r="S2830">
        <f t="shared" si="231"/>
        <v>98.30927835051547</v>
      </c>
      <c r="T2830" t="s">
        <v>8276</v>
      </c>
      <c r="U2830" t="s">
        <v>8277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2663</v>
      </c>
      <c r="E2831">
        <v>2500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9">
        <f t="shared" si="233"/>
        <v>42495.434236111112</v>
      </c>
      <c r="L2831" s="9">
        <f t="shared" si="234"/>
        <v>42523.434236111112</v>
      </c>
      <c r="M2831" s="10" t="s">
        <v>8328</v>
      </c>
      <c r="N2831" t="b">
        <v>0</v>
      </c>
      <c r="O2831">
        <v>76</v>
      </c>
      <c r="P2831" t="b">
        <v>1</v>
      </c>
      <c r="Q2831" t="s">
        <v>8276</v>
      </c>
      <c r="R2831" s="5">
        <f t="shared" si="232"/>
        <v>1.0651999999999999</v>
      </c>
      <c r="S2831">
        <f t="shared" si="231"/>
        <v>35.039473684210527</v>
      </c>
      <c r="T2831" t="s">
        <v>8276</v>
      </c>
      <c r="U2831" t="s">
        <v>8277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9">
        <f t="shared" si="233"/>
        <v>41758.839675925927</v>
      </c>
      <c r="L2832" s="9">
        <f t="shared" si="234"/>
        <v>41771.165972222225</v>
      </c>
      <c r="M2832" s="10" t="s">
        <v>8329</v>
      </c>
      <c r="N2832" t="b">
        <v>0</v>
      </c>
      <c r="O2832">
        <v>11</v>
      </c>
      <c r="P2832" t="b">
        <v>1</v>
      </c>
      <c r="Q2832" t="s">
        <v>8276</v>
      </c>
      <c r="R2832" s="5">
        <f t="shared" si="232"/>
        <v>1</v>
      </c>
      <c r="S2832">
        <f t="shared" si="231"/>
        <v>272.72727272727275</v>
      </c>
      <c r="T2832" t="s">
        <v>8276</v>
      </c>
      <c r="U2832" t="s">
        <v>8277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3320</v>
      </c>
      <c r="E2833">
        <v>3000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9">
        <f t="shared" si="233"/>
        <v>42171.824884259258</v>
      </c>
      <c r="L2833" s="9">
        <f t="shared" si="234"/>
        <v>42201.824884259258</v>
      </c>
      <c r="M2833" s="10" t="s">
        <v>8326</v>
      </c>
      <c r="N2833" t="b">
        <v>0</v>
      </c>
      <c r="O2833">
        <v>52</v>
      </c>
      <c r="P2833" t="b">
        <v>1</v>
      </c>
      <c r="Q2833" t="s">
        <v>8276</v>
      </c>
      <c r="R2833" s="5">
        <f t="shared" si="232"/>
        <v>1.1066666666666667</v>
      </c>
      <c r="S2833">
        <f t="shared" si="231"/>
        <v>63.846153846153847</v>
      </c>
      <c r="T2833" t="s">
        <v>8276</v>
      </c>
      <c r="U2833" t="s">
        <v>8277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2867.99</v>
      </c>
      <c r="E2834">
        <v>2500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9">
        <f t="shared" si="233"/>
        <v>41938.709421296298</v>
      </c>
      <c r="L2834" s="9">
        <f t="shared" si="234"/>
        <v>41966.916666666672</v>
      </c>
      <c r="M2834" s="10" t="s">
        <v>8329</v>
      </c>
      <c r="N2834" t="b">
        <v>0</v>
      </c>
      <c r="O2834">
        <v>95</v>
      </c>
      <c r="P2834" t="b">
        <v>1</v>
      </c>
      <c r="Q2834" t="s">
        <v>8276</v>
      </c>
      <c r="R2834" s="5">
        <f t="shared" si="232"/>
        <v>1.1471959999999999</v>
      </c>
      <c r="S2834">
        <f t="shared" si="231"/>
        <v>30.189368421052631</v>
      </c>
      <c r="T2834" t="s">
        <v>8276</v>
      </c>
      <c r="U2834" t="s">
        <v>8277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2923</v>
      </c>
      <c r="E2835">
        <v>2700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9">
        <f t="shared" si="233"/>
        <v>42268.127696759257</v>
      </c>
      <c r="L2835" s="9">
        <f t="shared" si="234"/>
        <v>42288.083333333328</v>
      </c>
      <c r="M2835" s="10" t="s">
        <v>8326</v>
      </c>
      <c r="N2835" t="b">
        <v>0</v>
      </c>
      <c r="O2835">
        <v>35</v>
      </c>
      <c r="P2835" t="b">
        <v>1</v>
      </c>
      <c r="Q2835" t="s">
        <v>8276</v>
      </c>
      <c r="R2835" s="5">
        <f t="shared" si="232"/>
        <v>1.0825925925925926</v>
      </c>
      <c r="S2835">
        <f t="shared" si="231"/>
        <v>83.51428571428572</v>
      </c>
      <c r="T2835" t="s">
        <v>8276</v>
      </c>
      <c r="U2835" t="s">
        <v>8277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1360</v>
      </c>
      <c r="E2836">
        <v>800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9">
        <f t="shared" si="233"/>
        <v>42019.959837962961</v>
      </c>
      <c r="L2836" s="9">
        <f t="shared" si="234"/>
        <v>42034.959837962961</v>
      </c>
      <c r="M2836" s="10" t="s">
        <v>8326</v>
      </c>
      <c r="N2836" t="b">
        <v>0</v>
      </c>
      <c r="O2836">
        <v>21</v>
      </c>
      <c r="P2836" t="b">
        <v>1</v>
      </c>
      <c r="Q2836" t="s">
        <v>8276</v>
      </c>
      <c r="R2836" s="5">
        <f t="shared" si="232"/>
        <v>1.7</v>
      </c>
      <c r="S2836">
        <f t="shared" si="231"/>
        <v>64.761904761904759</v>
      </c>
      <c r="T2836" t="s">
        <v>8276</v>
      </c>
      <c r="U2836" t="s">
        <v>8277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1870.99</v>
      </c>
      <c r="E2837">
        <v>1000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9">
        <f t="shared" si="233"/>
        <v>42313.703900462962</v>
      </c>
      <c r="L2837" s="9">
        <f t="shared" si="234"/>
        <v>42343</v>
      </c>
      <c r="M2837" s="10" t="s">
        <v>8330</v>
      </c>
      <c r="N2837" t="b">
        <v>0</v>
      </c>
      <c r="O2837">
        <v>93</v>
      </c>
      <c r="P2837" t="b">
        <v>1</v>
      </c>
      <c r="Q2837" t="s">
        <v>8276</v>
      </c>
      <c r="R2837" s="5">
        <f t="shared" si="232"/>
        <v>1.8709899999999999</v>
      </c>
      <c r="S2837">
        <f t="shared" si="231"/>
        <v>20.118172043010752</v>
      </c>
      <c r="T2837" t="s">
        <v>8276</v>
      </c>
      <c r="U2837" t="s">
        <v>8277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485</v>
      </c>
      <c r="E2838">
        <v>450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9">
        <f t="shared" si="233"/>
        <v>42746.261782407411</v>
      </c>
      <c r="L2838" s="9">
        <f t="shared" si="234"/>
        <v>42784.207638888889</v>
      </c>
      <c r="M2838" s="10" t="s">
        <v>8327</v>
      </c>
      <c r="N2838" t="b">
        <v>0</v>
      </c>
      <c r="O2838">
        <v>11</v>
      </c>
      <c r="P2838" t="b">
        <v>1</v>
      </c>
      <c r="Q2838" t="s">
        <v>8276</v>
      </c>
      <c r="R2838" s="5">
        <f t="shared" si="232"/>
        <v>1.0777777777777777</v>
      </c>
      <c r="S2838">
        <f t="shared" si="231"/>
        <v>44.090909090909093</v>
      </c>
      <c r="T2838" t="s">
        <v>8276</v>
      </c>
      <c r="U2838" t="s">
        <v>8277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9">
        <f t="shared" si="233"/>
        <v>42307.908379629633</v>
      </c>
      <c r="L2839" s="9">
        <f t="shared" si="234"/>
        <v>42347.950046296297</v>
      </c>
      <c r="M2839" s="10" t="s">
        <v>8326</v>
      </c>
      <c r="N2839" t="b">
        <v>0</v>
      </c>
      <c r="O2839">
        <v>21</v>
      </c>
      <c r="P2839" t="b">
        <v>1</v>
      </c>
      <c r="Q2839" t="s">
        <v>8276</v>
      </c>
      <c r="R2839" s="5">
        <f t="shared" si="232"/>
        <v>1</v>
      </c>
      <c r="S2839">
        <f t="shared" si="231"/>
        <v>40.476190476190474</v>
      </c>
      <c r="T2839" t="s">
        <v>8276</v>
      </c>
      <c r="U2839" t="s">
        <v>8277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2405</v>
      </c>
      <c r="E2840">
        <v>2000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9">
        <f t="shared" si="233"/>
        <v>41842.607592592591</v>
      </c>
      <c r="L2840" s="9">
        <f t="shared" si="234"/>
        <v>41864.916666666664</v>
      </c>
      <c r="M2840" s="10" t="s">
        <v>8329</v>
      </c>
      <c r="N2840" t="b">
        <v>0</v>
      </c>
      <c r="O2840">
        <v>54</v>
      </c>
      <c r="P2840" t="b">
        <v>1</v>
      </c>
      <c r="Q2840" t="s">
        <v>8276</v>
      </c>
      <c r="R2840" s="5">
        <f t="shared" si="232"/>
        <v>1.2024999999999999</v>
      </c>
      <c r="S2840">
        <f t="shared" si="231"/>
        <v>44.537037037037038</v>
      </c>
      <c r="T2840" t="s">
        <v>8276</v>
      </c>
      <c r="U2840" t="s">
        <v>8277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3900</v>
      </c>
      <c r="E2841">
        <v>3500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9">
        <f t="shared" si="233"/>
        <v>41853.240208333329</v>
      </c>
      <c r="L2841" s="9">
        <f t="shared" si="234"/>
        <v>41876.207638888889</v>
      </c>
      <c r="M2841" s="10" t="s">
        <v>8329</v>
      </c>
      <c r="N2841" t="b">
        <v>0</v>
      </c>
      <c r="O2841">
        <v>31</v>
      </c>
      <c r="P2841" t="b">
        <v>1</v>
      </c>
      <c r="Q2841" t="s">
        <v>8276</v>
      </c>
      <c r="R2841" s="5">
        <f t="shared" si="232"/>
        <v>1.1142857142857143</v>
      </c>
      <c r="S2841">
        <f t="shared" si="231"/>
        <v>125.80645161290323</v>
      </c>
      <c r="T2841" t="s">
        <v>8276</v>
      </c>
      <c r="U2841" t="s">
        <v>8277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2600</v>
      </c>
      <c r="E2842">
        <v>2500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9">
        <f t="shared" si="233"/>
        <v>42060.035636574074</v>
      </c>
      <c r="L2842" s="9">
        <f t="shared" si="234"/>
        <v>42081.708333333328</v>
      </c>
      <c r="M2842" s="10" t="s">
        <v>8326</v>
      </c>
      <c r="N2842" t="b">
        <v>0</v>
      </c>
      <c r="O2842">
        <v>132</v>
      </c>
      <c r="P2842" t="b">
        <v>1</v>
      </c>
      <c r="Q2842" t="s">
        <v>8276</v>
      </c>
      <c r="R2842" s="5">
        <f t="shared" si="232"/>
        <v>1.04</v>
      </c>
      <c r="S2842">
        <f t="shared" si="231"/>
        <v>19.696969696969695</v>
      </c>
      <c r="T2842" t="s">
        <v>8276</v>
      </c>
      <c r="U2842" t="s">
        <v>8277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</v>
      </c>
      <c r="E2843">
        <v>1000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9">
        <f t="shared" si="233"/>
        <v>42291.739548611113</v>
      </c>
      <c r="L2843" s="9">
        <f t="shared" si="234"/>
        <v>42351.781215277777</v>
      </c>
      <c r="M2843" s="10" t="s">
        <v>8326</v>
      </c>
      <c r="N2843" t="b">
        <v>0</v>
      </c>
      <c r="O2843">
        <v>1</v>
      </c>
      <c r="P2843" t="b">
        <v>0</v>
      </c>
      <c r="Q2843" t="s">
        <v>8276</v>
      </c>
      <c r="R2843" s="5">
        <f t="shared" si="232"/>
        <v>0.01</v>
      </c>
      <c r="S2843">
        <f t="shared" si="231"/>
        <v>10</v>
      </c>
      <c r="T2843" t="s">
        <v>8276</v>
      </c>
      <c r="U2843" t="s">
        <v>8277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0</v>
      </c>
      <c r="E2844">
        <v>1500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9">
        <f t="shared" si="233"/>
        <v>41784.95248842593</v>
      </c>
      <c r="L2844" s="9">
        <f t="shared" si="234"/>
        <v>41811.458333333336</v>
      </c>
      <c r="M2844" s="10" t="s">
        <v>8329</v>
      </c>
      <c r="N2844" t="b">
        <v>0</v>
      </c>
      <c r="O2844">
        <v>0</v>
      </c>
      <c r="P2844" t="b">
        <v>0</v>
      </c>
      <c r="Q2844" t="s">
        <v>8276</v>
      </c>
      <c r="R2844" s="5">
        <f t="shared" si="232"/>
        <v>0</v>
      </c>
      <c r="S2844">
        <v>0</v>
      </c>
      <c r="T2844" t="s">
        <v>8276</v>
      </c>
      <c r="U2844" t="s">
        <v>8277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0</v>
      </c>
      <c r="E2845">
        <v>1200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9">
        <f t="shared" si="233"/>
        <v>42492.737847222219</v>
      </c>
      <c r="L2845" s="9">
        <f t="shared" si="234"/>
        <v>42534.166666666672</v>
      </c>
      <c r="M2845" s="10" t="s">
        <v>8328</v>
      </c>
      <c r="N2845" t="b">
        <v>0</v>
      </c>
      <c r="O2845">
        <v>0</v>
      </c>
      <c r="P2845" t="b">
        <v>0</v>
      </c>
      <c r="Q2845" t="s">
        <v>8276</v>
      </c>
      <c r="R2845" s="5">
        <f t="shared" si="232"/>
        <v>0</v>
      </c>
      <c r="S2845">
        <v>0</v>
      </c>
      <c r="T2845" t="s">
        <v>8276</v>
      </c>
      <c r="U2845" t="s">
        <v>8277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30</v>
      </c>
      <c r="E2846">
        <v>550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9">
        <f t="shared" si="233"/>
        <v>42709.546064814815</v>
      </c>
      <c r="L2846" s="9">
        <f t="shared" si="234"/>
        <v>42739.546064814815</v>
      </c>
      <c r="M2846" s="10" t="s">
        <v>8327</v>
      </c>
      <c r="N2846" t="b">
        <v>0</v>
      </c>
      <c r="O2846">
        <v>1</v>
      </c>
      <c r="P2846" t="b">
        <v>0</v>
      </c>
      <c r="Q2846" t="s">
        <v>8276</v>
      </c>
      <c r="R2846" s="5">
        <f t="shared" si="232"/>
        <v>5.4545454545454543E-2</v>
      </c>
      <c r="S2846">
        <f>D2846/O2846</f>
        <v>30</v>
      </c>
      <c r="T2846" t="s">
        <v>8276</v>
      </c>
      <c r="U2846" t="s">
        <v>8277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2366</v>
      </c>
      <c r="E2847">
        <v>7500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9">
        <f t="shared" si="233"/>
        <v>42103.016585648147</v>
      </c>
      <c r="L2847" s="9">
        <f t="shared" si="234"/>
        <v>42163.016585648147</v>
      </c>
      <c r="M2847" s="10" t="s">
        <v>8326</v>
      </c>
      <c r="N2847" t="b">
        <v>0</v>
      </c>
      <c r="O2847">
        <v>39</v>
      </c>
      <c r="P2847" t="b">
        <v>0</v>
      </c>
      <c r="Q2847" t="s">
        <v>8276</v>
      </c>
      <c r="R2847" s="5">
        <f t="shared" si="232"/>
        <v>0.31546666666666667</v>
      </c>
      <c r="S2847">
        <f>D2847/O2847</f>
        <v>60.666666666666664</v>
      </c>
      <c r="T2847" t="s">
        <v>8276</v>
      </c>
      <c r="U2847" t="s">
        <v>8277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0</v>
      </c>
      <c r="E2848">
        <v>8000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9">
        <f t="shared" si="233"/>
        <v>42108.692060185189</v>
      </c>
      <c r="L2848" s="9">
        <f t="shared" si="234"/>
        <v>42153.692060185189</v>
      </c>
      <c r="M2848" s="10" t="s">
        <v>8326</v>
      </c>
      <c r="N2848" t="b">
        <v>0</v>
      </c>
      <c r="O2848">
        <v>0</v>
      </c>
      <c r="P2848" t="b">
        <v>0</v>
      </c>
      <c r="Q2848" t="s">
        <v>8276</v>
      </c>
      <c r="R2848" s="5">
        <f t="shared" si="232"/>
        <v>0</v>
      </c>
      <c r="S2848">
        <v>0</v>
      </c>
      <c r="T2848" t="s">
        <v>8276</v>
      </c>
      <c r="U2848" t="s">
        <v>8277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0</v>
      </c>
      <c r="E2849">
        <v>2000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9">
        <f t="shared" si="233"/>
        <v>42453.806307870371</v>
      </c>
      <c r="L2849" s="9">
        <f t="shared" si="234"/>
        <v>42513.806307870371</v>
      </c>
      <c r="M2849" s="10" t="s">
        <v>8328</v>
      </c>
      <c r="N2849" t="b">
        <v>0</v>
      </c>
      <c r="O2849">
        <v>0</v>
      </c>
      <c r="P2849" t="b">
        <v>0</v>
      </c>
      <c r="Q2849" t="s">
        <v>8276</v>
      </c>
      <c r="R2849" s="5">
        <f t="shared" si="232"/>
        <v>0</v>
      </c>
      <c r="S2849">
        <v>0</v>
      </c>
      <c r="T2849" t="s">
        <v>8276</v>
      </c>
      <c r="U2849" t="s">
        <v>8277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70</v>
      </c>
      <c r="E2850">
        <v>35000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9">
        <f t="shared" si="233"/>
        <v>42123.648831018523</v>
      </c>
      <c r="L2850" s="9">
        <f t="shared" si="234"/>
        <v>42153.648831018523</v>
      </c>
      <c r="M2850" s="10" t="s">
        <v>8326</v>
      </c>
      <c r="N2850" t="b">
        <v>0</v>
      </c>
      <c r="O2850">
        <v>3</v>
      </c>
      <c r="P2850" t="b">
        <v>0</v>
      </c>
      <c r="Q2850" t="s">
        <v>8276</v>
      </c>
      <c r="R2850" s="5">
        <f t="shared" si="232"/>
        <v>2E-3</v>
      </c>
      <c r="S2850">
        <f>D2850/O2850</f>
        <v>23.333333333333332</v>
      </c>
      <c r="T2850" t="s">
        <v>8276</v>
      </c>
      <c r="U2850" t="s">
        <v>8277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</v>
      </c>
      <c r="E2851">
        <v>500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9">
        <f t="shared" si="233"/>
        <v>42453.428240740745</v>
      </c>
      <c r="L2851" s="9">
        <f t="shared" si="234"/>
        <v>42483.428240740745</v>
      </c>
      <c r="M2851" s="10" t="s">
        <v>8328</v>
      </c>
      <c r="N2851" t="b">
        <v>0</v>
      </c>
      <c r="O2851">
        <v>1</v>
      </c>
      <c r="P2851" t="b">
        <v>0</v>
      </c>
      <c r="Q2851" t="s">
        <v>8276</v>
      </c>
      <c r="R2851" s="5">
        <f t="shared" si="232"/>
        <v>0.01</v>
      </c>
      <c r="S2851">
        <f>D2851/O2851</f>
        <v>5</v>
      </c>
      <c r="T2851" t="s">
        <v>8276</v>
      </c>
      <c r="U2851" t="s">
        <v>8277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311</v>
      </c>
      <c r="E2852">
        <v>8000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9">
        <f t="shared" si="233"/>
        <v>41858.007071759261</v>
      </c>
      <c r="L2852" s="9">
        <f t="shared" si="234"/>
        <v>41888.007071759261</v>
      </c>
      <c r="M2852" s="10" t="s">
        <v>8329</v>
      </c>
      <c r="N2852" t="b">
        <v>0</v>
      </c>
      <c r="O2852">
        <v>13</v>
      </c>
      <c r="P2852" t="b">
        <v>0</v>
      </c>
      <c r="Q2852" t="s">
        <v>8276</v>
      </c>
      <c r="R2852" s="5">
        <f t="shared" si="232"/>
        <v>3.8875E-2</v>
      </c>
      <c r="S2852">
        <f>D2852/O2852</f>
        <v>23.923076923076923</v>
      </c>
      <c r="T2852" t="s">
        <v>8276</v>
      </c>
      <c r="U2852" t="s">
        <v>8277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0</v>
      </c>
      <c r="E2853">
        <v>4500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9">
        <f t="shared" si="233"/>
        <v>42390.002650462964</v>
      </c>
      <c r="L2853" s="9">
        <f t="shared" si="234"/>
        <v>42398.970138888893</v>
      </c>
      <c r="M2853" s="10" t="s">
        <v>8328</v>
      </c>
      <c r="N2853" t="b">
        <v>0</v>
      </c>
      <c r="O2853">
        <v>0</v>
      </c>
      <c r="P2853" t="b">
        <v>0</v>
      </c>
      <c r="Q2853" t="s">
        <v>8276</v>
      </c>
      <c r="R2853" s="5">
        <f t="shared" si="232"/>
        <v>0</v>
      </c>
      <c r="S2853">
        <v>0</v>
      </c>
      <c r="T2853" t="s">
        <v>8276</v>
      </c>
      <c r="U2853" t="s">
        <v>8277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95</v>
      </c>
      <c r="E2854">
        <v>5000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9">
        <f t="shared" si="233"/>
        <v>41781.045173611114</v>
      </c>
      <c r="L2854" s="9">
        <f t="shared" si="234"/>
        <v>41811.045173611114</v>
      </c>
      <c r="M2854" s="10" t="s">
        <v>8329</v>
      </c>
      <c r="N2854" t="b">
        <v>0</v>
      </c>
      <c r="O2854">
        <v>6</v>
      </c>
      <c r="P2854" t="b">
        <v>0</v>
      </c>
      <c r="Q2854" t="s">
        <v>8276</v>
      </c>
      <c r="R2854" s="5">
        <f t="shared" si="232"/>
        <v>1.9E-2</v>
      </c>
      <c r="S2854">
        <f>D2854/O2854</f>
        <v>15.833333333333334</v>
      </c>
      <c r="T2854" t="s">
        <v>8276</v>
      </c>
      <c r="U2854" t="s">
        <v>8277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0</v>
      </c>
      <c r="E2855">
        <v>9500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9">
        <f t="shared" si="233"/>
        <v>41836.190937499996</v>
      </c>
      <c r="L2855" s="9">
        <f t="shared" si="234"/>
        <v>41896.190937499996</v>
      </c>
      <c r="M2855" s="10" t="s">
        <v>8329</v>
      </c>
      <c r="N2855" t="b">
        <v>0</v>
      </c>
      <c r="O2855">
        <v>0</v>
      </c>
      <c r="P2855" t="b">
        <v>0</v>
      </c>
      <c r="Q2855" t="s">
        <v>8276</v>
      </c>
      <c r="R2855" s="5">
        <f t="shared" si="232"/>
        <v>0</v>
      </c>
      <c r="S2855">
        <v>0</v>
      </c>
      <c r="T2855" t="s">
        <v>8276</v>
      </c>
      <c r="U2855" t="s">
        <v>8277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417</v>
      </c>
      <c r="E2856">
        <v>1000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9">
        <f t="shared" si="233"/>
        <v>42111.71665509259</v>
      </c>
      <c r="L2856" s="9">
        <f t="shared" si="234"/>
        <v>42131.71665509259</v>
      </c>
      <c r="M2856" s="10" t="s">
        <v>8326</v>
      </c>
      <c r="N2856" t="b">
        <v>0</v>
      </c>
      <c r="O2856">
        <v>14</v>
      </c>
      <c r="P2856" t="b">
        <v>0</v>
      </c>
      <c r="Q2856" t="s">
        <v>8276</v>
      </c>
      <c r="R2856" s="5">
        <f t="shared" si="232"/>
        <v>0.41699999999999998</v>
      </c>
      <c r="S2856">
        <f>D2856/O2856</f>
        <v>29.785714285714285</v>
      </c>
      <c r="T2856" t="s">
        <v>8276</v>
      </c>
      <c r="U2856" t="s">
        <v>8277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300</v>
      </c>
      <c r="E2857">
        <v>600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9">
        <f t="shared" si="233"/>
        <v>42370.007766203707</v>
      </c>
      <c r="L2857" s="9">
        <f t="shared" si="234"/>
        <v>42398.981944444444</v>
      </c>
      <c r="M2857" s="10" t="s">
        <v>8328</v>
      </c>
      <c r="N2857" t="b">
        <v>0</v>
      </c>
      <c r="O2857">
        <v>5</v>
      </c>
      <c r="P2857" t="b">
        <v>0</v>
      </c>
      <c r="Q2857" t="s">
        <v>8276</v>
      </c>
      <c r="R2857" s="5">
        <f t="shared" si="232"/>
        <v>0.5</v>
      </c>
      <c r="S2857">
        <f>D2857/O2857</f>
        <v>60</v>
      </c>
      <c r="T2857" t="s">
        <v>8276</v>
      </c>
      <c r="U2857" t="s">
        <v>8277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146</v>
      </c>
      <c r="E2858">
        <v>3000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9">
        <f t="shared" si="233"/>
        <v>42165.037581018521</v>
      </c>
      <c r="L2858" s="9">
        <f t="shared" si="234"/>
        <v>42224.898611111115</v>
      </c>
      <c r="M2858" s="10" t="s">
        <v>8326</v>
      </c>
      <c r="N2858" t="b">
        <v>0</v>
      </c>
      <c r="O2858">
        <v>6</v>
      </c>
      <c r="P2858" t="b">
        <v>0</v>
      </c>
      <c r="Q2858" t="s">
        <v>8276</v>
      </c>
      <c r="R2858" s="5">
        <f t="shared" si="232"/>
        <v>4.8666666666666664E-2</v>
      </c>
      <c r="S2858">
        <f>D2858/O2858</f>
        <v>24.333333333333332</v>
      </c>
      <c r="T2858" t="s">
        <v>8276</v>
      </c>
      <c r="U2858" t="s">
        <v>8277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7500</v>
      </c>
      <c r="E2859">
        <v>38000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9">
        <f t="shared" si="233"/>
        <v>42726.920081018514</v>
      </c>
      <c r="L2859" s="9">
        <f t="shared" si="234"/>
        <v>42786.75</v>
      </c>
      <c r="M2859" s="10" t="s">
        <v>8327</v>
      </c>
      <c r="N2859" t="b">
        <v>0</v>
      </c>
      <c r="O2859">
        <v>15</v>
      </c>
      <c r="P2859" t="b">
        <v>0</v>
      </c>
      <c r="Q2859" t="s">
        <v>8276</v>
      </c>
      <c r="R2859" s="5">
        <f t="shared" si="232"/>
        <v>0.19736842105263158</v>
      </c>
      <c r="S2859">
        <f>D2859/O2859</f>
        <v>500</v>
      </c>
      <c r="T2859" t="s">
        <v>8276</v>
      </c>
      <c r="U2859" t="s">
        <v>8277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0</v>
      </c>
      <c r="E2860">
        <v>1000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9">
        <f t="shared" si="233"/>
        <v>41954.545081018514</v>
      </c>
      <c r="L2860" s="9">
        <f t="shared" si="234"/>
        <v>41978.477777777778</v>
      </c>
      <c r="M2860" s="10" t="s">
        <v>8329</v>
      </c>
      <c r="N2860" t="b">
        <v>0</v>
      </c>
      <c r="O2860">
        <v>0</v>
      </c>
      <c r="P2860" t="b">
        <v>0</v>
      </c>
      <c r="Q2860" t="s">
        <v>8276</v>
      </c>
      <c r="R2860" s="5">
        <f t="shared" si="232"/>
        <v>0</v>
      </c>
      <c r="S2860">
        <v>0</v>
      </c>
      <c r="T2860" t="s">
        <v>8276</v>
      </c>
      <c r="U2860" t="s">
        <v>8277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35</v>
      </c>
      <c r="E2861">
        <v>2000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9">
        <f t="shared" si="233"/>
        <v>42233.362314814818</v>
      </c>
      <c r="L2861" s="9">
        <f t="shared" si="234"/>
        <v>42293.362314814818</v>
      </c>
      <c r="M2861" s="10" t="s">
        <v>8326</v>
      </c>
      <c r="N2861" t="b">
        <v>0</v>
      </c>
      <c r="O2861">
        <v>1</v>
      </c>
      <c r="P2861" t="b">
        <v>0</v>
      </c>
      <c r="Q2861" t="s">
        <v>8276</v>
      </c>
      <c r="R2861" s="5">
        <f t="shared" si="232"/>
        <v>1.7500000000000002E-2</v>
      </c>
      <c r="S2861">
        <f t="shared" ref="S2861:S2866" si="235">D2861/O2861</f>
        <v>35</v>
      </c>
      <c r="T2861" t="s">
        <v>8276</v>
      </c>
      <c r="U2861" t="s">
        <v>8277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266</v>
      </c>
      <c r="E2862">
        <v>4000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9">
        <f t="shared" si="233"/>
        <v>42480.80064814815</v>
      </c>
      <c r="L2862" s="9">
        <f t="shared" si="234"/>
        <v>42540.80064814815</v>
      </c>
      <c r="M2862" s="10" t="s">
        <v>8328</v>
      </c>
      <c r="N2862" t="b">
        <v>0</v>
      </c>
      <c r="O2862">
        <v>9</v>
      </c>
      <c r="P2862" t="b">
        <v>0</v>
      </c>
      <c r="Q2862" t="s">
        <v>8276</v>
      </c>
      <c r="R2862" s="5">
        <f t="shared" si="232"/>
        <v>6.6500000000000004E-2</v>
      </c>
      <c r="S2862">
        <f t="shared" si="235"/>
        <v>29.555555555555557</v>
      </c>
      <c r="T2862" t="s">
        <v>8276</v>
      </c>
      <c r="U2862" t="s">
        <v>8277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80</v>
      </c>
      <c r="E2863">
        <v>250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9">
        <f t="shared" si="233"/>
        <v>42257.590833333335</v>
      </c>
      <c r="L2863" s="9">
        <f t="shared" si="234"/>
        <v>42271.590833333335</v>
      </c>
      <c r="M2863" s="10" t="s">
        <v>8326</v>
      </c>
      <c r="N2863" t="b">
        <v>0</v>
      </c>
      <c r="O2863">
        <v>3</v>
      </c>
      <c r="P2863" t="b">
        <v>0</v>
      </c>
      <c r="Q2863" t="s">
        <v>8276</v>
      </c>
      <c r="R2863" s="5">
        <f t="shared" si="232"/>
        <v>0.32</v>
      </c>
      <c r="S2863">
        <f t="shared" si="235"/>
        <v>26.666666666666668</v>
      </c>
      <c r="T2863" t="s">
        <v>8276</v>
      </c>
      <c r="U2863" t="s">
        <v>8277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55</v>
      </c>
      <c r="E2864">
        <v>12700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9">
        <f t="shared" si="233"/>
        <v>41784.789687500001</v>
      </c>
      <c r="L2864" s="9">
        <f t="shared" si="234"/>
        <v>41814.789687500001</v>
      </c>
      <c r="M2864" s="10" t="s">
        <v>8329</v>
      </c>
      <c r="N2864" t="b">
        <v>0</v>
      </c>
      <c r="O2864">
        <v>3</v>
      </c>
      <c r="P2864" t="b">
        <v>0</v>
      </c>
      <c r="Q2864" t="s">
        <v>8276</v>
      </c>
      <c r="R2864" s="5">
        <f t="shared" si="232"/>
        <v>4.3307086614173228E-3</v>
      </c>
      <c r="S2864">
        <f t="shared" si="235"/>
        <v>18.333333333333332</v>
      </c>
      <c r="T2864" t="s">
        <v>8276</v>
      </c>
      <c r="U2864" t="s">
        <v>8277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20</v>
      </c>
      <c r="E2865">
        <v>50000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9">
        <f t="shared" si="233"/>
        <v>41831.675034722226</v>
      </c>
      <c r="L2865" s="9">
        <f t="shared" si="234"/>
        <v>41891.675034722226</v>
      </c>
      <c r="M2865" s="10" t="s">
        <v>8329</v>
      </c>
      <c r="N2865" t="b">
        <v>0</v>
      </c>
      <c r="O2865">
        <v>1</v>
      </c>
      <c r="P2865" t="b">
        <v>0</v>
      </c>
      <c r="Q2865" t="s">
        <v>8276</v>
      </c>
      <c r="R2865" s="5">
        <f t="shared" si="232"/>
        <v>4.0000000000000002E-4</v>
      </c>
      <c r="S2865">
        <f t="shared" si="235"/>
        <v>20</v>
      </c>
      <c r="T2865" t="s">
        <v>8276</v>
      </c>
      <c r="U2865" t="s">
        <v>8277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40</v>
      </c>
      <c r="E2866">
        <v>2500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9">
        <f t="shared" si="233"/>
        <v>42172.613506944443</v>
      </c>
      <c r="L2866" s="9">
        <f t="shared" si="234"/>
        <v>42202.554166666669</v>
      </c>
      <c r="M2866" s="10" t="s">
        <v>8326</v>
      </c>
      <c r="N2866" t="b">
        <v>0</v>
      </c>
      <c r="O2866">
        <v>3</v>
      </c>
      <c r="P2866" t="b">
        <v>0</v>
      </c>
      <c r="Q2866" t="s">
        <v>8276</v>
      </c>
      <c r="R2866" s="5">
        <f t="shared" si="232"/>
        <v>1.6E-2</v>
      </c>
      <c r="S2866">
        <f t="shared" si="235"/>
        <v>13.333333333333334</v>
      </c>
      <c r="T2866" t="s">
        <v>8276</v>
      </c>
      <c r="U2866" t="s">
        <v>8277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0</v>
      </c>
      <c r="E2867">
        <v>2888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9">
        <f t="shared" si="233"/>
        <v>41950.114108796297</v>
      </c>
      <c r="L2867" s="9">
        <f t="shared" si="234"/>
        <v>42010.114108796297</v>
      </c>
      <c r="M2867" s="10" t="s">
        <v>8326</v>
      </c>
      <c r="N2867" t="b">
        <v>0</v>
      </c>
      <c r="O2867">
        <v>0</v>
      </c>
      <c r="P2867" t="b">
        <v>0</v>
      </c>
      <c r="Q2867" t="s">
        <v>8276</v>
      </c>
      <c r="R2867" s="5">
        <f t="shared" si="232"/>
        <v>0</v>
      </c>
      <c r="S2867">
        <v>0</v>
      </c>
      <c r="T2867" t="s">
        <v>8276</v>
      </c>
      <c r="U2867" t="s">
        <v>8277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45</v>
      </c>
      <c r="E2868">
        <v>5000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9">
        <f t="shared" si="233"/>
        <v>42627.955104166671</v>
      </c>
      <c r="L2868" s="9">
        <f t="shared" si="234"/>
        <v>42657.916666666672</v>
      </c>
      <c r="M2868" s="10" t="s">
        <v>8328</v>
      </c>
      <c r="N2868" t="b">
        <v>0</v>
      </c>
      <c r="O2868">
        <v>2</v>
      </c>
      <c r="P2868" t="b">
        <v>0</v>
      </c>
      <c r="Q2868" t="s">
        <v>8276</v>
      </c>
      <c r="R2868" s="5">
        <f t="shared" si="232"/>
        <v>8.9999999999999993E-3</v>
      </c>
      <c r="S2868">
        <f t="shared" ref="S2868:S2873" si="236">D2868/O2868</f>
        <v>22.5</v>
      </c>
      <c r="T2868" t="s">
        <v>8276</v>
      </c>
      <c r="U2868" t="s">
        <v>8277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504</v>
      </c>
      <c r="E2869">
        <v>2500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9">
        <f t="shared" si="233"/>
        <v>42531.195277777777</v>
      </c>
      <c r="L2869" s="9">
        <f t="shared" si="234"/>
        <v>42555.166666666672</v>
      </c>
      <c r="M2869" s="10" t="s">
        <v>8328</v>
      </c>
      <c r="N2869" t="b">
        <v>0</v>
      </c>
      <c r="O2869">
        <v>10</v>
      </c>
      <c r="P2869" t="b">
        <v>0</v>
      </c>
      <c r="Q2869" t="s">
        <v>8276</v>
      </c>
      <c r="R2869" s="5">
        <f t="shared" si="232"/>
        <v>0.2016</v>
      </c>
      <c r="S2869">
        <f t="shared" si="236"/>
        <v>50.4</v>
      </c>
      <c r="T2869" t="s">
        <v>8276</v>
      </c>
      <c r="U2869" t="s">
        <v>8277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6301.76</v>
      </c>
      <c r="E2870">
        <v>15000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9">
        <f t="shared" si="233"/>
        <v>42618.827013888891</v>
      </c>
      <c r="L2870" s="9">
        <f t="shared" si="234"/>
        <v>42648.827013888891</v>
      </c>
      <c r="M2870" s="10" t="s">
        <v>8328</v>
      </c>
      <c r="N2870" t="b">
        <v>0</v>
      </c>
      <c r="O2870">
        <v>60</v>
      </c>
      <c r="P2870" t="b">
        <v>0</v>
      </c>
      <c r="Q2870" t="s">
        <v>8276</v>
      </c>
      <c r="R2870" s="5">
        <f t="shared" si="232"/>
        <v>0.42011733333333334</v>
      </c>
      <c r="S2870">
        <f t="shared" si="236"/>
        <v>105.02933333333334</v>
      </c>
      <c r="T2870" t="s">
        <v>8276</v>
      </c>
      <c r="U2870" t="s">
        <v>8277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177</v>
      </c>
      <c r="E2871">
        <v>20000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9">
        <f t="shared" si="233"/>
        <v>42540.593530092592</v>
      </c>
      <c r="L2871" s="9">
        <f t="shared" si="234"/>
        <v>42570.593530092592</v>
      </c>
      <c r="M2871" s="10" t="s">
        <v>8328</v>
      </c>
      <c r="N2871" t="b">
        <v>0</v>
      </c>
      <c r="O2871">
        <v>5</v>
      </c>
      <c r="P2871" t="b">
        <v>0</v>
      </c>
      <c r="Q2871" t="s">
        <v>8276</v>
      </c>
      <c r="R2871" s="5">
        <f t="shared" si="232"/>
        <v>8.8500000000000002E-3</v>
      </c>
      <c r="S2871">
        <f t="shared" si="236"/>
        <v>35.4</v>
      </c>
      <c r="T2871" t="s">
        <v>8276</v>
      </c>
      <c r="U2871" t="s">
        <v>8277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750</v>
      </c>
      <c r="E2872">
        <v>5000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9">
        <f t="shared" si="233"/>
        <v>41746.189409722225</v>
      </c>
      <c r="L2872" s="9">
        <f t="shared" si="234"/>
        <v>41776.189409722225</v>
      </c>
      <c r="M2872" s="10" t="s">
        <v>8329</v>
      </c>
      <c r="N2872" t="b">
        <v>0</v>
      </c>
      <c r="O2872">
        <v>9</v>
      </c>
      <c r="P2872" t="b">
        <v>0</v>
      </c>
      <c r="Q2872" t="s">
        <v>8276</v>
      </c>
      <c r="R2872" s="5">
        <f t="shared" si="232"/>
        <v>0.15</v>
      </c>
      <c r="S2872">
        <f t="shared" si="236"/>
        <v>83.333333333333329</v>
      </c>
      <c r="T2872" t="s">
        <v>8276</v>
      </c>
      <c r="U2872" t="s">
        <v>8277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467</v>
      </c>
      <c r="E2873">
        <v>10000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9">
        <f t="shared" si="233"/>
        <v>41974.738576388889</v>
      </c>
      <c r="L2873" s="9">
        <f t="shared" si="234"/>
        <v>41994.738576388889</v>
      </c>
      <c r="M2873" s="10" t="s">
        <v>8329</v>
      </c>
      <c r="N2873" t="b">
        <v>0</v>
      </c>
      <c r="O2873">
        <v>13</v>
      </c>
      <c r="P2873" t="b">
        <v>0</v>
      </c>
      <c r="Q2873" t="s">
        <v>8276</v>
      </c>
      <c r="R2873" s="5">
        <f t="shared" si="232"/>
        <v>4.6699999999999998E-2</v>
      </c>
      <c r="S2873">
        <f t="shared" si="236"/>
        <v>35.92307692307692</v>
      </c>
      <c r="T2873" t="s">
        <v>8276</v>
      </c>
      <c r="U2873" t="s">
        <v>8277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0</v>
      </c>
      <c r="E2874">
        <v>3000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9">
        <f t="shared" si="233"/>
        <v>42115.11618055556</v>
      </c>
      <c r="L2874" s="9">
        <f t="shared" si="234"/>
        <v>42175.11618055556</v>
      </c>
      <c r="M2874" s="10" t="s">
        <v>8326</v>
      </c>
      <c r="N2874" t="b">
        <v>0</v>
      </c>
      <c r="O2874">
        <v>0</v>
      </c>
      <c r="P2874" t="b">
        <v>0</v>
      </c>
      <c r="Q2874" t="s">
        <v>8276</v>
      </c>
      <c r="R2874" s="5">
        <f t="shared" si="232"/>
        <v>0</v>
      </c>
      <c r="S2874">
        <v>0</v>
      </c>
      <c r="T2874" t="s">
        <v>8276</v>
      </c>
      <c r="U2874" t="s">
        <v>8277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953</v>
      </c>
      <c r="E2875">
        <v>2500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9">
        <f t="shared" si="233"/>
        <v>42002.817488425921</v>
      </c>
      <c r="L2875" s="9">
        <f t="shared" si="234"/>
        <v>42032.817488425921</v>
      </c>
      <c r="M2875" s="10" t="s">
        <v>8326</v>
      </c>
      <c r="N2875" t="b">
        <v>0</v>
      </c>
      <c r="O2875">
        <v>8</v>
      </c>
      <c r="P2875" t="b">
        <v>0</v>
      </c>
      <c r="Q2875" t="s">
        <v>8276</v>
      </c>
      <c r="R2875" s="5">
        <f t="shared" si="232"/>
        <v>0.38119999999999998</v>
      </c>
      <c r="S2875">
        <f>D2875/O2875</f>
        <v>119.125</v>
      </c>
      <c r="T2875" t="s">
        <v>8276</v>
      </c>
      <c r="U2875" t="s">
        <v>8277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271</v>
      </c>
      <c r="E2876">
        <v>5000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9">
        <f t="shared" si="233"/>
        <v>42722.84474537037</v>
      </c>
      <c r="L2876" s="9">
        <f t="shared" si="234"/>
        <v>42752.84474537037</v>
      </c>
      <c r="M2876" s="10" t="s">
        <v>8327</v>
      </c>
      <c r="N2876" t="b">
        <v>0</v>
      </c>
      <c r="O2876">
        <v>3</v>
      </c>
      <c r="P2876" t="b">
        <v>0</v>
      </c>
      <c r="Q2876" t="s">
        <v>8276</v>
      </c>
      <c r="R2876" s="5">
        <f t="shared" si="232"/>
        <v>5.4199999999999998E-2</v>
      </c>
      <c r="S2876">
        <f>D2876/O2876</f>
        <v>90.333333333333329</v>
      </c>
      <c r="T2876" t="s">
        <v>8276</v>
      </c>
      <c r="U2876" t="s">
        <v>8277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7</v>
      </c>
      <c r="E2877">
        <v>20000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9">
        <f t="shared" si="233"/>
        <v>42465.128391203703</v>
      </c>
      <c r="L2877" s="9">
        <f t="shared" si="234"/>
        <v>42495.128391203703</v>
      </c>
      <c r="M2877" s="10" t="s">
        <v>8328</v>
      </c>
      <c r="N2877" t="b">
        <v>0</v>
      </c>
      <c r="O2877">
        <v>3</v>
      </c>
      <c r="P2877" t="b">
        <v>0</v>
      </c>
      <c r="Q2877" t="s">
        <v>8276</v>
      </c>
      <c r="R2877" s="5">
        <f t="shared" si="232"/>
        <v>3.5E-4</v>
      </c>
      <c r="S2877">
        <f>D2877/O2877</f>
        <v>2.3333333333333335</v>
      </c>
      <c r="T2877" t="s">
        <v>8276</v>
      </c>
      <c r="U2877" t="s">
        <v>8277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0</v>
      </c>
      <c r="E2878">
        <v>150000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9">
        <f t="shared" si="233"/>
        <v>42171.743969907402</v>
      </c>
      <c r="L2878" s="9">
        <f t="shared" si="234"/>
        <v>42201.743969907402</v>
      </c>
      <c r="M2878" s="10" t="s">
        <v>8326</v>
      </c>
      <c r="N2878" t="b">
        <v>0</v>
      </c>
      <c r="O2878">
        <v>0</v>
      </c>
      <c r="P2878" t="b">
        <v>0</v>
      </c>
      <c r="Q2878" t="s">
        <v>8276</v>
      </c>
      <c r="R2878" s="5">
        <f t="shared" si="232"/>
        <v>0</v>
      </c>
      <c r="S2878">
        <v>0</v>
      </c>
      <c r="T2878" t="s">
        <v>8276</v>
      </c>
      <c r="U2878" t="s">
        <v>8277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650</v>
      </c>
      <c r="E2879">
        <v>6000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9">
        <f t="shared" si="233"/>
        <v>42672.955138888894</v>
      </c>
      <c r="L2879" s="9">
        <f t="shared" si="234"/>
        <v>42704.708333333328</v>
      </c>
      <c r="M2879" s="10" t="s">
        <v>8328</v>
      </c>
      <c r="N2879" t="b">
        <v>0</v>
      </c>
      <c r="O2879">
        <v>6</v>
      </c>
      <c r="P2879" t="b">
        <v>0</v>
      </c>
      <c r="Q2879" t="s">
        <v>8276</v>
      </c>
      <c r="R2879" s="5">
        <f t="shared" si="232"/>
        <v>0.10833333333333334</v>
      </c>
      <c r="S2879">
        <f>D2879/O2879</f>
        <v>108.33333333333333</v>
      </c>
      <c r="T2879" t="s">
        <v>8276</v>
      </c>
      <c r="U2879" t="s">
        <v>8277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63</v>
      </c>
      <c r="E2880">
        <v>3000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9">
        <f t="shared" si="233"/>
        <v>42128.615682870368</v>
      </c>
      <c r="L2880" s="9">
        <f t="shared" si="234"/>
        <v>42188.615682870368</v>
      </c>
      <c r="M2880" s="10" t="s">
        <v>8326</v>
      </c>
      <c r="N2880" t="b">
        <v>0</v>
      </c>
      <c r="O2880">
        <v>4</v>
      </c>
      <c r="P2880" t="b">
        <v>0</v>
      </c>
      <c r="Q2880" t="s">
        <v>8276</v>
      </c>
      <c r="R2880" s="5">
        <f t="shared" si="232"/>
        <v>2.1000000000000001E-2</v>
      </c>
      <c r="S2880">
        <f>D2880/O2880</f>
        <v>15.75</v>
      </c>
      <c r="T2880" t="s">
        <v>8276</v>
      </c>
      <c r="U2880" t="s">
        <v>8277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29</v>
      </c>
      <c r="E2881">
        <v>11200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9">
        <f t="shared" si="233"/>
        <v>42359.725243055553</v>
      </c>
      <c r="L2881" s="9">
        <f t="shared" si="234"/>
        <v>42389.725243055553</v>
      </c>
      <c r="M2881" s="10" t="s">
        <v>8328</v>
      </c>
      <c r="N2881" t="b">
        <v>0</v>
      </c>
      <c r="O2881">
        <v>1</v>
      </c>
      <c r="P2881" t="b">
        <v>0</v>
      </c>
      <c r="Q2881" t="s">
        <v>8276</v>
      </c>
      <c r="R2881" s="5">
        <f t="shared" si="232"/>
        <v>2.5892857142857141E-3</v>
      </c>
      <c r="S2881">
        <f>D2881/O2881</f>
        <v>29</v>
      </c>
      <c r="T2881" t="s">
        <v>8276</v>
      </c>
      <c r="U2881" t="s">
        <v>8277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2800</v>
      </c>
      <c r="E2882">
        <v>12000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9">
        <f t="shared" si="233"/>
        <v>42192.905694444446</v>
      </c>
      <c r="L2882" s="9">
        <f t="shared" si="234"/>
        <v>42236.711805555555</v>
      </c>
      <c r="M2882" s="10" t="s">
        <v>8326</v>
      </c>
      <c r="N2882" t="b">
        <v>0</v>
      </c>
      <c r="O2882">
        <v>29</v>
      </c>
      <c r="P2882" t="b">
        <v>0</v>
      </c>
      <c r="Q2882" t="s">
        <v>8276</v>
      </c>
      <c r="R2882" s="5">
        <f t="shared" ref="R2882:R2945" si="237">D2882/E2882</f>
        <v>0.23333333333333334</v>
      </c>
      <c r="S2882">
        <f>D2882/O2882</f>
        <v>96.551724137931032</v>
      </c>
      <c r="T2882" t="s">
        <v>8276</v>
      </c>
      <c r="U2882" t="s">
        <v>8277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0</v>
      </c>
      <c r="E2883">
        <v>5500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9">
        <f t="shared" ref="K2883:K2946" si="238">(J2883/86400)+DATE(1970,1,1)</f>
        <v>41916.597638888888</v>
      </c>
      <c r="L2883" s="9">
        <f t="shared" ref="L2883:L2946" si="239">(I2883/86400)+DATE(1970,1,1)</f>
        <v>41976.639305555553</v>
      </c>
      <c r="M2883" s="10" t="s">
        <v>8329</v>
      </c>
      <c r="N2883" t="b">
        <v>0</v>
      </c>
      <c r="O2883">
        <v>0</v>
      </c>
      <c r="P2883" t="b">
        <v>0</v>
      </c>
      <c r="Q2883" t="s">
        <v>8276</v>
      </c>
      <c r="R2883" s="5">
        <f t="shared" si="237"/>
        <v>0</v>
      </c>
      <c r="S2883">
        <v>0</v>
      </c>
      <c r="T2883" t="s">
        <v>8276</v>
      </c>
      <c r="U2883" t="s">
        <v>8277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252</v>
      </c>
      <c r="E2884">
        <v>750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9">
        <f t="shared" si="238"/>
        <v>42461.596273148149</v>
      </c>
      <c r="L2884" s="9">
        <f t="shared" si="239"/>
        <v>42491.596273148149</v>
      </c>
      <c r="M2884" s="10" t="s">
        <v>8328</v>
      </c>
      <c r="N2884" t="b">
        <v>0</v>
      </c>
      <c r="O2884">
        <v>4</v>
      </c>
      <c r="P2884" t="b">
        <v>0</v>
      </c>
      <c r="Q2884" t="s">
        <v>8276</v>
      </c>
      <c r="R2884" s="5">
        <f t="shared" si="237"/>
        <v>0.33600000000000002</v>
      </c>
      <c r="S2884">
        <f t="shared" ref="S2884:S2889" si="240">D2884/O2884</f>
        <v>63</v>
      </c>
      <c r="T2884" t="s">
        <v>8276</v>
      </c>
      <c r="U2884" t="s">
        <v>8277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1908</v>
      </c>
      <c r="E2885">
        <v>10000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9">
        <f t="shared" si="238"/>
        <v>42370.90320601852</v>
      </c>
      <c r="L2885" s="9">
        <f t="shared" si="239"/>
        <v>42406.207638888889</v>
      </c>
      <c r="M2885" s="10" t="s">
        <v>8328</v>
      </c>
      <c r="N2885" t="b">
        <v>0</v>
      </c>
      <c r="O2885">
        <v>5</v>
      </c>
      <c r="P2885" t="b">
        <v>0</v>
      </c>
      <c r="Q2885" t="s">
        <v>8276</v>
      </c>
      <c r="R2885" s="5">
        <f t="shared" si="237"/>
        <v>0.1908</v>
      </c>
      <c r="S2885">
        <f t="shared" si="240"/>
        <v>381.6</v>
      </c>
      <c r="T2885" t="s">
        <v>8276</v>
      </c>
      <c r="U2885" t="s">
        <v>8277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185</v>
      </c>
      <c r="E2886">
        <v>45000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9">
        <f t="shared" si="238"/>
        <v>41948.727256944447</v>
      </c>
      <c r="L2886" s="9">
        <f t="shared" si="239"/>
        <v>41978.727256944447</v>
      </c>
      <c r="M2886" s="10" t="s">
        <v>8329</v>
      </c>
      <c r="N2886" t="b">
        <v>0</v>
      </c>
      <c r="O2886">
        <v>4</v>
      </c>
      <c r="P2886" t="b">
        <v>0</v>
      </c>
      <c r="Q2886" t="s">
        <v>8276</v>
      </c>
      <c r="R2886" s="5">
        <f t="shared" si="237"/>
        <v>4.1111111111111114E-3</v>
      </c>
      <c r="S2886">
        <f t="shared" si="240"/>
        <v>46.25</v>
      </c>
      <c r="T2886" t="s">
        <v>8276</v>
      </c>
      <c r="U2886" t="s">
        <v>8277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130</v>
      </c>
      <c r="E2887">
        <v>400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9">
        <f t="shared" si="238"/>
        <v>42047.07640046296</v>
      </c>
      <c r="L2887" s="9">
        <f t="shared" si="239"/>
        <v>42077.034733796296</v>
      </c>
      <c r="M2887" s="10" t="s">
        <v>8326</v>
      </c>
      <c r="N2887" t="b">
        <v>0</v>
      </c>
      <c r="O2887">
        <v>5</v>
      </c>
      <c r="P2887" t="b">
        <v>0</v>
      </c>
      <c r="Q2887" t="s">
        <v>8276</v>
      </c>
      <c r="R2887" s="5">
        <f t="shared" si="237"/>
        <v>0.32500000000000001</v>
      </c>
      <c r="S2887">
        <f t="shared" si="240"/>
        <v>26</v>
      </c>
      <c r="T2887" t="s">
        <v>8276</v>
      </c>
      <c r="U2887" t="s">
        <v>8277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10</v>
      </c>
      <c r="E2888">
        <v>200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9">
        <f t="shared" si="238"/>
        <v>42261.632916666669</v>
      </c>
      <c r="L2888" s="9">
        <f t="shared" si="239"/>
        <v>42266.165972222225</v>
      </c>
      <c r="M2888" s="10" t="s">
        <v>8326</v>
      </c>
      <c r="N2888" t="b">
        <v>0</v>
      </c>
      <c r="O2888">
        <v>1</v>
      </c>
      <c r="P2888" t="b">
        <v>0</v>
      </c>
      <c r="Q2888" t="s">
        <v>8276</v>
      </c>
      <c r="R2888" s="5">
        <f t="shared" si="237"/>
        <v>0.05</v>
      </c>
      <c r="S2888">
        <f t="shared" si="240"/>
        <v>10</v>
      </c>
      <c r="T2888" t="s">
        <v>8276</v>
      </c>
      <c r="U2888" t="s">
        <v>8277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5</v>
      </c>
      <c r="E2889">
        <v>3000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9">
        <f t="shared" si="238"/>
        <v>41985.427361111113</v>
      </c>
      <c r="L2889" s="9">
        <f t="shared" si="239"/>
        <v>42015.427361111113</v>
      </c>
      <c r="M2889" s="10" t="s">
        <v>8326</v>
      </c>
      <c r="N2889" t="b">
        <v>0</v>
      </c>
      <c r="O2889">
        <v>1</v>
      </c>
      <c r="P2889" t="b">
        <v>0</v>
      </c>
      <c r="Q2889" t="s">
        <v>8276</v>
      </c>
      <c r="R2889" s="5">
        <f t="shared" si="237"/>
        <v>1.6666666666666668E-3</v>
      </c>
      <c r="S2889">
        <f t="shared" si="240"/>
        <v>5</v>
      </c>
      <c r="T2889" t="s">
        <v>8276</v>
      </c>
      <c r="U2889" t="s">
        <v>8277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0</v>
      </c>
      <c r="E2890">
        <v>30000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9">
        <f t="shared" si="238"/>
        <v>41922.535185185188</v>
      </c>
      <c r="L2890" s="9">
        <f t="shared" si="239"/>
        <v>41930.207638888889</v>
      </c>
      <c r="M2890" s="10" t="s">
        <v>8329</v>
      </c>
      <c r="N2890" t="b">
        <v>0</v>
      </c>
      <c r="O2890">
        <v>0</v>
      </c>
      <c r="P2890" t="b">
        <v>0</v>
      </c>
      <c r="Q2890" t="s">
        <v>8276</v>
      </c>
      <c r="R2890" s="5">
        <f t="shared" si="237"/>
        <v>0</v>
      </c>
      <c r="S2890">
        <v>0</v>
      </c>
      <c r="T2890" t="s">
        <v>8276</v>
      </c>
      <c r="U2890" t="s">
        <v>8277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1142</v>
      </c>
      <c r="E2891">
        <v>3000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9">
        <f t="shared" si="238"/>
        <v>41850.863252314812</v>
      </c>
      <c r="L2891" s="9">
        <f t="shared" si="239"/>
        <v>41880.863252314812</v>
      </c>
      <c r="M2891" s="10" t="s">
        <v>8329</v>
      </c>
      <c r="N2891" t="b">
        <v>0</v>
      </c>
      <c r="O2891">
        <v>14</v>
      </c>
      <c r="P2891" t="b">
        <v>0</v>
      </c>
      <c r="Q2891" t="s">
        <v>8276</v>
      </c>
      <c r="R2891" s="5">
        <f t="shared" si="237"/>
        <v>0.38066666666666665</v>
      </c>
      <c r="S2891">
        <f>D2891/O2891</f>
        <v>81.571428571428569</v>
      </c>
      <c r="T2891" t="s">
        <v>8276</v>
      </c>
      <c r="U2891" t="s">
        <v>8277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21</v>
      </c>
      <c r="E2892">
        <v>2000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9">
        <f t="shared" si="238"/>
        <v>41831.742962962962</v>
      </c>
      <c r="L2892" s="9">
        <f t="shared" si="239"/>
        <v>41860.125</v>
      </c>
      <c r="M2892" s="10" t="s">
        <v>8329</v>
      </c>
      <c r="N2892" t="b">
        <v>0</v>
      </c>
      <c r="O2892">
        <v>3</v>
      </c>
      <c r="P2892" t="b">
        <v>0</v>
      </c>
      <c r="Q2892" t="s">
        <v>8276</v>
      </c>
      <c r="R2892" s="5">
        <f t="shared" si="237"/>
        <v>1.0500000000000001E-2</v>
      </c>
      <c r="S2892">
        <f>D2892/O2892</f>
        <v>7</v>
      </c>
      <c r="T2892" t="s">
        <v>8276</v>
      </c>
      <c r="U2892" t="s">
        <v>8277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273</v>
      </c>
      <c r="E2893">
        <v>10000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9">
        <f t="shared" si="238"/>
        <v>42415.883425925931</v>
      </c>
      <c r="L2893" s="9">
        <f t="shared" si="239"/>
        <v>42475.84175925926</v>
      </c>
      <c r="M2893" s="10" t="s">
        <v>8328</v>
      </c>
      <c r="N2893" t="b">
        <v>0</v>
      </c>
      <c r="O2893">
        <v>10</v>
      </c>
      <c r="P2893" t="b">
        <v>0</v>
      </c>
      <c r="Q2893" t="s">
        <v>8276</v>
      </c>
      <c r="R2893" s="5">
        <f t="shared" si="237"/>
        <v>2.7300000000000001E-2</v>
      </c>
      <c r="S2893">
        <f>D2893/O2893</f>
        <v>27.3</v>
      </c>
      <c r="T2893" t="s">
        <v>8276</v>
      </c>
      <c r="U2893" t="s">
        <v>8277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500</v>
      </c>
      <c r="E2894">
        <v>5500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9">
        <f t="shared" si="238"/>
        <v>41869.714166666665</v>
      </c>
      <c r="L2894" s="9">
        <f t="shared" si="239"/>
        <v>41876.875</v>
      </c>
      <c r="M2894" s="10" t="s">
        <v>8329</v>
      </c>
      <c r="N2894" t="b">
        <v>0</v>
      </c>
      <c r="O2894">
        <v>17</v>
      </c>
      <c r="P2894" t="b">
        <v>0</v>
      </c>
      <c r="Q2894" t="s">
        <v>8276</v>
      </c>
      <c r="R2894" s="5">
        <f t="shared" si="237"/>
        <v>9.0909090909090912E-2</v>
      </c>
      <c r="S2894">
        <f>D2894/O2894</f>
        <v>29.411764705882351</v>
      </c>
      <c r="T2894" t="s">
        <v>8276</v>
      </c>
      <c r="U2894" t="s">
        <v>8277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25</v>
      </c>
      <c r="E2895">
        <v>5000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9">
        <f t="shared" si="238"/>
        <v>41953.773090277777</v>
      </c>
      <c r="L2895" s="9">
        <f t="shared" si="239"/>
        <v>42013.083333333328</v>
      </c>
      <c r="M2895" s="10" t="s">
        <v>8326</v>
      </c>
      <c r="N2895" t="b">
        <v>0</v>
      </c>
      <c r="O2895">
        <v>2</v>
      </c>
      <c r="P2895" t="b">
        <v>0</v>
      </c>
      <c r="Q2895" t="s">
        <v>8276</v>
      </c>
      <c r="R2895" s="5">
        <f t="shared" si="237"/>
        <v>5.0000000000000001E-3</v>
      </c>
      <c r="S2895">
        <f>D2895/O2895</f>
        <v>12.5</v>
      </c>
      <c r="T2895" t="s">
        <v>8276</v>
      </c>
      <c r="U2895" t="s">
        <v>8277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0</v>
      </c>
      <c r="E2896">
        <v>50000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9">
        <f t="shared" si="238"/>
        <v>42037.986284722225</v>
      </c>
      <c r="L2896" s="9">
        <f t="shared" si="239"/>
        <v>42097.944618055553</v>
      </c>
      <c r="M2896" s="10" t="s">
        <v>8326</v>
      </c>
      <c r="N2896" t="b">
        <v>0</v>
      </c>
      <c r="O2896">
        <v>0</v>
      </c>
      <c r="P2896" t="b">
        <v>0</v>
      </c>
      <c r="Q2896" t="s">
        <v>8276</v>
      </c>
      <c r="R2896" s="5">
        <f t="shared" si="237"/>
        <v>0</v>
      </c>
      <c r="S2896">
        <v>0</v>
      </c>
      <c r="T2896" t="s">
        <v>8276</v>
      </c>
      <c r="U2896" t="s">
        <v>8277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23</v>
      </c>
      <c r="E2897">
        <v>500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9">
        <f t="shared" si="238"/>
        <v>41811.555462962962</v>
      </c>
      <c r="L2897" s="9">
        <f t="shared" si="239"/>
        <v>41812.875</v>
      </c>
      <c r="M2897" s="10" t="s">
        <v>8329</v>
      </c>
      <c r="N2897" t="b">
        <v>0</v>
      </c>
      <c r="O2897">
        <v>4</v>
      </c>
      <c r="P2897" t="b">
        <v>0</v>
      </c>
      <c r="Q2897" t="s">
        <v>8276</v>
      </c>
      <c r="R2897" s="5">
        <f t="shared" si="237"/>
        <v>4.5999999999999999E-2</v>
      </c>
      <c r="S2897">
        <f>D2897/O2897</f>
        <v>5.75</v>
      </c>
      <c r="T2897" t="s">
        <v>8276</v>
      </c>
      <c r="U2897" t="s">
        <v>8277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625</v>
      </c>
      <c r="E2898">
        <v>3000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9">
        <f t="shared" si="238"/>
        <v>42701.908807870372</v>
      </c>
      <c r="L2898" s="9">
        <f t="shared" si="239"/>
        <v>42716.25</v>
      </c>
      <c r="M2898" s="10" t="s">
        <v>8328</v>
      </c>
      <c r="N2898" t="b">
        <v>0</v>
      </c>
      <c r="O2898">
        <v>12</v>
      </c>
      <c r="P2898" t="b">
        <v>0</v>
      </c>
      <c r="Q2898" t="s">
        <v>8276</v>
      </c>
      <c r="R2898" s="5">
        <f t="shared" si="237"/>
        <v>0.20833333333333334</v>
      </c>
      <c r="S2898">
        <f>D2898/O2898</f>
        <v>52.083333333333336</v>
      </c>
      <c r="T2898" t="s">
        <v>8276</v>
      </c>
      <c r="U2898" t="s">
        <v>8277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550</v>
      </c>
      <c r="E2899">
        <v>12000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9">
        <f t="shared" si="238"/>
        <v>42258.646504629629</v>
      </c>
      <c r="L2899" s="9">
        <f t="shared" si="239"/>
        <v>42288.645196759258</v>
      </c>
      <c r="M2899" s="10" t="s">
        <v>8326</v>
      </c>
      <c r="N2899" t="b">
        <v>0</v>
      </c>
      <c r="O2899">
        <v>3</v>
      </c>
      <c r="P2899" t="b">
        <v>0</v>
      </c>
      <c r="Q2899" t="s">
        <v>8276</v>
      </c>
      <c r="R2899" s="5">
        <f t="shared" si="237"/>
        <v>4.583333333333333E-2</v>
      </c>
      <c r="S2899">
        <f>D2899/O2899</f>
        <v>183.33333333333334</v>
      </c>
      <c r="T2899" t="s">
        <v>8276</v>
      </c>
      <c r="U2899" t="s">
        <v>8277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316</v>
      </c>
      <c r="E2900">
        <v>7500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9">
        <f t="shared" si="238"/>
        <v>42278.664965277778</v>
      </c>
      <c r="L2900" s="9">
        <f t="shared" si="239"/>
        <v>42308.664965277778</v>
      </c>
      <c r="M2900" s="10" t="s">
        <v>8326</v>
      </c>
      <c r="N2900" t="b">
        <v>0</v>
      </c>
      <c r="O2900">
        <v>12</v>
      </c>
      <c r="P2900" t="b">
        <v>0</v>
      </c>
      <c r="Q2900" t="s">
        <v>8276</v>
      </c>
      <c r="R2900" s="5">
        <f t="shared" si="237"/>
        <v>4.2133333333333335E-2</v>
      </c>
      <c r="S2900">
        <f>D2900/O2900</f>
        <v>26.333333333333332</v>
      </c>
      <c r="T2900" t="s">
        <v>8276</v>
      </c>
      <c r="U2900" t="s">
        <v>8277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0</v>
      </c>
      <c r="E2901">
        <v>10000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9">
        <f t="shared" si="238"/>
        <v>42515.078217592592</v>
      </c>
      <c r="L2901" s="9">
        <f t="shared" si="239"/>
        <v>42575.078217592592</v>
      </c>
      <c r="M2901" s="10" t="s">
        <v>8328</v>
      </c>
      <c r="N2901" t="b">
        <v>0</v>
      </c>
      <c r="O2901">
        <v>0</v>
      </c>
      <c r="P2901" t="b">
        <v>0</v>
      </c>
      <c r="Q2901" t="s">
        <v>8276</v>
      </c>
      <c r="R2901" s="5">
        <f t="shared" si="237"/>
        <v>0</v>
      </c>
      <c r="S2901">
        <v>0</v>
      </c>
      <c r="T2901" t="s">
        <v>8276</v>
      </c>
      <c r="U2901" t="s">
        <v>8277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3405</v>
      </c>
      <c r="E2902">
        <v>5500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9">
        <f t="shared" si="238"/>
        <v>41830.234166666669</v>
      </c>
      <c r="L2902" s="9">
        <f t="shared" si="239"/>
        <v>41860.234166666669</v>
      </c>
      <c r="M2902" s="10" t="s">
        <v>8329</v>
      </c>
      <c r="N2902" t="b">
        <v>0</v>
      </c>
      <c r="O2902">
        <v>7</v>
      </c>
      <c r="P2902" t="b">
        <v>0</v>
      </c>
      <c r="Q2902" t="s">
        <v>8276</v>
      </c>
      <c r="R2902" s="5">
        <f t="shared" si="237"/>
        <v>0.61909090909090914</v>
      </c>
      <c r="S2902">
        <f t="shared" ref="S2902:S2944" si="241">D2902/O2902</f>
        <v>486.42857142857144</v>
      </c>
      <c r="T2902" t="s">
        <v>8276</v>
      </c>
      <c r="U2902" t="s">
        <v>8277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6</v>
      </c>
      <c r="E2903">
        <v>750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9">
        <f t="shared" si="238"/>
        <v>41982.904386574075</v>
      </c>
      <c r="L2903" s="9">
        <f t="shared" si="239"/>
        <v>42042.904386574075</v>
      </c>
      <c r="M2903" s="10" t="s">
        <v>8326</v>
      </c>
      <c r="N2903" t="b">
        <v>0</v>
      </c>
      <c r="O2903">
        <v>2</v>
      </c>
      <c r="P2903" t="b">
        <v>0</v>
      </c>
      <c r="Q2903" t="s">
        <v>8276</v>
      </c>
      <c r="R2903" s="5">
        <f t="shared" si="237"/>
        <v>8.0000000000000002E-3</v>
      </c>
      <c r="S2903">
        <f t="shared" si="241"/>
        <v>3</v>
      </c>
      <c r="T2903" t="s">
        <v>8276</v>
      </c>
      <c r="U2903" t="s">
        <v>8277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25</v>
      </c>
      <c r="E2904">
        <v>150000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9">
        <f t="shared" si="238"/>
        <v>42210.439768518518</v>
      </c>
      <c r="L2904" s="9">
        <f t="shared" si="239"/>
        <v>42240.439768518518</v>
      </c>
      <c r="M2904" s="10" t="s">
        <v>8326</v>
      </c>
      <c r="N2904" t="b">
        <v>0</v>
      </c>
      <c r="O2904">
        <v>1</v>
      </c>
      <c r="P2904" t="b">
        <v>0</v>
      </c>
      <c r="Q2904" t="s">
        <v>8276</v>
      </c>
      <c r="R2904" s="5">
        <f t="shared" si="237"/>
        <v>1.6666666666666666E-4</v>
      </c>
      <c r="S2904">
        <f t="shared" si="241"/>
        <v>25</v>
      </c>
      <c r="T2904" t="s">
        <v>8276</v>
      </c>
      <c r="U2904" t="s">
        <v>8277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39</v>
      </c>
      <c r="E2905">
        <v>5000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9">
        <f t="shared" si="238"/>
        <v>42196.166874999995</v>
      </c>
      <c r="L2905" s="9">
        <f t="shared" si="239"/>
        <v>42256.166874999995</v>
      </c>
      <c r="M2905" s="10" t="s">
        <v>8326</v>
      </c>
      <c r="N2905" t="b">
        <v>0</v>
      </c>
      <c r="O2905">
        <v>4</v>
      </c>
      <c r="P2905" t="b">
        <v>0</v>
      </c>
      <c r="Q2905" t="s">
        <v>8276</v>
      </c>
      <c r="R2905" s="5">
        <f t="shared" si="237"/>
        <v>7.7999999999999996E-3</v>
      </c>
      <c r="S2905">
        <f t="shared" si="241"/>
        <v>9.75</v>
      </c>
      <c r="T2905" t="s">
        <v>8276</v>
      </c>
      <c r="U2905" t="s">
        <v>8277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75</v>
      </c>
      <c r="E2906">
        <v>1500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9">
        <f t="shared" si="238"/>
        <v>41940.967951388891</v>
      </c>
      <c r="L2906" s="9">
        <f t="shared" si="239"/>
        <v>41952.5</v>
      </c>
      <c r="M2906" s="10" t="s">
        <v>8329</v>
      </c>
      <c r="N2906" t="b">
        <v>0</v>
      </c>
      <c r="O2906">
        <v>4</v>
      </c>
      <c r="P2906" t="b">
        <v>0</v>
      </c>
      <c r="Q2906" t="s">
        <v>8276</v>
      </c>
      <c r="R2906" s="5">
        <f t="shared" si="237"/>
        <v>0.05</v>
      </c>
      <c r="S2906">
        <f t="shared" si="241"/>
        <v>18.75</v>
      </c>
      <c r="T2906" t="s">
        <v>8276</v>
      </c>
      <c r="U2906" t="s">
        <v>8277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622</v>
      </c>
      <c r="E2907">
        <v>3500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9">
        <f t="shared" si="238"/>
        <v>42606.056863425925</v>
      </c>
      <c r="L2907" s="9">
        <f t="shared" si="239"/>
        <v>42620.056863425925</v>
      </c>
      <c r="M2907" s="10" t="s">
        <v>8328</v>
      </c>
      <c r="N2907" t="b">
        <v>0</v>
      </c>
      <c r="O2907">
        <v>17</v>
      </c>
      <c r="P2907" t="b">
        <v>0</v>
      </c>
      <c r="Q2907" t="s">
        <v>8276</v>
      </c>
      <c r="R2907" s="5">
        <f t="shared" si="237"/>
        <v>0.17771428571428571</v>
      </c>
      <c r="S2907">
        <f t="shared" si="241"/>
        <v>36.588235294117645</v>
      </c>
      <c r="T2907" t="s">
        <v>8276</v>
      </c>
      <c r="U2907" t="s">
        <v>8277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565</v>
      </c>
      <c r="E2908">
        <v>6000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9">
        <f t="shared" si="238"/>
        <v>42199.648912037039</v>
      </c>
      <c r="L2908" s="9">
        <f t="shared" si="239"/>
        <v>42217.041666666672</v>
      </c>
      <c r="M2908" s="10" t="s">
        <v>8326</v>
      </c>
      <c r="N2908" t="b">
        <v>0</v>
      </c>
      <c r="O2908">
        <v>7</v>
      </c>
      <c r="P2908" t="b">
        <v>0</v>
      </c>
      <c r="Q2908" t="s">
        <v>8276</v>
      </c>
      <c r="R2908" s="5">
        <f t="shared" si="237"/>
        <v>9.4166666666666662E-2</v>
      </c>
      <c r="S2908">
        <f t="shared" si="241"/>
        <v>80.714285714285708</v>
      </c>
      <c r="T2908" t="s">
        <v>8276</v>
      </c>
      <c r="U2908" t="s">
        <v>8277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</v>
      </c>
      <c r="E2909">
        <v>2500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9">
        <f t="shared" si="238"/>
        <v>42444.877743055556</v>
      </c>
      <c r="L2909" s="9">
        <f t="shared" si="239"/>
        <v>42504.877743055556</v>
      </c>
      <c r="M2909" s="10" t="s">
        <v>8328</v>
      </c>
      <c r="N2909" t="b">
        <v>0</v>
      </c>
      <c r="O2909">
        <v>2</v>
      </c>
      <c r="P2909" t="b">
        <v>0</v>
      </c>
      <c r="Q2909" t="s">
        <v>8276</v>
      </c>
      <c r="R2909" s="5">
        <f t="shared" si="237"/>
        <v>8.0000000000000004E-4</v>
      </c>
      <c r="S2909">
        <f t="shared" si="241"/>
        <v>1</v>
      </c>
      <c r="T2909" t="s">
        <v>8276</v>
      </c>
      <c r="U2909" t="s">
        <v>8277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264</v>
      </c>
      <c r="E2910">
        <v>9600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9">
        <f t="shared" si="238"/>
        <v>42499.73170138889</v>
      </c>
      <c r="L2910" s="9">
        <f t="shared" si="239"/>
        <v>42529.73170138889</v>
      </c>
      <c r="M2910" s="10" t="s">
        <v>8328</v>
      </c>
      <c r="N2910" t="b">
        <v>0</v>
      </c>
      <c r="O2910">
        <v>5</v>
      </c>
      <c r="P2910" t="b">
        <v>0</v>
      </c>
      <c r="Q2910" t="s">
        <v>8276</v>
      </c>
      <c r="R2910" s="5">
        <f t="shared" si="237"/>
        <v>2.75E-2</v>
      </c>
      <c r="S2910">
        <f t="shared" si="241"/>
        <v>52.8</v>
      </c>
      <c r="T2910" t="s">
        <v>8276</v>
      </c>
      <c r="U2910" t="s">
        <v>8277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20</v>
      </c>
      <c r="E2911">
        <v>180000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9">
        <f t="shared" si="238"/>
        <v>41929.266215277778</v>
      </c>
      <c r="L2911" s="9">
        <f t="shared" si="239"/>
        <v>41968.823611111111</v>
      </c>
      <c r="M2911" s="10" t="s">
        <v>8329</v>
      </c>
      <c r="N2911" t="b">
        <v>0</v>
      </c>
      <c r="O2911">
        <v>1</v>
      </c>
      <c r="P2911" t="b">
        <v>0</v>
      </c>
      <c r="Q2911" t="s">
        <v>8276</v>
      </c>
      <c r="R2911" s="5">
        <f t="shared" si="237"/>
        <v>1.1111111111111112E-4</v>
      </c>
      <c r="S2911">
        <f t="shared" si="241"/>
        <v>20</v>
      </c>
      <c r="T2911" t="s">
        <v>8276</v>
      </c>
      <c r="U2911" t="s">
        <v>8277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1</v>
      </c>
      <c r="E2912">
        <v>30000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9">
        <f t="shared" si="238"/>
        <v>42107.841284722221</v>
      </c>
      <c r="L2912" s="9">
        <f t="shared" si="239"/>
        <v>42167.841284722221</v>
      </c>
      <c r="M2912" s="10" t="s">
        <v>8326</v>
      </c>
      <c r="N2912" t="b">
        <v>0</v>
      </c>
      <c r="O2912">
        <v>1</v>
      </c>
      <c r="P2912" t="b">
        <v>0</v>
      </c>
      <c r="Q2912" t="s">
        <v>8276</v>
      </c>
      <c r="R2912" s="5">
        <f t="shared" si="237"/>
        <v>3.3333333333333335E-5</v>
      </c>
      <c r="S2912">
        <f t="shared" si="241"/>
        <v>1</v>
      </c>
      <c r="T2912" t="s">
        <v>8276</v>
      </c>
      <c r="U2912" t="s">
        <v>8277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657</v>
      </c>
      <c r="E2913">
        <v>1800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9">
        <f t="shared" si="238"/>
        <v>42142.768819444449</v>
      </c>
      <c r="L2913" s="9">
        <f t="shared" si="239"/>
        <v>42182.768819444449</v>
      </c>
      <c r="M2913" s="10" t="s">
        <v>8326</v>
      </c>
      <c r="N2913" t="b">
        <v>0</v>
      </c>
      <c r="O2913">
        <v>14</v>
      </c>
      <c r="P2913" t="b">
        <v>0</v>
      </c>
      <c r="Q2913" t="s">
        <v>8276</v>
      </c>
      <c r="R2913" s="5">
        <f t="shared" si="237"/>
        <v>0.36499999999999999</v>
      </c>
      <c r="S2913">
        <f t="shared" si="241"/>
        <v>46.928571428571431</v>
      </c>
      <c r="T2913" t="s">
        <v>8276</v>
      </c>
      <c r="U2913" t="s">
        <v>8277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2030</v>
      </c>
      <c r="E2914">
        <v>14440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9">
        <f t="shared" si="238"/>
        <v>42354.131643518514</v>
      </c>
      <c r="L2914" s="9">
        <f t="shared" si="239"/>
        <v>42384.131643518514</v>
      </c>
      <c r="M2914" s="10" t="s">
        <v>8328</v>
      </c>
      <c r="N2914" t="b">
        <v>0</v>
      </c>
      <c r="O2914">
        <v>26</v>
      </c>
      <c r="P2914" t="b">
        <v>0</v>
      </c>
      <c r="Q2914" t="s">
        <v>8276</v>
      </c>
      <c r="R2914" s="5">
        <f t="shared" si="237"/>
        <v>0.14058171745152354</v>
      </c>
      <c r="S2914">
        <f t="shared" si="241"/>
        <v>78.07692307692308</v>
      </c>
      <c r="T2914" t="s">
        <v>8276</v>
      </c>
      <c r="U2914" t="s">
        <v>8277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2</v>
      </c>
      <c r="E2915">
        <v>10000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9">
        <f t="shared" si="238"/>
        <v>41828.922905092593</v>
      </c>
      <c r="L2915" s="9">
        <f t="shared" si="239"/>
        <v>41888.922905092593</v>
      </c>
      <c r="M2915" s="10" t="s">
        <v>8329</v>
      </c>
      <c r="N2915" t="b">
        <v>0</v>
      </c>
      <c r="O2915">
        <v>2</v>
      </c>
      <c r="P2915" t="b">
        <v>0</v>
      </c>
      <c r="Q2915" t="s">
        <v>8276</v>
      </c>
      <c r="R2915" s="5">
        <f t="shared" si="237"/>
        <v>2.0000000000000001E-4</v>
      </c>
      <c r="S2915">
        <f t="shared" si="241"/>
        <v>1</v>
      </c>
      <c r="T2915" t="s">
        <v>8276</v>
      </c>
      <c r="U2915" t="s">
        <v>8277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1</v>
      </c>
      <c r="E2916">
        <v>25000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9">
        <f t="shared" si="238"/>
        <v>42017.907337962963</v>
      </c>
      <c r="L2916" s="9">
        <f t="shared" si="239"/>
        <v>42077.865671296298</v>
      </c>
      <c r="M2916" s="10" t="s">
        <v>8326</v>
      </c>
      <c r="N2916" t="b">
        <v>0</v>
      </c>
      <c r="O2916">
        <v>1</v>
      </c>
      <c r="P2916" t="b">
        <v>0</v>
      </c>
      <c r="Q2916" t="s">
        <v>8276</v>
      </c>
      <c r="R2916" s="5">
        <f t="shared" si="237"/>
        <v>4.0000000000000003E-5</v>
      </c>
      <c r="S2916">
        <f t="shared" si="241"/>
        <v>1</v>
      </c>
      <c r="T2916" t="s">
        <v>8276</v>
      </c>
      <c r="U2916" t="s">
        <v>8277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611</v>
      </c>
      <c r="E2917">
        <v>1000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9">
        <f t="shared" si="238"/>
        <v>42415.398032407407</v>
      </c>
      <c r="L2917" s="9">
        <f t="shared" si="239"/>
        <v>42445.356365740736</v>
      </c>
      <c r="M2917" s="10" t="s">
        <v>8328</v>
      </c>
      <c r="N2917" t="b">
        <v>0</v>
      </c>
      <c r="O2917">
        <v>3</v>
      </c>
      <c r="P2917" t="b">
        <v>0</v>
      </c>
      <c r="Q2917" t="s">
        <v>8276</v>
      </c>
      <c r="R2917" s="5">
        <f t="shared" si="237"/>
        <v>0.61099999999999999</v>
      </c>
      <c r="S2917">
        <f t="shared" si="241"/>
        <v>203.66666666666666</v>
      </c>
      <c r="T2917" t="s">
        <v>8276</v>
      </c>
      <c r="U2917" t="s">
        <v>8277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145</v>
      </c>
      <c r="E2918">
        <v>1850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9">
        <f t="shared" si="238"/>
        <v>41755.476724537039</v>
      </c>
      <c r="L2918" s="9">
        <f t="shared" si="239"/>
        <v>41778.476724537039</v>
      </c>
      <c r="M2918" s="10" t="s">
        <v>8329</v>
      </c>
      <c r="N2918" t="b">
        <v>0</v>
      </c>
      <c r="O2918">
        <v>7</v>
      </c>
      <c r="P2918" t="b">
        <v>0</v>
      </c>
      <c r="Q2918" t="s">
        <v>8276</v>
      </c>
      <c r="R2918" s="5">
        <f t="shared" si="237"/>
        <v>7.8378378378378383E-2</v>
      </c>
      <c r="S2918">
        <f t="shared" si="241"/>
        <v>20.714285714285715</v>
      </c>
      <c r="T2918" t="s">
        <v>8276</v>
      </c>
      <c r="U2918" t="s">
        <v>8277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437</v>
      </c>
      <c r="E2919">
        <v>2000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9">
        <f t="shared" si="238"/>
        <v>42245.234340277777</v>
      </c>
      <c r="L2919" s="9">
        <f t="shared" si="239"/>
        <v>42263.234340277777</v>
      </c>
      <c r="M2919" s="10" t="s">
        <v>8326</v>
      </c>
      <c r="N2919" t="b">
        <v>0</v>
      </c>
      <c r="O2919">
        <v>9</v>
      </c>
      <c r="P2919" t="b">
        <v>0</v>
      </c>
      <c r="Q2919" t="s">
        <v>8276</v>
      </c>
      <c r="R2919" s="5">
        <f t="shared" si="237"/>
        <v>0.2185</v>
      </c>
      <c r="S2919">
        <f t="shared" si="241"/>
        <v>48.555555555555557</v>
      </c>
      <c r="T2919" t="s">
        <v>8276</v>
      </c>
      <c r="U2919" t="s">
        <v>8277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1362</v>
      </c>
      <c r="E2920">
        <v>5000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9">
        <f t="shared" si="238"/>
        <v>42278.629710648151</v>
      </c>
      <c r="L2920" s="9">
        <f t="shared" si="239"/>
        <v>42306.629710648151</v>
      </c>
      <c r="M2920" s="10" t="s">
        <v>8326</v>
      </c>
      <c r="N2920" t="b">
        <v>0</v>
      </c>
      <c r="O2920">
        <v>20</v>
      </c>
      <c r="P2920" t="b">
        <v>0</v>
      </c>
      <c r="Q2920" t="s">
        <v>8276</v>
      </c>
      <c r="R2920" s="5">
        <f t="shared" si="237"/>
        <v>0.27239999999999998</v>
      </c>
      <c r="S2920">
        <f t="shared" si="241"/>
        <v>68.099999999999994</v>
      </c>
      <c r="T2920" t="s">
        <v>8276</v>
      </c>
      <c r="U2920" t="s">
        <v>8277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51</v>
      </c>
      <c r="E2921">
        <v>600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9">
        <f t="shared" si="238"/>
        <v>41826.61954861111</v>
      </c>
      <c r="L2921" s="9">
        <f t="shared" si="239"/>
        <v>41856.61954861111</v>
      </c>
      <c r="M2921" s="10" t="s">
        <v>8329</v>
      </c>
      <c r="N2921" t="b">
        <v>0</v>
      </c>
      <c r="O2921">
        <v>6</v>
      </c>
      <c r="P2921" t="b">
        <v>0</v>
      </c>
      <c r="Q2921" t="s">
        <v>8276</v>
      </c>
      <c r="R2921" s="5">
        <f t="shared" si="237"/>
        <v>8.5000000000000006E-2</v>
      </c>
      <c r="S2921">
        <f t="shared" si="241"/>
        <v>8.5</v>
      </c>
      <c r="T2921" t="s">
        <v>8276</v>
      </c>
      <c r="U2921" t="s">
        <v>8277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671</v>
      </c>
      <c r="E2922">
        <v>2500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9">
        <f t="shared" si="238"/>
        <v>42058.792476851857</v>
      </c>
      <c r="L2922" s="9">
        <f t="shared" si="239"/>
        <v>42088.750810185185</v>
      </c>
      <c r="M2922" s="10" t="s">
        <v>8326</v>
      </c>
      <c r="N2922" t="b">
        <v>0</v>
      </c>
      <c r="O2922">
        <v>13</v>
      </c>
      <c r="P2922" t="b">
        <v>0</v>
      </c>
      <c r="Q2922" t="s">
        <v>8276</v>
      </c>
      <c r="R2922" s="5">
        <f t="shared" si="237"/>
        <v>0.26840000000000003</v>
      </c>
      <c r="S2922">
        <f t="shared" si="241"/>
        <v>51.615384615384613</v>
      </c>
      <c r="T2922" t="s">
        <v>8276</v>
      </c>
      <c r="U2922" t="s">
        <v>8277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129</v>
      </c>
      <c r="E2923">
        <v>100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9">
        <f t="shared" si="238"/>
        <v>41877.886620370373</v>
      </c>
      <c r="L2923" s="9">
        <f t="shared" si="239"/>
        <v>41907.886620370373</v>
      </c>
      <c r="M2923" s="10" t="s">
        <v>8329</v>
      </c>
      <c r="N2923" t="b">
        <v>0</v>
      </c>
      <c r="O2923">
        <v>3</v>
      </c>
      <c r="P2923" t="b">
        <v>1</v>
      </c>
      <c r="Q2923" t="s">
        <v>8276</v>
      </c>
      <c r="R2923" s="5">
        <f t="shared" si="237"/>
        <v>1.29</v>
      </c>
      <c r="S2923">
        <f t="shared" si="241"/>
        <v>43</v>
      </c>
      <c r="T2923" t="s">
        <v>8276</v>
      </c>
      <c r="U2923" t="s">
        <v>8318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9">
        <f t="shared" si="238"/>
        <v>42097.874155092592</v>
      </c>
      <c r="L2924" s="9">
        <f t="shared" si="239"/>
        <v>42142.874155092592</v>
      </c>
      <c r="M2924" s="10" t="s">
        <v>8326</v>
      </c>
      <c r="N2924" t="b">
        <v>0</v>
      </c>
      <c r="O2924">
        <v>6</v>
      </c>
      <c r="P2924" t="b">
        <v>1</v>
      </c>
      <c r="Q2924" t="s">
        <v>8276</v>
      </c>
      <c r="R2924" s="5">
        <f t="shared" si="237"/>
        <v>1</v>
      </c>
      <c r="S2924">
        <f t="shared" si="241"/>
        <v>83.333333333333329</v>
      </c>
      <c r="T2924" t="s">
        <v>8276</v>
      </c>
      <c r="U2924" t="s">
        <v>8318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9">
        <f t="shared" si="238"/>
        <v>42013.15253472222</v>
      </c>
      <c r="L2925" s="9">
        <f t="shared" si="239"/>
        <v>42028.125</v>
      </c>
      <c r="M2925" s="10" t="s">
        <v>8326</v>
      </c>
      <c r="N2925" t="b">
        <v>0</v>
      </c>
      <c r="O2925">
        <v>10</v>
      </c>
      <c r="P2925" t="b">
        <v>1</v>
      </c>
      <c r="Q2925" t="s">
        <v>8276</v>
      </c>
      <c r="R2925" s="5">
        <f t="shared" si="237"/>
        <v>1</v>
      </c>
      <c r="S2925">
        <f t="shared" si="241"/>
        <v>30</v>
      </c>
      <c r="T2925" t="s">
        <v>8276</v>
      </c>
      <c r="U2925" t="s">
        <v>8318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25800</v>
      </c>
      <c r="E2926">
        <v>25000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9">
        <f t="shared" si="238"/>
        <v>42103.556828703702</v>
      </c>
      <c r="L2926" s="9">
        <f t="shared" si="239"/>
        <v>42133.165972222225</v>
      </c>
      <c r="M2926" s="10" t="s">
        <v>8326</v>
      </c>
      <c r="N2926" t="b">
        <v>0</v>
      </c>
      <c r="O2926">
        <v>147</v>
      </c>
      <c r="P2926" t="b">
        <v>1</v>
      </c>
      <c r="Q2926" t="s">
        <v>8276</v>
      </c>
      <c r="R2926" s="5">
        <f t="shared" si="237"/>
        <v>1.032</v>
      </c>
      <c r="S2926">
        <f t="shared" si="241"/>
        <v>175.51020408163265</v>
      </c>
      <c r="T2926" t="s">
        <v>8276</v>
      </c>
      <c r="U2926" t="s">
        <v>8318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46100.69</v>
      </c>
      <c r="E2927">
        <v>45000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9">
        <f t="shared" si="238"/>
        <v>41863.584120370375</v>
      </c>
      <c r="L2927" s="9">
        <f t="shared" si="239"/>
        <v>41893.584120370375</v>
      </c>
      <c r="M2927" s="10" t="s">
        <v>8329</v>
      </c>
      <c r="N2927" t="b">
        <v>0</v>
      </c>
      <c r="O2927">
        <v>199</v>
      </c>
      <c r="P2927" t="b">
        <v>1</v>
      </c>
      <c r="Q2927" t="s">
        <v>8276</v>
      </c>
      <c r="R2927" s="5">
        <f t="shared" si="237"/>
        <v>1.0244597777777777</v>
      </c>
      <c r="S2927">
        <f t="shared" si="241"/>
        <v>231.66175879396985</v>
      </c>
      <c r="T2927" t="s">
        <v>8276</v>
      </c>
      <c r="U2927" t="s">
        <v>8318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3750</v>
      </c>
      <c r="E2928">
        <v>3000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9">
        <f t="shared" si="238"/>
        <v>42044.765960648147</v>
      </c>
      <c r="L2928" s="9">
        <f t="shared" si="239"/>
        <v>42058.765960648147</v>
      </c>
      <c r="M2928" s="10" t="s">
        <v>8326</v>
      </c>
      <c r="N2928" t="b">
        <v>0</v>
      </c>
      <c r="O2928">
        <v>50</v>
      </c>
      <c r="P2928" t="b">
        <v>1</v>
      </c>
      <c r="Q2928" t="s">
        <v>8276</v>
      </c>
      <c r="R2928" s="5">
        <f t="shared" si="237"/>
        <v>1.25</v>
      </c>
      <c r="S2928">
        <f t="shared" si="241"/>
        <v>75</v>
      </c>
      <c r="T2928" t="s">
        <v>8276</v>
      </c>
      <c r="U2928" t="s">
        <v>8318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2355</v>
      </c>
      <c r="E2929">
        <v>1800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9">
        <f t="shared" si="238"/>
        <v>41806.669317129628</v>
      </c>
      <c r="L2929" s="9">
        <f t="shared" si="239"/>
        <v>41835.208333333336</v>
      </c>
      <c r="M2929" s="10" t="s">
        <v>8329</v>
      </c>
      <c r="N2929" t="b">
        <v>0</v>
      </c>
      <c r="O2929">
        <v>21</v>
      </c>
      <c r="P2929" t="b">
        <v>1</v>
      </c>
      <c r="Q2929" t="s">
        <v>8276</v>
      </c>
      <c r="R2929" s="5">
        <f t="shared" si="237"/>
        <v>1.3083333333333333</v>
      </c>
      <c r="S2929">
        <f t="shared" si="241"/>
        <v>112.14285714285714</v>
      </c>
      <c r="T2929" t="s">
        <v>8276</v>
      </c>
      <c r="U2929" t="s">
        <v>8318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9">
        <f t="shared" si="238"/>
        <v>42403.998217592598</v>
      </c>
      <c r="L2930" s="9">
        <f t="shared" si="239"/>
        <v>42433.998217592598</v>
      </c>
      <c r="M2930" s="10" t="s">
        <v>8328</v>
      </c>
      <c r="N2930" t="b">
        <v>0</v>
      </c>
      <c r="O2930">
        <v>24</v>
      </c>
      <c r="P2930" t="b">
        <v>1</v>
      </c>
      <c r="Q2930" t="s">
        <v>8276</v>
      </c>
      <c r="R2930" s="5">
        <f t="shared" si="237"/>
        <v>1</v>
      </c>
      <c r="S2930">
        <f t="shared" si="241"/>
        <v>41.666666666666664</v>
      </c>
      <c r="T2930" t="s">
        <v>8276</v>
      </c>
      <c r="U2930" t="s">
        <v>8318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8165.55</v>
      </c>
      <c r="E2931">
        <v>8000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9">
        <f t="shared" si="238"/>
        <v>41754.564328703702</v>
      </c>
      <c r="L2931" s="9">
        <f t="shared" si="239"/>
        <v>41784.564328703702</v>
      </c>
      <c r="M2931" s="10" t="s">
        <v>8329</v>
      </c>
      <c r="N2931" t="b">
        <v>0</v>
      </c>
      <c r="O2931">
        <v>32</v>
      </c>
      <c r="P2931" t="b">
        <v>1</v>
      </c>
      <c r="Q2931" t="s">
        <v>8276</v>
      </c>
      <c r="R2931" s="5">
        <f t="shared" si="237"/>
        <v>1.02069375</v>
      </c>
      <c r="S2931">
        <f t="shared" si="241"/>
        <v>255.17343750000001</v>
      </c>
      <c r="T2931" t="s">
        <v>8276</v>
      </c>
      <c r="U2931" t="s">
        <v>8318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10092</v>
      </c>
      <c r="E2932">
        <v>10000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9">
        <f t="shared" si="238"/>
        <v>42101.584074074075</v>
      </c>
      <c r="L2932" s="9">
        <f t="shared" si="239"/>
        <v>42131.584074074075</v>
      </c>
      <c r="M2932" s="10" t="s">
        <v>8326</v>
      </c>
      <c r="N2932" t="b">
        <v>0</v>
      </c>
      <c r="O2932">
        <v>62</v>
      </c>
      <c r="P2932" t="b">
        <v>1</v>
      </c>
      <c r="Q2932" t="s">
        <v>8276</v>
      </c>
      <c r="R2932" s="5">
        <f t="shared" si="237"/>
        <v>1.0092000000000001</v>
      </c>
      <c r="S2932">
        <f t="shared" si="241"/>
        <v>162.7741935483871</v>
      </c>
      <c r="T2932" t="s">
        <v>8276</v>
      </c>
      <c r="U2932" t="s">
        <v>8318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795</v>
      </c>
      <c r="E2933">
        <v>750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9">
        <f t="shared" si="238"/>
        <v>41872.291238425925</v>
      </c>
      <c r="L2933" s="9">
        <f t="shared" si="239"/>
        <v>41897.255555555559</v>
      </c>
      <c r="M2933" s="10" t="s">
        <v>8329</v>
      </c>
      <c r="N2933" t="b">
        <v>0</v>
      </c>
      <c r="O2933">
        <v>9</v>
      </c>
      <c r="P2933" t="b">
        <v>1</v>
      </c>
      <c r="Q2933" t="s">
        <v>8276</v>
      </c>
      <c r="R2933" s="5">
        <f t="shared" si="237"/>
        <v>1.06</v>
      </c>
      <c r="S2933">
        <f t="shared" si="241"/>
        <v>88.333333333333329</v>
      </c>
      <c r="T2933" t="s">
        <v>8276</v>
      </c>
      <c r="U2933" t="s">
        <v>8318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3258</v>
      </c>
      <c r="E2934">
        <v>3100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9">
        <f t="shared" si="238"/>
        <v>42025.164780092593</v>
      </c>
      <c r="L2934" s="9">
        <f t="shared" si="239"/>
        <v>42056.458333333328</v>
      </c>
      <c r="M2934" s="10" t="s">
        <v>8326</v>
      </c>
      <c r="N2934" t="b">
        <v>0</v>
      </c>
      <c r="O2934">
        <v>38</v>
      </c>
      <c r="P2934" t="b">
        <v>1</v>
      </c>
      <c r="Q2934" t="s">
        <v>8276</v>
      </c>
      <c r="R2934" s="5">
        <f t="shared" si="237"/>
        <v>1.0509677419354839</v>
      </c>
      <c r="S2934">
        <f t="shared" si="241"/>
        <v>85.736842105263165</v>
      </c>
      <c r="T2934" t="s">
        <v>8276</v>
      </c>
      <c r="U2934" t="s">
        <v>8318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2569</v>
      </c>
      <c r="E2935">
        <v>2500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9">
        <f t="shared" si="238"/>
        <v>42495.956631944442</v>
      </c>
      <c r="L2935" s="9">
        <f t="shared" si="239"/>
        <v>42525.956631944442</v>
      </c>
      <c r="M2935" s="10" t="s">
        <v>8328</v>
      </c>
      <c r="N2935" t="b">
        <v>0</v>
      </c>
      <c r="O2935">
        <v>54</v>
      </c>
      <c r="P2935" t="b">
        <v>1</v>
      </c>
      <c r="Q2935" t="s">
        <v>8276</v>
      </c>
      <c r="R2935" s="5">
        <f t="shared" si="237"/>
        <v>1.0276000000000001</v>
      </c>
      <c r="S2935">
        <f t="shared" si="241"/>
        <v>47.574074074074076</v>
      </c>
      <c r="T2935" t="s">
        <v>8276</v>
      </c>
      <c r="U2935" t="s">
        <v>8318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2700</v>
      </c>
      <c r="E2936">
        <v>2500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9">
        <f t="shared" si="238"/>
        <v>41775.636157407411</v>
      </c>
      <c r="L2936" s="9">
        <f t="shared" si="239"/>
        <v>41805.636157407411</v>
      </c>
      <c r="M2936" s="10" t="s">
        <v>8329</v>
      </c>
      <c r="N2936" t="b">
        <v>0</v>
      </c>
      <c r="O2936">
        <v>37</v>
      </c>
      <c r="P2936" t="b">
        <v>1</v>
      </c>
      <c r="Q2936" t="s">
        <v>8276</v>
      </c>
      <c r="R2936" s="5">
        <f t="shared" si="237"/>
        <v>1.08</v>
      </c>
      <c r="S2936">
        <f t="shared" si="241"/>
        <v>72.972972972972968</v>
      </c>
      <c r="T2936" t="s">
        <v>8276</v>
      </c>
      <c r="U2936" t="s">
        <v>8318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3531</v>
      </c>
      <c r="E2937">
        <v>3500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9">
        <f t="shared" si="238"/>
        <v>42553.583425925928</v>
      </c>
      <c r="L2937" s="9">
        <f t="shared" si="239"/>
        <v>42611.708333333328</v>
      </c>
      <c r="M2937" s="10" t="s">
        <v>8328</v>
      </c>
      <c r="N2937" t="b">
        <v>0</v>
      </c>
      <c r="O2937">
        <v>39</v>
      </c>
      <c r="P2937" t="b">
        <v>1</v>
      </c>
      <c r="Q2937" t="s">
        <v>8276</v>
      </c>
      <c r="R2937" s="5">
        <f t="shared" si="237"/>
        <v>1.0088571428571429</v>
      </c>
      <c r="S2937">
        <f t="shared" si="241"/>
        <v>90.538461538461533</v>
      </c>
      <c r="T2937" t="s">
        <v>8276</v>
      </c>
      <c r="U2937" t="s">
        <v>8318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1280</v>
      </c>
      <c r="E2938">
        <v>1000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9">
        <f t="shared" si="238"/>
        <v>41912.650729166664</v>
      </c>
      <c r="L2938" s="9">
        <f t="shared" si="239"/>
        <v>41925.207638888889</v>
      </c>
      <c r="M2938" s="10" t="s">
        <v>8329</v>
      </c>
      <c r="N2938" t="b">
        <v>0</v>
      </c>
      <c r="O2938">
        <v>34</v>
      </c>
      <c r="P2938" t="b">
        <v>1</v>
      </c>
      <c r="Q2938" t="s">
        <v>8276</v>
      </c>
      <c r="R2938" s="5">
        <f t="shared" si="237"/>
        <v>1.28</v>
      </c>
      <c r="S2938">
        <f t="shared" si="241"/>
        <v>37.647058823529413</v>
      </c>
      <c r="T2938" t="s">
        <v>8276</v>
      </c>
      <c r="U2938" t="s">
        <v>8318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2000</v>
      </c>
      <c r="E2939">
        <v>1500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9">
        <f t="shared" si="238"/>
        <v>41803.457326388889</v>
      </c>
      <c r="L2939" s="9">
        <f t="shared" si="239"/>
        <v>41833.457326388889</v>
      </c>
      <c r="M2939" s="10" t="s">
        <v>8329</v>
      </c>
      <c r="N2939" t="b">
        <v>0</v>
      </c>
      <c r="O2939">
        <v>55</v>
      </c>
      <c r="P2939" t="b">
        <v>1</v>
      </c>
      <c r="Q2939" t="s">
        <v>8276</v>
      </c>
      <c r="R2939" s="5">
        <f t="shared" si="237"/>
        <v>1.3333333333333333</v>
      </c>
      <c r="S2939">
        <f t="shared" si="241"/>
        <v>36.363636363636367</v>
      </c>
      <c r="T2939" t="s">
        <v>8276</v>
      </c>
      <c r="U2939" t="s">
        <v>8318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4055</v>
      </c>
      <c r="E2940">
        <v>4000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9">
        <f t="shared" si="238"/>
        <v>42004.703865740739</v>
      </c>
      <c r="L2940" s="9">
        <f t="shared" si="239"/>
        <v>42034.703865740739</v>
      </c>
      <c r="M2940" s="10" t="s">
        <v>8326</v>
      </c>
      <c r="N2940" t="b">
        <v>0</v>
      </c>
      <c r="O2940">
        <v>32</v>
      </c>
      <c r="P2940" t="b">
        <v>1</v>
      </c>
      <c r="Q2940" t="s">
        <v>8276</v>
      </c>
      <c r="R2940" s="5">
        <f t="shared" si="237"/>
        <v>1.0137499999999999</v>
      </c>
      <c r="S2940">
        <f t="shared" si="241"/>
        <v>126.71875</v>
      </c>
      <c r="T2940" t="s">
        <v>8276</v>
      </c>
      <c r="U2940" t="s">
        <v>8318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8230</v>
      </c>
      <c r="E2941">
        <v>8000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9">
        <f t="shared" si="238"/>
        <v>41845.809166666666</v>
      </c>
      <c r="L2941" s="9">
        <f t="shared" si="239"/>
        <v>41879.041666666664</v>
      </c>
      <c r="M2941" s="10" t="s">
        <v>8329</v>
      </c>
      <c r="N2941" t="b">
        <v>0</v>
      </c>
      <c r="O2941">
        <v>25</v>
      </c>
      <c r="P2941" t="b">
        <v>1</v>
      </c>
      <c r="Q2941" t="s">
        <v>8276</v>
      </c>
      <c r="R2941" s="5">
        <f t="shared" si="237"/>
        <v>1.0287500000000001</v>
      </c>
      <c r="S2941">
        <f t="shared" si="241"/>
        <v>329.2</v>
      </c>
      <c r="T2941" t="s">
        <v>8276</v>
      </c>
      <c r="U2941" t="s">
        <v>8318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2681</v>
      </c>
      <c r="E2942">
        <v>2500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9">
        <f t="shared" si="238"/>
        <v>41982.773356481484</v>
      </c>
      <c r="L2942" s="9">
        <f t="shared" si="239"/>
        <v>42022.773356481484</v>
      </c>
      <c r="M2942" s="10" t="s">
        <v>8326</v>
      </c>
      <c r="N2942" t="b">
        <v>0</v>
      </c>
      <c r="O2942">
        <v>33</v>
      </c>
      <c r="P2942" t="b">
        <v>1</v>
      </c>
      <c r="Q2942" t="s">
        <v>8276</v>
      </c>
      <c r="R2942" s="5">
        <f t="shared" si="237"/>
        <v>1.0724</v>
      </c>
      <c r="S2942">
        <f t="shared" si="241"/>
        <v>81.242424242424249</v>
      </c>
      <c r="T2942" t="s">
        <v>8276</v>
      </c>
      <c r="U2942" t="s">
        <v>8318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1</v>
      </c>
      <c r="E2943">
        <v>25000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9">
        <f t="shared" si="238"/>
        <v>42034.960127314815</v>
      </c>
      <c r="L2943" s="9">
        <f t="shared" si="239"/>
        <v>42064.960127314815</v>
      </c>
      <c r="M2943" s="10" t="s">
        <v>8326</v>
      </c>
      <c r="N2943" t="b">
        <v>0</v>
      </c>
      <c r="O2943">
        <v>1</v>
      </c>
      <c r="P2943" t="b">
        <v>0</v>
      </c>
      <c r="Q2943" t="s">
        <v>8276</v>
      </c>
      <c r="R2943" s="5">
        <f t="shared" si="237"/>
        <v>4.0000000000000003E-5</v>
      </c>
      <c r="S2943">
        <f t="shared" si="241"/>
        <v>1</v>
      </c>
      <c r="T2943" t="s">
        <v>8276</v>
      </c>
      <c r="U2943" t="s">
        <v>8316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40850</v>
      </c>
      <c r="E2944">
        <v>200000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9">
        <f t="shared" si="238"/>
        <v>42334.803923611107</v>
      </c>
      <c r="L2944" s="9">
        <f t="shared" si="239"/>
        <v>42354.845833333333</v>
      </c>
      <c r="M2944" s="10" t="s">
        <v>8326</v>
      </c>
      <c r="N2944" t="b">
        <v>0</v>
      </c>
      <c r="O2944">
        <v>202</v>
      </c>
      <c r="P2944" t="b">
        <v>0</v>
      </c>
      <c r="Q2944" t="s">
        <v>8276</v>
      </c>
      <c r="R2944" s="5">
        <f t="shared" si="237"/>
        <v>0.20424999999999999</v>
      </c>
      <c r="S2944">
        <f t="shared" si="241"/>
        <v>202.22772277227722</v>
      </c>
      <c r="T2944" t="s">
        <v>8276</v>
      </c>
      <c r="U2944" t="s">
        <v>8316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0</v>
      </c>
      <c r="E2945">
        <v>3000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9">
        <f t="shared" si="238"/>
        <v>42077.129398148143</v>
      </c>
      <c r="L2945" s="9">
        <f t="shared" si="239"/>
        <v>42107.129398148143</v>
      </c>
      <c r="M2945" s="10" t="s">
        <v>8326</v>
      </c>
      <c r="N2945" t="b">
        <v>0</v>
      </c>
      <c r="O2945">
        <v>0</v>
      </c>
      <c r="P2945" t="b">
        <v>0</v>
      </c>
      <c r="Q2945" t="s">
        <v>8276</v>
      </c>
      <c r="R2945" s="5">
        <f t="shared" si="237"/>
        <v>0</v>
      </c>
      <c r="S2945">
        <v>0</v>
      </c>
      <c r="T2945" t="s">
        <v>8276</v>
      </c>
      <c r="U2945" t="s">
        <v>8316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</v>
      </c>
      <c r="E2946">
        <v>10000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9">
        <f t="shared" si="238"/>
        <v>42132.9143287037</v>
      </c>
      <c r="L2946" s="9">
        <f t="shared" si="239"/>
        <v>42162.9143287037</v>
      </c>
      <c r="M2946" s="10" t="s">
        <v>8326</v>
      </c>
      <c r="N2946" t="b">
        <v>0</v>
      </c>
      <c r="O2946">
        <v>1</v>
      </c>
      <c r="P2946" t="b">
        <v>0</v>
      </c>
      <c r="Q2946" t="s">
        <v>8276</v>
      </c>
      <c r="R2946" s="5">
        <f t="shared" ref="R2946:R3009" si="242">D2946/E2946</f>
        <v>0.01</v>
      </c>
      <c r="S2946">
        <f>D2946/O2946</f>
        <v>100</v>
      </c>
      <c r="T2946" t="s">
        <v>8276</v>
      </c>
      <c r="U2946" t="s">
        <v>8316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0</v>
      </c>
      <c r="E2947">
        <v>50000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9">
        <f t="shared" ref="K2947:K3010" si="243">(J2947/86400)+DATE(1970,1,1)</f>
        <v>42118.139583333337</v>
      </c>
      <c r="L2947" s="9">
        <f t="shared" ref="L2947:L3010" si="244">(I2947/86400)+DATE(1970,1,1)</f>
        <v>42148.139583333337</v>
      </c>
      <c r="M2947" s="10" t="s">
        <v>8326</v>
      </c>
      <c r="N2947" t="b">
        <v>0</v>
      </c>
      <c r="O2947">
        <v>0</v>
      </c>
      <c r="P2947" t="b">
        <v>0</v>
      </c>
      <c r="Q2947" t="s">
        <v>8276</v>
      </c>
      <c r="R2947" s="5">
        <f t="shared" si="242"/>
        <v>0</v>
      </c>
      <c r="S2947">
        <v>0</v>
      </c>
      <c r="T2947" t="s">
        <v>8276</v>
      </c>
      <c r="U2947" t="s">
        <v>8316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</v>
      </c>
      <c r="E2948">
        <v>2000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9">
        <f t="shared" si="243"/>
        <v>42567.531157407408</v>
      </c>
      <c r="L2948" s="9">
        <f t="shared" si="244"/>
        <v>42597.531157407408</v>
      </c>
      <c r="M2948" s="10" t="s">
        <v>8328</v>
      </c>
      <c r="N2948" t="b">
        <v>0</v>
      </c>
      <c r="O2948">
        <v>2</v>
      </c>
      <c r="P2948" t="b">
        <v>0</v>
      </c>
      <c r="Q2948" t="s">
        <v>8276</v>
      </c>
      <c r="R2948" s="5">
        <f t="shared" si="242"/>
        <v>1E-3</v>
      </c>
      <c r="S2948">
        <f>D2948/O2948</f>
        <v>1</v>
      </c>
      <c r="T2948" t="s">
        <v>8276</v>
      </c>
      <c r="U2948" t="s">
        <v>8316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1072</v>
      </c>
      <c r="E2949">
        <v>25000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9">
        <f t="shared" si="243"/>
        <v>42649.562118055561</v>
      </c>
      <c r="L2949" s="9">
        <f t="shared" si="244"/>
        <v>42698.71597222222</v>
      </c>
      <c r="M2949" s="10" t="s">
        <v>8328</v>
      </c>
      <c r="N2949" t="b">
        <v>0</v>
      </c>
      <c r="O2949">
        <v>13</v>
      </c>
      <c r="P2949" t="b">
        <v>0</v>
      </c>
      <c r="Q2949" t="s">
        <v>8276</v>
      </c>
      <c r="R2949" s="5">
        <f t="shared" si="242"/>
        <v>4.2880000000000001E-2</v>
      </c>
      <c r="S2949">
        <f>D2949/O2949</f>
        <v>82.461538461538467</v>
      </c>
      <c r="T2949" t="s">
        <v>8276</v>
      </c>
      <c r="U2949" t="s">
        <v>8316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24</v>
      </c>
      <c r="E2950">
        <v>500000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9">
        <f t="shared" si="243"/>
        <v>42097.649224537032</v>
      </c>
      <c r="L2950" s="9">
        <f t="shared" si="244"/>
        <v>42157.649224537032</v>
      </c>
      <c r="M2950" s="10" t="s">
        <v>8326</v>
      </c>
      <c r="N2950" t="b">
        <v>0</v>
      </c>
      <c r="O2950">
        <v>9</v>
      </c>
      <c r="P2950" t="b">
        <v>0</v>
      </c>
      <c r="Q2950" t="s">
        <v>8276</v>
      </c>
      <c r="R2950" s="5">
        <f t="shared" si="242"/>
        <v>4.8000000000000001E-5</v>
      </c>
      <c r="S2950">
        <f>D2950/O2950</f>
        <v>2.6666666666666665</v>
      </c>
      <c r="T2950" t="s">
        <v>8276</v>
      </c>
      <c r="U2950" t="s">
        <v>8316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25</v>
      </c>
      <c r="E2951">
        <v>1000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9">
        <f t="shared" si="243"/>
        <v>42297.823113425926</v>
      </c>
      <c r="L2951" s="9">
        <f t="shared" si="244"/>
        <v>42327.864780092597</v>
      </c>
      <c r="M2951" s="10" t="s">
        <v>8326</v>
      </c>
      <c r="N2951" t="b">
        <v>0</v>
      </c>
      <c r="O2951">
        <v>2</v>
      </c>
      <c r="P2951" t="b">
        <v>0</v>
      </c>
      <c r="Q2951" t="s">
        <v>8276</v>
      </c>
      <c r="R2951" s="5">
        <f t="shared" si="242"/>
        <v>2.5000000000000001E-2</v>
      </c>
      <c r="S2951">
        <f>D2951/O2951</f>
        <v>12.5</v>
      </c>
      <c r="T2951" t="s">
        <v>8276</v>
      </c>
      <c r="U2951" t="s">
        <v>8316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0</v>
      </c>
      <c r="E2952">
        <v>5000000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9">
        <f t="shared" si="243"/>
        <v>42362.36518518519</v>
      </c>
      <c r="L2952" s="9">
        <f t="shared" si="244"/>
        <v>42392.36518518519</v>
      </c>
      <c r="M2952" s="10" t="s">
        <v>8328</v>
      </c>
      <c r="N2952" t="b">
        <v>0</v>
      </c>
      <c r="O2952">
        <v>0</v>
      </c>
      <c r="P2952" t="b">
        <v>0</v>
      </c>
      <c r="Q2952" t="s">
        <v>8276</v>
      </c>
      <c r="R2952" s="5">
        <f t="shared" si="242"/>
        <v>0</v>
      </c>
      <c r="S2952">
        <v>0</v>
      </c>
      <c r="T2952" t="s">
        <v>8276</v>
      </c>
      <c r="U2952" t="s">
        <v>8316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1096</v>
      </c>
      <c r="E2953">
        <v>50000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9">
        <f t="shared" si="243"/>
        <v>41872.802928240737</v>
      </c>
      <c r="L2953" s="9">
        <f t="shared" si="244"/>
        <v>41917.802928240737</v>
      </c>
      <c r="M2953" s="10" t="s">
        <v>8329</v>
      </c>
      <c r="N2953" t="b">
        <v>0</v>
      </c>
      <c r="O2953">
        <v>58</v>
      </c>
      <c r="P2953" t="b">
        <v>0</v>
      </c>
      <c r="Q2953" t="s">
        <v>8276</v>
      </c>
      <c r="R2953" s="5">
        <f t="shared" si="242"/>
        <v>2.1919999999999999E-2</v>
      </c>
      <c r="S2953">
        <f>D2953/O2953</f>
        <v>18.896551724137932</v>
      </c>
      <c r="T2953" t="s">
        <v>8276</v>
      </c>
      <c r="U2953" t="s">
        <v>8316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1605</v>
      </c>
      <c r="E2954">
        <v>20000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9">
        <f t="shared" si="243"/>
        <v>42628.690266203703</v>
      </c>
      <c r="L2954" s="9">
        <f t="shared" si="244"/>
        <v>42660.166666666672</v>
      </c>
      <c r="M2954" s="10" t="s">
        <v>8328</v>
      </c>
      <c r="N2954" t="b">
        <v>0</v>
      </c>
      <c r="O2954">
        <v>8</v>
      </c>
      <c r="P2954" t="b">
        <v>0</v>
      </c>
      <c r="Q2954" t="s">
        <v>8276</v>
      </c>
      <c r="R2954" s="5">
        <f t="shared" si="242"/>
        <v>8.0250000000000002E-2</v>
      </c>
      <c r="S2954">
        <f>D2954/O2954</f>
        <v>200.625</v>
      </c>
      <c r="T2954" t="s">
        <v>8276</v>
      </c>
      <c r="U2954" t="s">
        <v>8316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605</v>
      </c>
      <c r="E2955">
        <v>400000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9">
        <f t="shared" si="243"/>
        <v>42255.791909722218</v>
      </c>
      <c r="L2955" s="9">
        <f t="shared" si="244"/>
        <v>42285.791909722218</v>
      </c>
      <c r="M2955" s="10" t="s">
        <v>8326</v>
      </c>
      <c r="N2955" t="b">
        <v>0</v>
      </c>
      <c r="O2955">
        <v>3</v>
      </c>
      <c r="P2955" t="b">
        <v>0</v>
      </c>
      <c r="Q2955" t="s">
        <v>8276</v>
      </c>
      <c r="R2955" s="5">
        <f t="shared" si="242"/>
        <v>1.5125E-3</v>
      </c>
      <c r="S2955">
        <f>D2955/O2955</f>
        <v>201.66666666666666</v>
      </c>
      <c r="T2955" t="s">
        <v>8276</v>
      </c>
      <c r="U2955" t="s">
        <v>8316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0</v>
      </c>
      <c r="E2956">
        <v>15000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9">
        <f t="shared" si="243"/>
        <v>42790.583368055552</v>
      </c>
      <c r="L2956" s="9">
        <f t="shared" si="244"/>
        <v>42810.541701388887</v>
      </c>
      <c r="M2956" s="10" t="s">
        <v>8327</v>
      </c>
      <c r="N2956" t="b">
        <v>0</v>
      </c>
      <c r="O2956">
        <v>0</v>
      </c>
      <c r="P2956" t="b">
        <v>0</v>
      </c>
      <c r="Q2956" t="s">
        <v>8276</v>
      </c>
      <c r="R2956" s="5">
        <f t="shared" si="242"/>
        <v>0</v>
      </c>
      <c r="S2956">
        <v>0</v>
      </c>
      <c r="T2956" t="s">
        <v>8276</v>
      </c>
      <c r="U2956" t="s">
        <v>8316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715</v>
      </c>
      <c r="E2957">
        <v>1200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9">
        <f t="shared" si="243"/>
        <v>42141.741307870368</v>
      </c>
      <c r="L2957" s="9">
        <f t="shared" si="244"/>
        <v>42171.741307870368</v>
      </c>
      <c r="M2957" s="10" t="s">
        <v>8326</v>
      </c>
      <c r="N2957" t="b">
        <v>0</v>
      </c>
      <c r="O2957">
        <v>11</v>
      </c>
      <c r="P2957" t="b">
        <v>0</v>
      </c>
      <c r="Q2957" t="s">
        <v>8276</v>
      </c>
      <c r="R2957" s="5">
        <f t="shared" si="242"/>
        <v>0.59583333333333333</v>
      </c>
      <c r="S2957">
        <f>D2957/O2957</f>
        <v>65</v>
      </c>
      <c r="T2957" t="s">
        <v>8276</v>
      </c>
      <c r="U2957" t="s">
        <v>8316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1322</v>
      </c>
      <c r="E2958">
        <v>7900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9">
        <f t="shared" si="243"/>
        <v>42464.958912037036</v>
      </c>
      <c r="L2958" s="9">
        <f t="shared" si="244"/>
        <v>42494.958912037036</v>
      </c>
      <c r="M2958" s="10" t="s">
        <v>8328</v>
      </c>
      <c r="N2958" t="b">
        <v>0</v>
      </c>
      <c r="O2958">
        <v>20</v>
      </c>
      <c r="P2958" t="b">
        <v>0</v>
      </c>
      <c r="Q2958" t="s">
        <v>8276</v>
      </c>
      <c r="R2958" s="5">
        <f t="shared" si="242"/>
        <v>0.16734177215189874</v>
      </c>
      <c r="S2958">
        <f>D2958/O2958</f>
        <v>66.099999999999994</v>
      </c>
      <c r="T2958" t="s">
        <v>8276</v>
      </c>
      <c r="U2958" t="s">
        <v>8316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280</v>
      </c>
      <c r="E2959">
        <v>15000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9">
        <f t="shared" si="243"/>
        <v>42031.011249999996</v>
      </c>
      <c r="L2959" s="9">
        <f t="shared" si="244"/>
        <v>42090.969583333332</v>
      </c>
      <c r="M2959" s="10" t="s">
        <v>8326</v>
      </c>
      <c r="N2959" t="b">
        <v>0</v>
      </c>
      <c r="O2959">
        <v>3</v>
      </c>
      <c r="P2959" t="b">
        <v>0</v>
      </c>
      <c r="Q2959" t="s">
        <v>8276</v>
      </c>
      <c r="R2959" s="5">
        <f t="shared" si="242"/>
        <v>1.8666666666666668E-2</v>
      </c>
      <c r="S2959">
        <f>D2959/O2959</f>
        <v>93.333333333333329</v>
      </c>
      <c r="T2959" t="s">
        <v>8276</v>
      </c>
      <c r="U2959" t="s">
        <v>8316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0</v>
      </c>
      <c r="E2960">
        <v>80000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9">
        <f t="shared" si="243"/>
        <v>42438.779131944444</v>
      </c>
      <c r="L2960" s="9">
        <f t="shared" si="244"/>
        <v>42498.73746527778</v>
      </c>
      <c r="M2960" s="10" t="s">
        <v>8328</v>
      </c>
      <c r="N2960" t="b">
        <v>0</v>
      </c>
      <c r="O2960">
        <v>0</v>
      </c>
      <c r="P2960" t="b">
        <v>0</v>
      </c>
      <c r="Q2960" t="s">
        <v>8276</v>
      </c>
      <c r="R2960" s="5">
        <f t="shared" si="242"/>
        <v>0</v>
      </c>
      <c r="S2960">
        <v>0</v>
      </c>
      <c r="T2960" t="s">
        <v>8276</v>
      </c>
      <c r="U2960" t="s">
        <v>8316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0</v>
      </c>
      <c r="E2961">
        <v>10000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9">
        <f t="shared" si="243"/>
        <v>42498.008391203708</v>
      </c>
      <c r="L2961" s="9">
        <f t="shared" si="244"/>
        <v>42528.008391203708</v>
      </c>
      <c r="M2961" s="10" t="s">
        <v>8328</v>
      </c>
      <c r="N2961" t="b">
        <v>0</v>
      </c>
      <c r="O2961">
        <v>0</v>
      </c>
      <c r="P2961" t="b">
        <v>0</v>
      </c>
      <c r="Q2961" t="s">
        <v>8276</v>
      </c>
      <c r="R2961" s="5">
        <f t="shared" si="242"/>
        <v>0</v>
      </c>
      <c r="S2961">
        <v>0</v>
      </c>
      <c r="T2961" t="s">
        <v>8276</v>
      </c>
      <c r="U2961" t="s">
        <v>8316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0</v>
      </c>
      <c r="E2962">
        <v>30000000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9">
        <f t="shared" si="243"/>
        <v>41863.757210648146</v>
      </c>
      <c r="L2962" s="9">
        <f t="shared" si="244"/>
        <v>41893.757210648146</v>
      </c>
      <c r="M2962" s="10" t="s">
        <v>8329</v>
      </c>
      <c r="N2962" t="b">
        <v>0</v>
      </c>
      <c r="O2962">
        <v>0</v>
      </c>
      <c r="P2962" t="b">
        <v>0</v>
      </c>
      <c r="Q2962" t="s">
        <v>8276</v>
      </c>
      <c r="R2962" s="5">
        <f t="shared" si="242"/>
        <v>0</v>
      </c>
      <c r="S2962">
        <v>0</v>
      </c>
      <c r="T2962" t="s">
        <v>8276</v>
      </c>
      <c r="U2962" t="s">
        <v>8316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5481</v>
      </c>
      <c r="E2963">
        <v>5000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9">
        <f t="shared" si="243"/>
        <v>42061.212488425925</v>
      </c>
      <c r="L2963" s="9">
        <f t="shared" si="244"/>
        <v>42089.166666666672</v>
      </c>
      <c r="M2963" s="10" t="s">
        <v>8326</v>
      </c>
      <c r="N2963" t="b">
        <v>0</v>
      </c>
      <c r="O2963">
        <v>108</v>
      </c>
      <c r="P2963" t="b">
        <v>1</v>
      </c>
      <c r="Q2963" t="s">
        <v>8276</v>
      </c>
      <c r="R2963" s="5">
        <f t="shared" si="242"/>
        <v>1.0962000000000001</v>
      </c>
      <c r="S2963">
        <f t="shared" ref="S2963:S2994" si="245">D2963/O2963</f>
        <v>50.75</v>
      </c>
      <c r="T2963" t="s">
        <v>8276</v>
      </c>
      <c r="U2963" t="s">
        <v>8277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1218</v>
      </c>
      <c r="E2964">
        <v>1000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9">
        <f t="shared" si="243"/>
        <v>42036.24428240741</v>
      </c>
      <c r="L2964" s="9">
        <f t="shared" si="244"/>
        <v>42064.290972222225</v>
      </c>
      <c r="M2964" s="10" t="s">
        <v>8326</v>
      </c>
      <c r="N2964" t="b">
        <v>0</v>
      </c>
      <c r="O2964">
        <v>20</v>
      </c>
      <c r="P2964" t="b">
        <v>1</v>
      </c>
      <c r="Q2964" t="s">
        <v>8276</v>
      </c>
      <c r="R2964" s="5">
        <f t="shared" si="242"/>
        <v>1.218</v>
      </c>
      <c r="S2964">
        <f t="shared" si="245"/>
        <v>60.9</v>
      </c>
      <c r="T2964" t="s">
        <v>8276</v>
      </c>
      <c r="U2964" t="s">
        <v>8277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10685</v>
      </c>
      <c r="E2965">
        <v>10000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9">
        <f t="shared" si="243"/>
        <v>42157.470185185186</v>
      </c>
      <c r="L2965" s="9">
        <f t="shared" si="244"/>
        <v>42187.470185185186</v>
      </c>
      <c r="M2965" s="10" t="s">
        <v>8326</v>
      </c>
      <c r="N2965" t="b">
        <v>0</v>
      </c>
      <c r="O2965">
        <v>98</v>
      </c>
      <c r="P2965" t="b">
        <v>1</v>
      </c>
      <c r="Q2965" t="s">
        <v>8276</v>
      </c>
      <c r="R2965" s="5">
        <f t="shared" si="242"/>
        <v>1.0685</v>
      </c>
      <c r="S2965">
        <f t="shared" si="245"/>
        <v>109.03061224489795</v>
      </c>
      <c r="T2965" t="s">
        <v>8276</v>
      </c>
      <c r="U2965" t="s">
        <v>8277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5035.6899999999996</v>
      </c>
      <c r="E2966">
        <v>5000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9">
        <f t="shared" si="243"/>
        <v>41827.909942129627</v>
      </c>
      <c r="L2966" s="9">
        <f t="shared" si="244"/>
        <v>41857.897222222222</v>
      </c>
      <c r="M2966" s="10" t="s">
        <v>8329</v>
      </c>
      <c r="N2966" t="b">
        <v>0</v>
      </c>
      <c r="O2966">
        <v>196</v>
      </c>
      <c r="P2966" t="b">
        <v>1</v>
      </c>
      <c r="Q2966" t="s">
        <v>8276</v>
      </c>
      <c r="R2966" s="5">
        <f t="shared" si="242"/>
        <v>1.0071379999999999</v>
      </c>
      <c r="S2966">
        <f t="shared" si="245"/>
        <v>25.692295918367346</v>
      </c>
      <c r="T2966" t="s">
        <v>8276</v>
      </c>
      <c r="U2966" t="s">
        <v>8277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1635</v>
      </c>
      <c r="E2967">
        <v>1500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9">
        <f t="shared" si="243"/>
        <v>42162.729548611111</v>
      </c>
      <c r="L2967" s="9">
        <f t="shared" si="244"/>
        <v>42192.729548611111</v>
      </c>
      <c r="M2967" s="10" t="s">
        <v>8326</v>
      </c>
      <c r="N2967" t="b">
        <v>0</v>
      </c>
      <c r="O2967">
        <v>39</v>
      </c>
      <c r="P2967" t="b">
        <v>1</v>
      </c>
      <c r="Q2967" t="s">
        <v>8276</v>
      </c>
      <c r="R2967" s="5">
        <f t="shared" si="242"/>
        <v>1.0900000000000001</v>
      </c>
      <c r="S2967">
        <f t="shared" si="245"/>
        <v>41.92307692307692</v>
      </c>
      <c r="T2967" t="s">
        <v>8276</v>
      </c>
      <c r="U2967" t="s">
        <v>8277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11363</v>
      </c>
      <c r="E2968">
        <v>10000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9">
        <f t="shared" si="243"/>
        <v>42233.738564814819</v>
      </c>
      <c r="L2968" s="9">
        <f t="shared" si="244"/>
        <v>42263.738564814819</v>
      </c>
      <c r="M2968" s="10" t="s">
        <v>8326</v>
      </c>
      <c r="N2968" t="b">
        <v>0</v>
      </c>
      <c r="O2968">
        <v>128</v>
      </c>
      <c r="P2968" t="b">
        <v>1</v>
      </c>
      <c r="Q2968" t="s">
        <v>8276</v>
      </c>
      <c r="R2968" s="5">
        <f t="shared" si="242"/>
        <v>1.1363000000000001</v>
      </c>
      <c r="S2968">
        <f t="shared" si="245"/>
        <v>88.7734375</v>
      </c>
      <c r="T2968" t="s">
        <v>8276</v>
      </c>
      <c r="U2968" t="s">
        <v>8277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5696</v>
      </c>
      <c r="E2969">
        <v>5000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9">
        <f t="shared" si="243"/>
        <v>42042.197824074072</v>
      </c>
      <c r="L2969" s="9">
        <f t="shared" si="244"/>
        <v>42072.156157407408</v>
      </c>
      <c r="M2969" s="10" t="s">
        <v>8326</v>
      </c>
      <c r="N2969" t="b">
        <v>0</v>
      </c>
      <c r="O2969">
        <v>71</v>
      </c>
      <c r="P2969" t="b">
        <v>1</v>
      </c>
      <c r="Q2969" t="s">
        <v>8276</v>
      </c>
      <c r="R2969" s="5">
        <f t="shared" si="242"/>
        <v>1.1392</v>
      </c>
      <c r="S2969">
        <f t="shared" si="245"/>
        <v>80.225352112676063</v>
      </c>
      <c r="T2969" t="s">
        <v>8276</v>
      </c>
      <c r="U2969" t="s">
        <v>8277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3710</v>
      </c>
      <c r="E2970">
        <v>3500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9">
        <f t="shared" si="243"/>
        <v>42585.523842592593</v>
      </c>
      <c r="L2970" s="9">
        <f t="shared" si="244"/>
        <v>42599.165972222225</v>
      </c>
      <c r="M2970" s="10" t="s">
        <v>8328</v>
      </c>
      <c r="N2970" t="b">
        <v>0</v>
      </c>
      <c r="O2970">
        <v>47</v>
      </c>
      <c r="P2970" t="b">
        <v>1</v>
      </c>
      <c r="Q2970" t="s">
        <v>8276</v>
      </c>
      <c r="R2970" s="5">
        <f t="shared" si="242"/>
        <v>1.06</v>
      </c>
      <c r="S2970">
        <f t="shared" si="245"/>
        <v>78.936170212765958</v>
      </c>
      <c r="T2970" t="s">
        <v>8276</v>
      </c>
      <c r="U2970" t="s">
        <v>8277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1625</v>
      </c>
      <c r="E2971">
        <v>1000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9">
        <f t="shared" si="243"/>
        <v>42097.786493055552</v>
      </c>
      <c r="L2971" s="9">
        <f t="shared" si="244"/>
        <v>42127.952083333337</v>
      </c>
      <c r="M2971" s="10" t="s">
        <v>8326</v>
      </c>
      <c r="N2971" t="b">
        <v>0</v>
      </c>
      <c r="O2971">
        <v>17</v>
      </c>
      <c r="P2971" t="b">
        <v>1</v>
      </c>
      <c r="Q2971" t="s">
        <v>8276</v>
      </c>
      <c r="R2971" s="5">
        <f t="shared" si="242"/>
        <v>1.625</v>
      </c>
      <c r="S2971">
        <f t="shared" si="245"/>
        <v>95.588235294117652</v>
      </c>
      <c r="T2971" t="s">
        <v>8276</v>
      </c>
      <c r="U2971" t="s">
        <v>8277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6360</v>
      </c>
      <c r="E2972">
        <v>6000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9">
        <f t="shared" si="243"/>
        <v>41808.669571759259</v>
      </c>
      <c r="L2972" s="9">
        <f t="shared" si="244"/>
        <v>41838.669571759259</v>
      </c>
      <c r="M2972" s="10" t="s">
        <v>8329</v>
      </c>
      <c r="N2972" t="b">
        <v>0</v>
      </c>
      <c r="O2972">
        <v>91</v>
      </c>
      <c r="P2972" t="b">
        <v>1</v>
      </c>
      <c r="Q2972" t="s">
        <v>8276</v>
      </c>
      <c r="R2972" s="5">
        <f t="shared" si="242"/>
        <v>1.06</v>
      </c>
      <c r="S2972">
        <f t="shared" si="245"/>
        <v>69.890109890109883</v>
      </c>
      <c r="T2972" t="s">
        <v>8276</v>
      </c>
      <c r="U2972" t="s">
        <v>8277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3205</v>
      </c>
      <c r="E2973">
        <v>3200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9">
        <f t="shared" si="243"/>
        <v>41852.658310185187</v>
      </c>
      <c r="L2973" s="9">
        <f t="shared" si="244"/>
        <v>41882.658310185187</v>
      </c>
      <c r="M2973" s="10" t="s">
        <v>8329</v>
      </c>
      <c r="N2973" t="b">
        <v>0</v>
      </c>
      <c r="O2973">
        <v>43</v>
      </c>
      <c r="P2973" t="b">
        <v>1</v>
      </c>
      <c r="Q2973" t="s">
        <v>8276</v>
      </c>
      <c r="R2973" s="5">
        <f t="shared" si="242"/>
        <v>1.0015624999999999</v>
      </c>
      <c r="S2973">
        <f t="shared" si="245"/>
        <v>74.534883720930239</v>
      </c>
      <c r="T2973" t="s">
        <v>8276</v>
      </c>
      <c r="U2973" t="s">
        <v>8277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2107</v>
      </c>
      <c r="E2974">
        <v>2000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9">
        <f t="shared" si="243"/>
        <v>42694.110185185185</v>
      </c>
      <c r="L2974" s="9">
        <f t="shared" si="244"/>
        <v>42709.041666666672</v>
      </c>
      <c r="M2974" s="10" t="s">
        <v>8328</v>
      </c>
      <c r="N2974" t="b">
        <v>0</v>
      </c>
      <c r="O2974">
        <v>17</v>
      </c>
      <c r="P2974" t="b">
        <v>1</v>
      </c>
      <c r="Q2974" t="s">
        <v>8276</v>
      </c>
      <c r="R2974" s="5">
        <f t="shared" si="242"/>
        <v>1.0535000000000001</v>
      </c>
      <c r="S2974">
        <f t="shared" si="245"/>
        <v>123.94117647058823</v>
      </c>
      <c r="T2974" t="s">
        <v>8276</v>
      </c>
      <c r="U2974" t="s">
        <v>8277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8740</v>
      </c>
      <c r="E2975">
        <v>5000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9">
        <f t="shared" si="243"/>
        <v>42341.818379629629</v>
      </c>
      <c r="L2975" s="9">
        <f t="shared" si="244"/>
        <v>42370.166666666672</v>
      </c>
      <c r="M2975" s="10" t="s">
        <v>8328</v>
      </c>
      <c r="N2975" t="b">
        <v>0</v>
      </c>
      <c r="O2975">
        <v>33</v>
      </c>
      <c r="P2975" t="b">
        <v>1</v>
      </c>
      <c r="Q2975" t="s">
        <v>8276</v>
      </c>
      <c r="R2975" s="5">
        <f t="shared" si="242"/>
        <v>1.748</v>
      </c>
      <c r="S2975">
        <f t="shared" si="245"/>
        <v>264.84848484848487</v>
      </c>
      <c r="T2975" t="s">
        <v>8276</v>
      </c>
      <c r="U2975" t="s">
        <v>8277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5100</v>
      </c>
      <c r="E2976">
        <v>5000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9">
        <f t="shared" si="243"/>
        <v>41880.061006944445</v>
      </c>
      <c r="L2976" s="9">
        <f t="shared" si="244"/>
        <v>41908.065972222219</v>
      </c>
      <c r="M2976" s="10" t="s">
        <v>8329</v>
      </c>
      <c r="N2976" t="b">
        <v>0</v>
      </c>
      <c r="O2976">
        <v>87</v>
      </c>
      <c r="P2976" t="b">
        <v>1</v>
      </c>
      <c r="Q2976" t="s">
        <v>8276</v>
      </c>
      <c r="R2976" s="5">
        <f t="shared" si="242"/>
        <v>1.02</v>
      </c>
      <c r="S2976">
        <f t="shared" si="245"/>
        <v>58.620689655172413</v>
      </c>
      <c r="T2976" t="s">
        <v>8276</v>
      </c>
      <c r="U2976" t="s">
        <v>8277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8010</v>
      </c>
      <c r="E2977">
        <v>8000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9">
        <f t="shared" si="243"/>
        <v>41941.683865740742</v>
      </c>
      <c r="L2977" s="9">
        <f t="shared" si="244"/>
        <v>41970.125</v>
      </c>
      <c r="M2977" s="10" t="s">
        <v>8329</v>
      </c>
      <c r="N2977" t="b">
        <v>0</v>
      </c>
      <c r="O2977">
        <v>113</v>
      </c>
      <c r="P2977" t="b">
        <v>1</v>
      </c>
      <c r="Q2977" t="s">
        <v>8276</v>
      </c>
      <c r="R2977" s="5">
        <f t="shared" si="242"/>
        <v>1.00125</v>
      </c>
      <c r="S2977">
        <f t="shared" si="245"/>
        <v>70.884955752212392</v>
      </c>
      <c r="T2977" t="s">
        <v>8276</v>
      </c>
      <c r="U2977" t="s">
        <v>8277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120</v>
      </c>
      <c r="E2978">
        <v>70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9">
        <f t="shared" si="243"/>
        <v>42425.730671296296</v>
      </c>
      <c r="L2978" s="9">
        <f t="shared" si="244"/>
        <v>42442.5</v>
      </c>
      <c r="M2978" s="10" t="s">
        <v>8328</v>
      </c>
      <c r="N2978" t="b">
        <v>0</v>
      </c>
      <c r="O2978">
        <v>14</v>
      </c>
      <c r="P2978" t="b">
        <v>1</v>
      </c>
      <c r="Q2978" t="s">
        <v>8276</v>
      </c>
      <c r="R2978" s="5">
        <f t="shared" si="242"/>
        <v>1.7142857142857142</v>
      </c>
      <c r="S2978">
        <f t="shared" si="245"/>
        <v>8.5714285714285712</v>
      </c>
      <c r="T2978" t="s">
        <v>8276</v>
      </c>
      <c r="U2978" t="s">
        <v>8277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3407</v>
      </c>
      <c r="E2979">
        <v>3000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9">
        <f t="shared" si="243"/>
        <v>42026.88118055556</v>
      </c>
      <c r="L2979" s="9">
        <f t="shared" si="244"/>
        <v>42086.093055555553</v>
      </c>
      <c r="M2979" s="10" t="s">
        <v>8326</v>
      </c>
      <c r="N2979" t="b">
        <v>0</v>
      </c>
      <c r="O2979">
        <v>30</v>
      </c>
      <c r="P2979" t="b">
        <v>1</v>
      </c>
      <c r="Q2979" t="s">
        <v>8276</v>
      </c>
      <c r="R2979" s="5">
        <f t="shared" si="242"/>
        <v>1.1356666666666666</v>
      </c>
      <c r="S2979">
        <f t="shared" si="245"/>
        <v>113.56666666666666</v>
      </c>
      <c r="T2979" t="s">
        <v>8276</v>
      </c>
      <c r="U2979" t="s">
        <v>8277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971</v>
      </c>
      <c r="E2980">
        <v>750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9">
        <f t="shared" si="243"/>
        <v>41922.640590277777</v>
      </c>
      <c r="L2980" s="9">
        <f t="shared" si="244"/>
        <v>41932.249305555553</v>
      </c>
      <c r="M2980" s="10" t="s">
        <v>8329</v>
      </c>
      <c r="N2980" t="b">
        <v>0</v>
      </c>
      <c r="O2980">
        <v>16</v>
      </c>
      <c r="P2980" t="b">
        <v>1</v>
      </c>
      <c r="Q2980" t="s">
        <v>8276</v>
      </c>
      <c r="R2980" s="5">
        <f t="shared" si="242"/>
        <v>1.2946666666666666</v>
      </c>
      <c r="S2980">
        <f t="shared" si="245"/>
        <v>60.6875</v>
      </c>
      <c r="T2980" t="s">
        <v>8276</v>
      </c>
      <c r="U2980" t="s">
        <v>8277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5070</v>
      </c>
      <c r="E2981">
        <v>5000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9">
        <f t="shared" si="243"/>
        <v>41993.824340277773</v>
      </c>
      <c r="L2981" s="9">
        <f t="shared" si="244"/>
        <v>42010.25</v>
      </c>
      <c r="M2981" s="10" t="s">
        <v>8326</v>
      </c>
      <c r="N2981" t="b">
        <v>0</v>
      </c>
      <c r="O2981">
        <v>46</v>
      </c>
      <c r="P2981" t="b">
        <v>1</v>
      </c>
      <c r="Q2981" t="s">
        <v>8276</v>
      </c>
      <c r="R2981" s="5">
        <f t="shared" si="242"/>
        <v>1.014</v>
      </c>
      <c r="S2981">
        <f t="shared" si="245"/>
        <v>110.21739130434783</v>
      </c>
      <c r="T2981" t="s">
        <v>8276</v>
      </c>
      <c r="U2981" t="s">
        <v>8277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3275</v>
      </c>
      <c r="E2982">
        <v>3000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9">
        <f t="shared" si="243"/>
        <v>42219.915856481486</v>
      </c>
      <c r="L2982" s="9">
        <f t="shared" si="244"/>
        <v>42240.083333333328</v>
      </c>
      <c r="M2982" s="10" t="s">
        <v>8326</v>
      </c>
      <c r="N2982" t="b">
        <v>0</v>
      </c>
      <c r="O2982">
        <v>24</v>
      </c>
      <c r="P2982" t="b">
        <v>1</v>
      </c>
      <c r="Q2982" t="s">
        <v>8276</v>
      </c>
      <c r="R2982" s="5">
        <f t="shared" si="242"/>
        <v>1.0916666666666666</v>
      </c>
      <c r="S2982">
        <f t="shared" si="245"/>
        <v>136.45833333333334</v>
      </c>
      <c r="T2982" t="s">
        <v>8276</v>
      </c>
      <c r="U2982" t="s">
        <v>8277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5157</v>
      </c>
      <c r="E2983">
        <v>4000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9">
        <f t="shared" si="243"/>
        <v>42225.559675925921</v>
      </c>
      <c r="L2983" s="9">
        <f t="shared" si="244"/>
        <v>42270.559675925921</v>
      </c>
      <c r="M2983" s="10" t="s">
        <v>8326</v>
      </c>
      <c r="N2983" t="b">
        <v>1</v>
      </c>
      <c r="O2983">
        <v>97</v>
      </c>
      <c r="P2983" t="b">
        <v>1</v>
      </c>
      <c r="Q2983" t="s">
        <v>8276</v>
      </c>
      <c r="R2983" s="5">
        <f t="shared" si="242"/>
        <v>1.28925</v>
      </c>
      <c r="S2983">
        <f t="shared" si="245"/>
        <v>53.164948453608247</v>
      </c>
      <c r="T2983" t="s">
        <v>8276</v>
      </c>
      <c r="U2983" t="s">
        <v>8316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5103</v>
      </c>
      <c r="E2984">
        <v>5000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9">
        <f t="shared" si="243"/>
        <v>42381.686840277776</v>
      </c>
      <c r="L2984" s="9">
        <f t="shared" si="244"/>
        <v>42411.686840277776</v>
      </c>
      <c r="M2984" s="10" t="s">
        <v>8328</v>
      </c>
      <c r="N2984" t="b">
        <v>1</v>
      </c>
      <c r="O2984">
        <v>59</v>
      </c>
      <c r="P2984" t="b">
        <v>1</v>
      </c>
      <c r="Q2984" t="s">
        <v>8276</v>
      </c>
      <c r="R2984" s="5">
        <f t="shared" si="242"/>
        <v>1.0206</v>
      </c>
      <c r="S2984">
        <f t="shared" si="245"/>
        <v>86.491525423728817</v>
      </c>
      <c r="T2984" t="s">
        <v>8276</v>
      </c>
      <c r="U2984" t="s">
        <v>8316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169985.91</v>
      </c>
      <c r="E2985">
        <v>116000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9">
        <f t="shared" si="243"/>
        <v>41894.632361111115</v>
      </c>
      <c r="L2985" s="9">
        <f t="shared" si="244"/>
        <v>41954.674027777779</v>
      </c>
      <c r="M2985" s="10" t="s">
        <v>8329</v>
      </c>
      <c r="N2985" t="b">
        <v>1</v>
      </c>
      <c r="O2985">
        <v>1095</v>
      </c>
      <c r="P2985" t="b">
        <v>1</v>
      </c>
      <c r="Q2985" t="s">
        <v>8276</v>
      </c>
      <c r="R2985" s="5">
        <f t="shared" si="242"/>
        <v>1.465395775862069</v>
      </c>
      <c r="S2985">
        <f t="shared" si="245"/>
        <v>155.23827397260274</v>
      </c>
      <c r="T2985" t="s">
        <v>8276</v>
      </c>
      <c r="U2985" t="s">
        <v>8316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25088</v>
      </c>
      <c r="E2986">
        <v>25000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9">
        <f t="shared" si="243"/>
        <v>42576.278715277775</v>
      </c>
      <c r="L2986" s="9">
        <f t="shared" si="244"/>
        <v>42606.278715277775</v>
      </c>
      <c r="M2986" s="10" t="s">
        <v>8328</v>
      </c>
      <c r="N2986" t="b">
        <v>1</v>
      </c>
      <c r="O2986">
        <v>218</v>
      </c>
      <c r="P2986" t="b">
        <v>1</v>
      </c>
      <c r="Q2986" t="s">
        <v>8276</v>
      </c>
      <c r="R2986" s="5">
        <f t="shared" si="242"/>
        <v>1.00352</v>
      </c>
      <c r="S2986">
        <f t="shared" si="245"/>
        <v>115.08256880733946</v>
      </c>
      <c r="T2986" t="s">
        <v>8276</v>
      </c>
      <c r="U2986" t="s">
        <v>8316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12165</v>
      </c>
      <c r="E2987">
        <v>10000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9">
        <f t="shared" si="243"/>
        <v>42654.973703703705</v>
      </c>
      <c r="L2987" s="9">
        <f t="shared" si="244"/>
        <v>42674.166666666672</v>
      </c>
      <c r="M2987" s="10" t="s">
        <v>8328</v>
      </c>
      <c r="N2987" t="b">
        <v>0</v>
      </c>
      <c r="O2987">
        <v>111</v>
      </c>
      <c r="P2987" t="b">
        <v>1</v>
      </c>
      <c r="Q2987" t="s">
        <v>8276</v>
      </c>
      <c r="R2987" s="5">
        <f t="shared" si="242"/>
        <v>1.2164999999999999</v>
      </c>
      <c r="S2987">
        <f t="shared" si="245"/>
        <v>109.5945945945946</v>
      </c>
      <c r="T2987" t="s">
        <v>8276</v>
      </c>
      <c r="U2987" t="s">
        <v>8316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2532</v>
      </c>
      <c r="E2988">
        <v>2400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9">
        <f t="shared" si="243"/>
        <v>42431.500069444446</v>
      </c>
      <c r="L2988" s="9">
        <f t="shared" si="244"/>
        <v>42491.458402777775</v>
      </c>
      <c r="M2988" s="10" t="s">
        <v>8328</v>
      </c>
      <c r="N2988" t="b">
        <v>0</v>
      </c>
      <c r="O2988">
        <v>56</v>
      </c>
      <c r="P2988" t="b">
        <v>1</v>
      </c>
      <c r="Q2988" t="s">
        <v>8276</v>
      </c>
      <c r="R2988" s="5">
        <f t="shared" si="242"/>
        <v>1.0549999999999999</v>
      </c>
      <c r="S2988">
        <f t="shared" si="245"/>
        <v>45.214285714285715</v>
      </c>
      <c r="T2988" t="s">
        <v>8276</v>
      </c>
      <c r="U2988" t="s">
        <v>8316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27600.2</v>
      </c>
      <c r="E2989">
        <v>25000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9">
        <f t="shared" si="243"/>
        <v>42627.307303240741</v>
      </c>
      <c r="L2989" s="9">
        <f t="shared" si="244"/>
        <v>42656</v>
      </c>
      <c r="M2989" s="10" t="s">
        <v>8337</v>
      </c>
      <c r="N2989" t="b">
        <v>0</v>
      </c>
      <c r="O2989">
        <v>265</v>
      </c>
      <c r="P2989" t="b">
        <v>1</v>
      </c>
      <c r="Q2989" t="s">
        <v>8276</v>
      </c>
      <c r="R2989" s="5">
        <f t="shared" si="242"/>
        <v>1.1040080000000001</v>
      </c>
      <c r="S2989">
        <f t="shared" si="245"/>
        <v>104.15169811320754</v>
      </c>
      <c r="T2989" t="s">
        <v>8276</v>
      </c>
      <c r="U2989" t="s">
        <v>8316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9">
        <f t="shared" si="243"/>
        <v>42511.36204861111</v>
      </c>
      <c r="L2990" s="9">
        <f t="shared" si="244"/>
        <v>42541.36204861111</v>
      </c>
      <c r="M2990" s="10" t="s">
        <v>8328</v>
      </c>
      <c r="N2990" t="b">
        <v>0</v>
      </c>
      <c r="O2990">
        <v>28</v>
      </c>
      <c r="P2990" t="b">
        <v>1</v>
      </c>
      <c r="Q2990" t="s">
        <v>8276</v>
      </c>
      <c r="R2990" s="5">
        <f t="shared" si="242"/>
        <v>1</v>
      </c>
      <c r="S2990">
        <f t="shared" si="245"/>
        <v>35.714285714285715</v>
      </c>
      <c r="T2990" t="s">
        <v>8276</v>
      </c>
      <c r="U2990" t="s">
        <v>8316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35307</v>
      </c>
      <c r="E2991">
        <v>20000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9">
        <f t="shared" si="243"/>
        <v>42337.02039351852</v>
      </c>
      <c r="L2991" s="9">
        <f t="shared" si="244"/>
        <v>42359.207638888889</v>
      </c>
      <c r="M2991" s="10" t="s">
        <v>8326</v>
      </c>
      <c r="N2991" t="b">
        <v>0</v>
      </c>
      <c r="O2991">
        <v>364</v>
      </c>
      <c r="P2991" t="b">
        <v>1</v>
      </c>
      <c r="Q2991" t="s">
        <v>8276</v>
      </c>
      <c r="R2991" s="5">
        <f t="shared" si="242"/>
        <v>1.76535</v>
      </c>
      <c r="S2991">
        <f t="shared" si="245"/>
        <v>96.997252747252745</v>
      </c>
      <c r="T2991" t="s">
        <v>8276</v>
      </c>
      <c r="U2991" t="s">
        <v>8316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9">
        <f t="shared" si="243"/>
        <v>42341.57430555555</v>
      </c>
      <c r="L2992" s="9">
        <f t="shared" si="244"/>
        <v>42376.57430555555</v>
      </c>
      <c r="M2992" s="10" t="s">
        <v>8328</v>
      </c>
      <c r="N2992" t="b">
        <v>0</v>
      </c>
      <c r="O2992">
        <v>27</v>
      </c>
      <c r="P2992" t="b">
        <v>1</v>
      </c>
      <c r="Q2992" t="s">
        <v>8276</v>
      </c>
      <c r="R2992" s="5">
        <f t="shared" si="242"/>
        <v>1</v>
      </c>
      <c r="S2992">
        <f t="shared" si="245"/>
        <v>370.37037037037038</v>
      </c>
      <c r="T2992" t="s">
        <v>8276</v>
      </c>
      <c r="U2992" t="s">
        <v>8316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8780</v>
      </c>
      <c r="E2993">
        <v>8500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9">
        <f t="shared" si="243"/>
        <v>42740.837152777778</v>
      </c>
      <c r="L2993" s="9">
        <f t="shared" si="244"/>
        <v>42762.837152777778</v>
      </c>
      <c r="M2993" s="10" t="s">
        <v>8327</v>
      </c>
      <c r="N2993" t="b">
        <v>0</v>
      </c>
      <c r="O2993">
        <v>93</v>
      </c>
      <c r="P2993" t="b">
        <v>1</v>
      </c>
      <c r="Q2993" t="s">
        <v>8276</v>
      </c>
      <c r="R2993" s="5">
        <f t="shared" si="242"/>
        <v>1.0329411764705883</v>
      </c>
      <c r="S2993">
        <f t="shared" si="245"/>
        <v>94.408602150537632</v>
      </c>
      <c r="T2993" t="s">
        <v>8276</v>
      </c>
      <c r="U2993" t="s">
        <v>8316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3135</v>
      </c>
      <c r="E2994">
        <v>3000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9">
        <f t="shared" si="243"/>
        <v>42622.767476851848</v>
      </c>
      <c r="L2994" s="9">
        <f t="shared" si="244"/>
        <v>42652.767476851848</v>
      </c>
      <c r="M2994" s="10" t="s">
        <v>8328</v>
      </c>
      <c r="N2994" t="b">
        <v>0</v>
      </c>
      <c r="O2994">
        <v>64</v>
      </c>
      <c r="P2994" t="b">
        <v>1</v>
      </c>
      <c r="Q2994" t="s">
        <v>8276</v>
      </c>
      <c r="R2994" s="5">
        <f t="shared" si="242"/>
        <v>1.0449999999999999</v>
      </c>
      <c r="S2994">
        <f t="shared" si="245"/>
        <v>48.984375</v>
      </c>
      <c r="T2994" t="s">
        <v>8276</v>
      </c>
      <c r="U2994" t="s">
        <v>8316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1003</v>
      </c>
      <c r="E2995">
        <v>1000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9">
        <f t="shared" si="243"/>
        <v>42390.838738425926</v>
      </c>
      <c r="L2995" s="9">
        <f t="shared" si="244"/>
        <v>42420.838738425926</v>
      </c>
      <c r="M2995" s="10" t="s">
        <v>8328</v>
      </c>
      <c r="N2995" t="b">
        <v>0</v>
      </c>
      <c r="O2995">
        <v>22</v>
      </c>
      <c r="P2995" t="b">
        <v>1</v>
      </c>
      <c r="Q2995" t="s">
        <v>8276</v>
      </c>
      <c r="R2995" s="5">
        <f t="shared" si="242"/>
        <v>1.0029999999999999</v>
      </c>
      <c r="S2995">
        <f t="shared" ref="S2995:S3026" si="246">D2995/O2995</f>
        <v>45.590909090909093</v>
      </c>
      <c r="T2995" t="s">
        <v>8276</v>
      </c>
      <c r="U2995" t="s">
        <v>8316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1373.24</v>
      </c>
      <c r="E2996">
        <v>300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9">
        <f t="shared" si="243"/>
        <v>41885.478842592594</v>
      </c>
      <c r="L2996" s="9">
        <f t="shared" si="244"/>
        <v>41915.478842592594</v>
      </c>
      <c r="M2996" s="10" t="s">
        <v>8329</v>
      </c>
      <c r="N2996" t="b">
        <v>0</v>
      </c>
      <c r="O2996">
        <v>59</v>
      </c>
      <c r="P2996" t="b">
        <v>1</v>
      </c>
      <c r="Q2996" t="s">
        <v>8276</v>
      </c>
      <c r="R2996" s="5">
        <f t="shared" si="242"/>
        <v>4.577466666666667</v>
      </c>
      <c r="S2996">
        <f t="shared" si="246"/>
        <v>23.275254237288134</v>
      </c>
      <c r="T2996" t="s">
        <v>8276</v>
      </c>
      <c r="U2996" t="s">
        <v>8316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15744</v>
      </c>
      <c r="E2997">
        <v>15000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9">
        <f t="shared" si="243"/>
        <v>42724.665173611109</v>
      </c>
      <c r="L2997" s="9">
        <f t="shared" si="244"/>
        <v>42754.665173611109</v>
      </c>
      <c r="M2997" s="10" t="s">
        <v>8327</v>
      </c>
      <c r="N2997" t="b">
        <v>0</v>
      </c>
      <c r="O2997">
        <v>249</v>
      </c>
      <c r="P2997" t="b">
        <v>1</v>
      </c>
      <c r="Q2997" t="s">
        <v>8276</v>
      </c>
      <c r="R2997" s="5">
        <f t="shared" si="242"/>
        <v>1.0496000000000001</v>
      </c>
      <c r="S2997">
        <f t="shared" si="246"/>
        <v>63.2289156626506</v>
      </c>
      <c r="T2997" t="s">
        <v>8276</v>
      </c>
      <c r="U2997" t="s">
        <v>8316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60180</v>
      </c>
      <c r="E2998">
        <v>35000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9">
        <f t="shared" si="243"/>
        <v>42090.912499999999</v>
      </c>
      <c r="L2998" s="9">
        <f t="shared" si="244"/>
        <v>42150.912499999999</v>
      </c>
      <c r="M2998" s="10" t="s">
        <v>8326</v>
      </c>
      <c r="N2998" t="b">
        <v>0</v>
      </c>
      <c r="O2998">
        <v>392</v>
      </c>
      <c r="P2998" t="b">
        <v>1</v>
      </c>
      <c r="Q2998" t="s">
        <v>8276</v>
      </c>
      <c r="R2998" s="5">
        <f t="shared" si="242"/>
        <v>1.7194285714285715</v>
      </c>
      <c r="S2998">
        <f t="shared" si="246"/>
        <v>153.5204081632653</v>
      </c>
      <c r="T2998" t="s">
        <v>8276</v>
      </c>
      <c r="U2998" t="s">
        <v>8316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10373</v>
      </c>
      <c r="E2999">
        <v>10000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9">
        <f t="shared" si="243"/>
        <v>42775.733715277776</v>
      </c>
      <c r="L2999" s="9">
        <f t="shared" si="244"/>
        <v>42793.207638888889</v>
      </c>
      <c r="M2999" s="10" t="s">
        <v>8327</v>
      </c>
      <c r="N2999" t="b">
        <v>0</v>
      </c>
      <c r="O2999">
        <v>115</v>
      </c>
      <c r="P2999" t="b">
        <v>1</v>
      </c>
      <c r="Q2999" t="s">
        <v>8276</v>
      </c>
      <c r="R2999" s="5">
        <f t="shared" si="242"/>
        <v>1.0373000000000001</v>
      </c>
      <c r="S2999">
        <f t="shared" si="246"/>
        <v>90.2</v>
      </c>
      <c r="T2999" t="s">
        <v>8276</v>
      </c>
      <c r="U2999" t="s">
        <v>8316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51514.5</v>
      </c>
      <c r="E3000">
        <v>50000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9">
        <f t="shared" si="243"/>
        <v>41778.193622685183</v>
      </c>
      <c r="L3000" s="9">
        <f t="shared" si="244"/>
        <v>41806.184027777781</v>
      </c>
      <c r="M3000" s="10" t="s">
        <v>8329</v>
      </c>
      <c r="N3000" t="b">
        <v>0</v>
      </c>
      <c r="O3000">
        <v>433</v>
      </c>
      <c r="P3000" t="b">
        <v>1</v>
      </c>
      <c r="Q3000" t="s">
        <v>8276</v>
      </c>
      <c r="R3000" s="5">
        <f t="shared" si="242"/>
        <v>1.0302899999999999</v>
      </c>
      <c r="S3000">
        <f t="shared" si="246"/>
        <v>118.97113163972287</v>
      </c>
      <c r="T3000" t="s">
        <v>8276</v>
      </c>
      <c r="U3000" t="s">
        <v>8316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1605</v>
      </c>
      <c r="E3001">
        <v>1350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9">
        <f t="shared" si="243"/>
        <v>42780.740277777775</v>
      </c>
      <c r="L3001" s="9">
        <f t="shared" si="244"/>
        <v>42795.083333333328</v>
      </c>
      <c r="M3001" s="10" t="s">
        <v>8327</v>
      </c>
      <c r="N3001" t="b">
        <v>0</v>
      </c>
      <c r="O3001">
        <v>20</v>
      </c>
      <c r="P3001" t="b">
        <v>1</v>
      </c>
      <c r="Q3001" t="s">
        <v>8276</v>
      </c>
      <c r="R3001" s="5">
        <f t="shared" si="242"/>
        <v>1.1888888888888889</v>
      </c>
      <c r="S3001">
        <f t="shared" si="246"/>
        <v>80.25</v>
      </c>
      <c r="T3001" t="s">
        <v>8276</v>
      </c>
      <c r="U3001" t="s">
        <v>8316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9">
        <f t="shared" si="243"/>
        <v>42752.827199074076</v>
      </c>
      <c r="L3002" s="9">
        <f t="shared" si="244"/>
        <v>42766.75</v>
      </c>
      <c r="M3002" s="10" t="s">
        <v>8327</v>
      </c>
      <c r="N3002" t="b">
        <v>0</v>
      </c>
      <c r="O3002">
        <v>8</v>
      </c>
      <c r="P3002" t="b">
        <v>1</v>
      </c>
      <c r="Q3002" t="s">
        <v>8276</v>
      </c>
      <c r="R3002" s="5">
        <f t="shared" si="242"/>
        <v>1</v>
      </c>
      <c r="S3002">
        <f t="shared" si="246"/>
        <v>62.5</v>
      </c>
      <c r="T3002" t="s">
        <v>8276</v>
      </c>
      <c r="U3002" t="s">
        <v>8316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22991.01</v>
      </c>
      <c r="E3003">
        <v>7214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9">
        <f t="shared" si="243"/>
        <v>42534.895625000005</v>
      </c>
      <c r="L3003" s="9">
        <f t="shared" si="244"/>
        <v>42564.895625000005</v>
      </c>
      <c r="M3003" s="10" t="s">
        <v>8328</v>
      </c>
      <c r="N3003" t="b">
        <v>0</v>
      </c>
      <c r="O3003">
        <v>175</v>
      </c>
      <c r="P3003" t="b">
        <v>1</v>
      </c>
      <c r="Q3003" t="s">
        <v>8276</v>
      </c>
      <c r="R3003" s="5">
        <f t="shared" si="242"/>
        <v>3.1869988910451896</v>
      </c>
      <c r="S3003">
        <f t="shared" si="246"/>
        <v>131.37719999999999</v>
      </c>
      <c r="T3003" t="s">
        <v>8276</v>
      </c>
      <c r="U3003" t="s">
        <v>8316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7595.43</v>
      </c>
      <c r="E3004">
        <v>7000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9">
        <f t="shared" si="243"/>
        <v>41239.83625</v>
      </c>
      <c r="L3004" s="9">
        <f t="shared" si="244"/>
        <v>41269.83625</v>
      </c>
      <c r="M3004" s="10" t="s">
        <v>8333</v>
      </c>
      <c r="N3004" t="b">
        <v>0</v>
      </c>
      <c r="O3004">
        <v>104</v>
      </c>
      <c r="P3004" t="b">
        <v>1</v>
      </c>
      <c r="Q3004" t="s">
        <v>8276</v>
      </c>
      <c r="R3004" s="5">
        <f t="shared" si="242"/>
        <v>1.0850614285714286</v>
      </c>
      <c r="S3004">
        <f t="shared" si="246"/>
        <v>73.032980769230775</v>
      </c>
      <c r="T3004" t="s">
        <v>8276</v>
      </c>
      <c r="U3004" t="s">
        <v>8316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3035</v>
      </c>
      <c r="E3005">
        <v>3000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9">
        <f t="shared" si="243"/>
        <v>42398.849259259259</v>
      </c>
      <c r="L3005" s="9">
        <f t="shared" si="244"/>
        <v>42430.249305555553</v>
      </c>
      <c r="M3005" s="10" t="s">
        <v>8328</v>
      </c>
      <c r="N3005" t="b">
        <v>0</v>
      </c>
      <c r="O3005">
        <v>17</v>
      </c>
      <c r="P3005" t="b">
        <v>1</v>
      </c>
      <c r="Q3005" t="s">
        <v>8276</v>
      </c>
      <c r="R3005" s="5">
        <f t="shared" si="242"/>
        <v>1.0116666666666667</v>
      </c>
      <c r="S3005">
        <f t="shared" si="246"/>
        <v>178.52941176470588</v>
      </c>
      <c r="T3005" t="s">
        <v>8276</v>
      </c>
      <c r="U3005" t="s">
        <v>8316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45126</v>
      </c>
      <c r="E3006">
        <v>40000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9">
        <f t="shared" si="243"/>
        <v>41928.881064814814</v>
      </c>
      <c r="L3006" s="9">
        <f t="shared" si="244"/>
        <v>41958.922731481478</v>
      </c>
      <c r="M3006" s="10" t="s">
        <v>8329</v>
      </c>
      <c r="N3006" t="b">
        <v>0</v>
      </c>
      <c r="O3006">
        <v>277</v>
      </c>
      <c r="P3006" t="b">
        <v>1</v>
      </c>
      <c r="Q3006" t="s">
        <v>8276</v>
      </c>
      <c r="R3006" s="5">
        <f t="shared" si="242"/>
        <v>1.12815</v>
      </c>
      <c r="S3006">
        <f t="shared" si="246"/>
        <v>162.90974729241879</v>
      </c>
      <c r="T3006" t="s">
        <v>8276</v>
      </c>
      <c r="U3006" t="s">
        <v>8316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12772.6</v>
      </c>
      <c r="E3007">
        <v>10600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9">
        <f t="shared" si="243"/>
        <v>41888.674826388888</v>
      </c>
      <c r="L3007" s="9">
        <f t="shared" si="244"/>
        <v>41918.674826388888</v>
      </c>
      <c r="M3007" s="10" t="s">
        <v>8329</v>
      </c>
      <c r="N3007" t="b">
        <v>0</v>
      </c>
      <c r="O3007">
        <v>118</v>
      </c>
      <c r="P3007" t="b">
        <v>1</v>
      </c>
      <c r="Q3007" t="s">
        <v>8276</v>
      </c>
      <c r="R3007" s="5">
        <f t="shared" si="242"/>
        <v>1.2049622641509434</v>
      </c>
      <c r="S3007">
        <f t="shared" si="246"/>
        <v>108.24237288135593</v>
      </c>
      <c r="T3007" t="s">
        <v>8276</v>
      </c>
      <c r="U3007" t="s">
        <v>8316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8620</v>
      </c>
      <c r="E3008">
        <v>8000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9">
        <f t="shared" si="243"/>
        <v>41957.756840277776</v>
      </c>
      <c r="L3008" s="9">
        <f t="shared" si="244"/>
        <v>41987.756840277776</v>
      </c>
      <c r="M3008" s="10" t="s">
        <v>8329</v>
      </c>
      <c r="N3008" t="b">
        <v>0</v>
      </c>
      <c r="O3008">
        <v>97</v>
      </c>
      <c r="P3008" t="b">
        <v>1</v>
      </c>
      <c r="Q3008" t="s">
        <v>8276</v>
      </c>
      <c r="R3008" s="5">
        <f t="shared" si="242"/>
        <v>1.0774999999999999</v>
      </c>
      <c r="S3008">
        <f t="shared" si="246"/>
        <v>88.865979381443296</v>
      </c>
      <c r="T3008" t="s">
        <v>8276</v>
      </c>
      <c r="U3008" t="s">
        <v>8316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1080</v>
      </c>
      <c r="E3009">
        <v>600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9">
        <f t="shared" si="243"/>
        <v>42098.216238425928</v>
      </c>
      <c r="L3009" s="9">
        <f t="shared" si="244"/>
        <v>42119.216238425928</v>
      </c>
      <c r="M3009" s="10" t="s">
        <v>8326</v>
      </c>
      <c r="N3009" t="b">
        <v>0</v>
      </c>
      <c r="O3009">
        <v>20</v>
      </c>
      <c r="P3009" t="b">
        <v>1</v>
      </c>
      <c r="Q3009" t="s">
        <v>8276</v>
      </c>
      <c r="R3009" s="5">
        <f t="shared" si="242"/>
        <v>1.8</v>
      </c>
      <c r="S3009">
        <f t="shared" si="246"/>
        <v>54</v>
      </c>
      <c r="T3009" t="s">
        <v>8276</v>
      </c>
      <c r="U3009" t="s">
        <v>8316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3035</v>
      </c>
      <c r="E3010">
        <v>3000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9">
        <f t="shared" si="243"/>
        <v>42360.212025462963</v>
      </c>
      <c r="L3010" s="9">
        <f t="shared" si="244"/>
        <v>42390.212025462963</v>
      </c>
      <c r="M3010" s="10" t="s">
        <v>8328</v>
      </c>
      <c r="N3010" t="b">
        <v>0</v>
      </c>
      <c r="O3010">
        <v>26</v>
      </c>
      <c r="P3010" t="b">
        <v>1</v>
      </c>
      <c r="Q3010" t="s">
        <v>8276</v>
      </c>
      <c r="R3010" s="5">
        <f t="shared" ref="R3010:R3073" si="247">D3010/E3010</f>
        <v>1.0116666666666667</v>
      </c>
      <c r="S3010">
        <f t="shared" si="246"/>
        <v>116.73076923076923</v>
      </c>
      <c r="T3010" t="s">
        <v>8276</v>
      </c>
      <c r="U3010" t="s">
        <v>8316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29939</v>
      </c>
      <c r="E3011">
        <v>25000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9">
        <f t="shared" ref="K3011:K3074" si="248">(J3011/86400)+DATE(1970,1,1)</f>
        <v>41939.569907407407</v>
      </c>
      <c r="L3011" s="9">
        <f t="shared" ref="L3011:L3074" si="249">(I3011/86400)+DATE(1970,1,1)</f>
        <v>41969.611574074079</v>
      </c>
      <c r="M3011" s="10" t="s">
        <v>8329</v>
      </c>
      <c r="N3011" t="b">
        <v>0</v>
      </c>
      <c r="O3011">
        <v>128</v>
      </c>
      <c r="P3011" t="b">
        <v>1</v>
      </c>
      <c r="Q3011" t="s">
        <v>8276</v>
      </c>
      <c r="R3011" s="5">
        <f t="shared" si="247"/>
        <v>1.19756</v>
      </c>
      <c r="S3011">
        <f t="shared" si="246"/>
        <v>233.8984375</v>
      </c>
      <c r="T3011" t="s">
        <v>8276</v>
      </c>
      <c r="U3011" t="s">
        <v>8316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2370</v>
      </c>
      <c r="E3012">
        <v>1500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9">
        <f t="shared" si="248"/>
        <v>41996.832395833335</v>
      </c>
      <c r="L3012" s="9">
        <f t="shared" si="249"/>
        <v>42056.832395833335</v>
      </c>
      <c r="M3012" s="10" t="s">
        <v>8326</v>
      </c>
      <c r="N3012" t="b">
        <v>0</v>
      </c>
      <c r="O3012">
        <v>15</v>
      </c>
      <c r="P3012" t="b">
        <v>1</v>
      </c>
      <c r="Q3012" t="s">
        <v>8276</v>
      </c>
      <c r="R3012" s="5">
        <f t="shared" si="247"/>
        <v>1.58</v>
      </c>
      <c r="S3012">
        <f t="shared" si="246"/>
        <v>158</v>
      </c>
      <c r="T3012" t="s">
        <v>8276</v>
      </c>
      <c r="U3012" t="s">
        <v>8316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371</v>
      </c>
      <c r="E3013">
        <v>300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9">
        <f t="shared" si="248"/>
        <v>42334.468935185185</v>
      </c>
      <c r="L3013" s="9">
        <f t="shared" si="249"/>
        <v>42361.957638888889</v>
      </c>
      <c r="M3013" s="10" t="s">
        <v>8326</v>
      </c>
      <c r="N3013" t="b">
        <v>0</v>
      </c>
      <c r="O3013">
        <v>25</v>
      </c>
      <c r="P3013" t="b">
        <v>1</v>
      </c>
      <c r="Q3013" t="s">
        <v>8276</v>
      </c>
      <c r="R3013" s="5">
        <f t="shared" si="247"/>
        <v>1.2366666666666666</v>
      </c>
      <c r="S3013">
        <f t="shared" si="246"/>
        <v>14.84</v>
      </c>
      <c r="T3013" t="s">
        <v>8276</v>
      </c>
      <c r="U3013" t="s">
        <v>8316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4685</v>
      </c>
      <c r="E3014">
        <v>4000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9">
        <f t="shared" si="248"/>
        <v>42024.702893518523</v>
      </c>
      <c r="L3014" s="9">
        <f t="shared" si="249"/>
        <v>42045.702893518523</v>
      </c>
      <c r="M3014" s="10" t="s">
        <v>8326</v>
      </c>
      <c r="N3014" t="b">
        <v>0</v>
      </c>
      <c r="O3014">
        <v>55</v>
      </c>
      <c r="P3014" t="b">
        <v>1</v>
      </c>
      <c r="Q3014" t="s">
        <v>8276</v>
      </c>
      <c r="R3014" s="5">
        <f t="shared" si="247"/>
        <v>1.1712499999999999</v>
      </c>
      <c r="S3014">
        <f t="shared" si="246"/>
        <v>85.181818181818187</v>
      </c>
      <c r="T3014" t="s">
        <v>8276</v>
      </c>
      <c r="U3014" t="s">
        <v>8316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15696</v>
      </c>
      <c r="E3015">
        <v>10000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9">
        <f t="shared" si="248"/>
        <v>42146.836215277777</v>
      </c>
      <c r="L3015" s="9">
        <f t="shared" si="249"/>
        <v>42176.836215277777</v>
      </c>
      <c r="M3015" s="10" t="s">
        <v>8326</v>
      </c>
      <c r="N3015" t="b">
        <v>0</v>
      </c>
      <c r="O3015">
        <v>107</v>
      </c>
      <c r="P3015" t="b">
        <v>1</v>
      </c>
      <c r="Q3015" t="s">
        <v>8276</v>
      </c>
      <c r="R3015" s="5">
        <f t="shared" si="247"/>
        <v>1.5696000000000001</v>
      </c>
      <c r="S3015">
        <f t="shared" si="246"/>
        <v>146.69158878504672</v>
      </c>
      <c r="T3015" t="s">
        <v>8276</v>
      </c>
      <c r="U3015" t="s">
        <v>8316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28276</v>
      </c>
      <c r="E3016">
        <v>25000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9">
        <f t="shared" si="248"/>
        <v>41920.123611111107</v>
      </c>
      <c r="L3016" s="9">
        <f t="shared" si="249"/>
        <v>41948.208333333336</v>
      </c>
      <c r="M3016" s="10" t="s">
        <v>8329</v>
      </c>
      <c r="N3016" t="b">
        <v>0</v>
      </c>
      <c r="O3016">
        <v>557</v>
      </c>
      <c r="P3016" t="b">
        <v>1</v>
      </c>
      <c r="Q3016" t="s">
        <v>8276</v>
      </c>
      <c r="R3016" s="5">
        <f t="shared" si="247"/>
        <v>1.13104</v>
      </c>
      <c r="S3016">
        <f t="shared" si="246"/>
        <v>50.764811490125673</v>
      </c>
      <c r="T3016" t="s">
        <v>8276</v>
      </c>
      <c r="U3016" t="s">
        <v>8316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3508</v>
      </c>
      <c r="E3017">
        <v>3400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9">
        <f t="shared" si="248"/>
        <v>41785.72729166667</v>
      </c>
      <c r="L3017" s="9">
        <f t="shared" si="249"/>
        <v>41801.166666666664</v>
      </c>
      <c r="M3017" s="10" t="s">
        <v>8329</v>
      </c>
      <c r="N3017" t="b">
        <v>0</v>
      </c>
      <c r="O3017">
        <v>40</v>
      </c>
      <c r="P3017" t="b">
        <v>1</v>
      </c>
      <c r="Q3017" t="s">
        <v>8276</v>
      </c>
      <c r="R3017" s="5">
        <f t="shared" si="247"/>
        <v>1.0317647058823529</v>
      </c>
      <c r="S3017">
        <f t="shared" si="246"/>
        <v>87.7</v>
      </c>
      <c r="T3017" t="s">
        <v>8276</v>
      </c>
      <c r="U3017" t="s">
        <v>8316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8722</v>
      </c>
      <c r="E3018">
        <v>8500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9">
        <f t="shared" si="248"/>
        <v>41778.548055555555</v>
      </c>
      <c r="L3018" s="9">
        <f t="shared" si="249"/>
        <v>41838.548055555555</v>
      </c>
      <c r="M3018" s="10" t="s">
        <v>8329</v>
      </c>
      <c r="N3018" t="b">
        <v>0</v>
      </c>
      <c r="O3018">
        <v>36</v>
      </c>
      <c r="P3018" t="b">
        <v>1</v>
      </c>
      <c r="Q3018" t="s">
        <v>8276</v>
      </c>
      <c r="R3018" s="5">
        <f t="shared" si="247"/>
        <v>1.0261176470588236</v>
      </c>
      <c r="S3018">
        <f t="shared" si="246"/>
        <v>242.27777777777777</v>
      </c>
      <c r="T3018" t="s">
        <v>8276</v>
      </c>
      <c r="U3018" t="s">
        <v>8316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23285</v>
      </c>
      <c r="E3019">
        <v>22000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9">
        <f t="shared" si="248"/>
        <v>41841.850034722222</v>
      </c>
      <c r="L3019" s="9">
        <f t="shared" si="249"/>
        <v>41871.850034722222</v>
      </c>
      <c r="M3019" s="10" t="s">
        <v>8329</v>
      </c>
      <c r="N3019" t="b">
        <v>0</v>
      </c>
      <c r="O3019">
        <v>159</v>
      </c>
      <c r="P3019" t="b">
        <v>1</v>
      </c>
      <c r="Q3019" t="s">
        <v>8276</v>
      </c>
      <c r="R3019" s="5">
        <f t="shared" si="247"/>
        <v>1.0584090909090909</v>
      </c>
      <c r="S3019">
        <f t="shared" si="246"/>
        <v>146.44654088050314</v>
      </c>
      <c r="T3019" t="s">
        <v>8276</v>
      </c>
      <c r="U3019" t="s">
        <v>8316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4230</v>
      </c>
      <c r="E3020">
        <v>4200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9">
        <f t="shared" si="248"/>
        <v>42163.298333333332</v>
      </c>
      <c r="L3020" s="9">
        <f t="shared" si="249"/>
        <v>42205.916666666672</v>
      </c>
      <c r="M3020" s="10" t="s">
        <v>8326</v>
      </c>
      <c r="N3020" t="b">
        <v>0</v>
      </c>
      <c r="O3020">
        <v>41</v>
      </c>
      <c r="P3020" t="b">
        <v>1</v>
      </c>
      <c r="Q3020" t="s">
        <v>8276</v>
      </c>
      <c r="R3020" s="5">
        <f t="shared" si="247"/>
        <v>1.0071428571428571</v>
      </c>
      <c r="S3020">
        <f t="shared" si="246"/>
        <v>103.17073170731707</v>
      </c>
      <c r="T3020" t="s">
        <v>8276</v>
      </c>
      <c r="U3020" t="s">
        <v>8316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18185</v>
      </c>
      <c r="E3021">
        <v>15000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9">
        <f t="shared" si="248"/>
        <v>41758.833564814813</v>
      </c>
      <c r="L3021" s="9">
        <f t="shared" si="249"/>
        <v>41786.125</v>
      </c>
      <c r="M3021" s="10" t="s">
        <v>8329</v>
      </c>
      <c r="N3021" t="b">
        <v>0</v>
      </c>
      <c r="O3021">
        <v>226</v>
      </c>
      <c r="P3021" t="b">
        <v>1</v>
      </c>
      <c r="Q3021" t="s">
        <v>8276</v>
      </c>
      <c r="R3021" s="5">
        <f t="shared" si="247"/>
        <v>1.2123333333333333</v>
      </c>
      <c r="S3021">
        <f t="shared" si="246"/>
        <v>80.464601769911511</v>
      </c>
      <c r="T3021" t="s">
        <v>8276</v>
      </c>
      <c r="U3021" t="s">
        <v>8316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7040</v>
      </c>
      <c r="E3022">
        <v>7000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9">
        <f t="shared" si="248"/>
        <v>42170.846446759257</v>
      </c>
      <c r="L3022" s="9">
        <f t="shared" si="249"/>
        <v>42230.846446759257</v>
      </c>
      <c r="M3022" s="10" t="s">
        <v>8326</v>
      </c>
      <c r="N3022" t="b">
        <v>0</v>
      </c>
      <c r="O3022">
        <v>30</v>
      </c>
      <c r="P3022" t="b">
        <v>1</v>
      </c>
      <c r="Q3022" t="s">
        <v>8276</v>
      </c>
      <c r="R3022" s="5">
        <f t="shared" si="247"/>
        <v>1.0057142857142858</v>
      </c>
      <c r="S3022">
        <f t="shared" si="246"/>
        <v>234.66666666666666</v>
      </c>
      <c r="T3022" t="s">
        <v>8276</v>
      </c>
      <c r="U3022" t="s">
        <v>8316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5221</v>
      </c>
      <c r="E3023">
        <v>4500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9">
        <f t="shared" si="248"/>
        <v>42660.618854166663</v>
      </c>
      <c r="L3023" s="9">
        <f t="shared" si="249"/>
        <v>42696.249305555553</v>
      </c>
      <c r="M3023" s="10" t="s">
        <v>8328</v>
      </c>
      <c r="N3023" t="b">
        <v>0</v>
      </c>
      <c r="O3023">
        <v>103</v>
      </c>
      <c r="P3023" t="b">
        <v>1</v>
      </c>
      <c r="Q3023" t="s">
        <v>8276</v>
      </c>
      <c r="R3023" s="5">
        <f t="shared" si="247"/>
        <v>1.1602222222222223</v>
      </c>
      <c r="S3023">
        <f t="shared" si="246"/>
        <v>50.689320388349515</v>
      </c>
      <c r="T3023" t="s">
        <v>8276</v>
      </c>
      <c r="U3023" t="s">
        <v>8316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10088</v>
      </c>
      <c r="E3024">
        <v>10000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9">
        <f t="shared" si="248"/>
        <v>42564.95380787037</v>
      </c>
      <c r="L3024" s="9">
        <f t="shared" si="249"/>
        <v>42609.95380787037</v>
      </c>
      <c r="M3024" s="10" t="s">
        <v>8328</v>
      </c>
      <c r="N3024" t="b">
        <v>0</v>
      </c>
      <c r="O3024">
        <v>62</v>
      </c>
      <c r="P3024" t="b">
        <v>1</v>
      </c>
      <c r="Q3024" t="s">
        <v>8276</v>
      </c>
      <c r="R3024" s="5">
        <f t="shared" si="247"/>
        <v>1.0087999999999999</v>
      </c>
      <c r="S3024">
        <f t="shared" si="246"/>
        <v>162.70967741935485</v>
      </c>
      <c r="T3024" t="s">
        <v>8276</v>
      </c>
      <c r="U3024" t="s">
        <v>8316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721</v>
      </c>
      <c r="E3025">
        <v>700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9">
        <f t="shared" si="248"/>
        <v>42121.675763888888</v>
      </c>
      <c r="L3025" s="9">
        <f t="shared" si="249"/>
        <v>42166.675763888888</v>
      </c>
      <c r="M3025" s="10" t="s">
        <v>8326</v>
      </c>
      <c r="N3025" t="b">
        <v>0</v>
      </c>
      <c r="O3025">
        <v>6</v>
      </c>
      <c r="P3025" t="b">
        <v>1</v>
      </c>
      <c r="Q3025" t="s">
        <v>8276</v>
      </c>
      <c r="R3025" s="5">
        <f t="shared" si="247"/>
        <v>1.03</v>
      </c>
      <c r="S3025">
        <f t="shared" si="246"/>
        <v>120.16666666666667</v>
      </c>
      <c r="T3025" t="s">
        <v>8276</v>
      </c>
      <c r="U3025" t="s">
        <v>8316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12321</v>
      </c>
      <c r="E3026">
        <v>5000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9">
        <f t="shared" si="248"/>
        <v>41158.993923611109</v>
      </c>
      <c r="L3026" s="9">
        <f t="shared" si="249"/>
        <v>41188.993923611109</v>
      </c>
      <c r="M3026" s="10" t="s">
        <v>8333</v>
      </c>
      <c r="N3026" t="b">
        <v>0</v>
      </c>
      <c r="O3026">
        <v>182</v>
      </c>
      <c r="P3026" t="b">
        <v>1</v>
      </c>
      <c r="Q3026" t="s">
        <v>8276</v>
      </c>
      <c r="R3026" s="5">
        <f t="shared" si="247"/>
        <v>2.4641999999999999</v>
      </c>
      <c r="S3026">
        <f t="shared" si="246"/>
        <v>67.697802197802204</v>
      </c>
      <c r="T3026" t="s">
        <v>8276</v>
      </c>
      <c r="U3026" t="s">
        <v>8316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7555</v>
      </c>
      <c r="E3027">
        <v>2500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9">
        <f t="shared" si="248"/>
        <v>41761.509409722225</v>
      </c>
      <c r="L3027" s="9">
        <f t="shared" si="249"/>
        <v>41789.666666666664</v>
      </c>
      <c r="M3027" s="10" t="s">
        <v>8329</v>
      </c>
      <c r="N3027" t="b">
        <v>0</v>
      </c>
      <c r="O3027">
        <v>145</v>
      </c>
      <c r="P3027" t="b">
        <v>1</v>
      </c>
      <c r="Q3027" t="s">
        <v>8276</v>
      </c>
      <c r="R3027" s="5">
        <f t="shared" si="247"/>
        <v>3.0219999999999998</v>
      </c>
      <c r="S3027">
        <f t="shared" ref="S3027:S3055" si="250">D3027/O3027</f>
        <v>52.103448275862071</v>
      </c>
      <c r="T3027" t="s">
        <v>8276</v>
      </c>
      <c r="U3027" t="s">
        <v>8316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1290</v>
      </c>
      <c r="E3028">
        <v>900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9">
        <f t="shared" si="248"/>
        <v>42783.459398148145</v>
      </c>
      <c r="L3028" s="9">
        <f t="shared" si="249"/>
        <v>42797.459398148145</v>
      </c>
      <c r="M3028" s="10" t="s">
        <v>8327</v>
      </c>
      <c r="N3028" t="b">
        <v>0</v>
      </c>
      <c r="O3028">
        <v>25</v>
      </c>
      <c r="P3028" t="b">
        <v>1</v>
      </c>
      <c r="Q3028" t="s">
        <v>8276</v>
      </c>
      <c r="R3028" s="5">
        <f t="shared" si="247"/>
        <v>1.4333333333333333</v>
      </c>
      <c r="S3028">
        <f t="shared" si="250"/>
        <v>51.6</v>
      </c>
      <c r="T3028" t="s">
        <v>8276</v>
      </c>
      <c r="U3028" t="s">
        <v>8316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52576</v>
      </c>
      <c r="E3029">
        <v>40000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9">
        <f t="shared" si="248"/>
        <v>42053.704293981486</v>
      </c>
      <c r="L3029" s="9">
        <f t="shared" si="249"/>
        <v>42083.662627314814</v>
      </c>
      <c r="M3029" s="10" t="s">
        <v>8326</v>
      </c>
      <c r="N3029" t="b">
        <v>0</v>
      </c>
      <c r="O3029">
        <v>320</v>
      </c>
      <c r="P3029" t="b">
        <v>1</v>
      </c>
      <c r="Q3029" t="s">
        <v>8276</v>
      </c>
      <c r="R3029" s="5">
        <f t="shared" si="247"/>
        <v>1.3144</v>
      </c>
      <c r="S3029">
        <f t="shared" si="250"/>
        <v>164.3</v>
      </c>
      <c r="T3029" t="s">
        <v>8276</v>
      </c>
      <c r="U3029" t="s">
        <v>8316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8401</v>
      </c>
      <c r="E3030">
        <v>5000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9">
        <f t="shared" si="248"/>
        <v>42567.264178240745</v>
      </c>
      <c r="L3030" s="9">
        <f t="shared" si="249"/>
        <v>42597.264178240745</v>
      </c>
      <c r="M3030" s="10" t="s">
        <v>8328</v>
      </c>
      <c r="N3030" t="b">
        <v>0</v>
      </c>
      <c r="O3030">
        <v>99</v>
      </c>
      <c r="P3030" t="b">
        <v>1</v>
      </c>
      <c r="Q3030" t="s">
        <v>8276</v>
      </c>
      <c r="R3030" s="5">
        <f t="shared" si="247"/>
        <v>1.6801999999999999</v>
      </c>
      <c r="S3030">
        <f t="shared" si="250"/>
        <v>84.858585858585855</v>
      </c>
      <c r="T3030" t="s">
        <v>8276</v>
      </c>
      <c r="U3030" t="s">
        <v>8316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32903</v>
      </c>
      <c r="E3031">
        <v>30000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9">
        <f t="shared" si="248"/>
        <v>41932.708877314813</v>
      </c>
      <c r="L3031" s="9">
        <f t="shared" si="249"/>
        <v>41961.190972222219</v>
      </c>
      <c r="M3031" s="10" t="s">
        <v>8329</v>
      </c>
      <c r="N3031" t="b">
        <v>0</v>
      </c>
      <c r="O3031">
        <v>348</v>
      </c>
      <c r="P3031" t="b">
        <v>1</v>
      </c>
      <c r="Q3031" t="s">
        <v>8276</v>
      </c>
      <c r="R3031" s="5">
        <f t="shared" si="247"/>
        <v>1.0967666666666667</v>
      </c>
      <c r="S3031">
        <f t="shared" si="250"/>
        <v>94.548850574712645</v>
      </c>
      <c r="T3031" t="s">
        <v>8276</v>
      </c>
      <c r="U3031" t="s">
        <v>8316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1867</v>
      </c>
      <c r="E3032">
        <v>1750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9">
        <f t="shared" si="248"/>
        <v>42233.747349537036</v>
      </c>
      <c r="L3032" s="9">
        <f t="shared" si="249"/>
        <v>42263.747349537036</v>
      </c>
      <c r="M3032" s="10" t="s">
        <v>8326</v>
      </c>
      <c r="N3032" t="b">
        <v>0</v>
      </c>
      <c r="O3032">
        <v>41</v>
      </c>
      <c r="P3032" t="b">
        <v>1</v>
      </c>
      <c r="Q3032" t="s">
        <v>8276</v>
      </c>
      <c r="R3032" s="5">
        <f t="shared" si="247"/>
        <v>1.0668571428571429</v>
      </c>
      <c r="S3032">
        <f t="shared" si="250"/>
        <v>45.536585365853661</v>
      </c>
      <c r="T3032" t="s">
        <v>8276</v>
      </c>
      <c r="U3032" t="s">
        <v>8316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9">
        <f t="shared" si="248"/>
        <v>42597.882488425923</v>
      </c>
      <c r="L3033" s="9">
        <f t="shared" si="249"/>
        <v>42657.882488425923</v>
      </c>
      <c r="M3033" s="10" t="s">
        <v>8328</v>
      </c>
      <c r="N3033" t="b">
        <v>0</v>
      </c>
      <c r="O3033">
        <v>29</v>
      </c>
      <c r="P3033" t="b">
        <v>1</v>
      </c>
      <c r="Q3033" t="s">
        <v>8276</v>
      </c>
      <c r="R3033" s="5">
        <f t="shared" si="247"/>
        <v>1</v>
      </c>
      <c r="S3033">
        <f t="shared" si="250"/>
        <v>51.724137931034484</v>
      </c>
      <c r="T3033" t="s">
        <v>8276</v>
      </c>
      <c r="U3033" t="s">
        <v>8316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1272</v>
      </c>
      <c r="E3034">
        <v>1000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9">
        <f t="shared" si="248"/>
        <v>42228.044664351852</v>
      </c>
      <c r="L3034" s="9">
        <f t="shared" si="249"/>
        <v>42258.044664351852</v>
      </c>
      <c r="M3034" s="10" t="s">
        <v>8326</v>
      </c>
      <c r="N3034" t="b">
        <v>0</v>
      </c>
      <c r="O3034">
        <v>25</v>
      </c>
      <c r="P3034" t="b">
        <v>1</v>
      </c>
      <c r="Q3034" t="s">
        <v>8276</v>
      </c>
      <c r="R3034" s="5">
        <f t="shared" si="247"/>
        <v>1.272</v>
      </c>
      <c r="S3034">
        <f t="shared" si="250"/>
        <v>50.88</v>
      </c>
      <c r="T3034" t="s">
        <v>8276</v>
      </c>
      <c r="U3034" t="s">
        <v>8316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4396</v>
      </c>
      <c r="E3035">
        <v>3000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9">
        <f t="shared" si="248"/>
        <v>42570.110243055555</v>
      </c>
      <c r="L3035" s="9">
        <f t="shared" si="249"/>
        <v>42600.110243055555</v>
      </c>
      <c r="M3035" s="10" t="s">
        <v>8328</v>
      </c>
      <c r="N3035" t="b">
        <v>0</v>
      </c>
      <c r="O3035">
        <v>23</v>
      </c>
      <c r="P3035" t="b">
        <v>1</v>
      </c>
      <c r="Q3035" t="s">
        <v>8276</v>
      </c>
      <c r="R3035" s="5">
        <f t="shared" si="247"/>
        <v>1.4653333333333334</v>
      </c>
      <c r="S3035">
        <f t="shared" si="250"/>
        <v>191.13043478260869</v>
      </c>
      <c r="T3035" t="s">
        <v>8276</v>
      </c>
      <c r="U3035" t="s">
        <v>8316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112536</v>
      </c>
      <c r="E3036">
        <v>100000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9">
        <f t="shared" si="248"/>
        <v>42644.535358796296</v>
      </c>
      <c r="L3036" s="9">
        <f t="shared" si="249"/>
        <v>42675.165972222225</v>
      </c>
      <c r="M3036" s="10" t="s">
        <v>8328</v>
      </c>
      <c r="N3036" t="b">
        <v>0</v>
      </c>
      <c r="O3036">
        <v>1260</v>
      </c>
      <c r="P3036" t="b">
        <v>1</v>
      </c>
      <c r="Q3036" t="s">
        <v>8276</v>
      </c>
      <c r="R3036" s="5">
        <f t="shared" si="247"/>
        <v>1.1253599999999999</v>
      </c>
      <c r="S3036">
        <f t="shared" si="250"/>
        <v>89.314285714285717</v>
      </c>
      <c r="T3036" t="s">
        <v>8276</v>
      </c>
      <c r="U3036" t="s">
        <v>8316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27196.71</v>
      </c>
      <c r="E3037">
        <v>25000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9">
        <f t="shared" si="248"/>
        <v>41368.560289351852</v>
      </c>
      <c r="L3037" s="9">
        <f t="shared" si="249"/>
        <v>41398.560289351852</v>
      </c>
      <c r="M3037" s="10" t="s">
        <v>8331</v>
      </c>
      <c r="N3037" t="b">
        <v>0</v>
      </c>
      <c r="O3037">
        <v>307</v>
      </c>
      <c r="P3037" t="b">
        <v>1</v>
      </c>
      <c r="Q3037" t="s">
        <v>8276</v>
      </c>
      <c r="R3037" s="5">
        <f t="shared" si="247"/>
        <v>1.0878684000000001</v>
      </c>
      <c r="S3037">
        <f t="shared" si="250"/>
        <v>88.588631921824103</v>
      </c>
      <c r="T3037" t="s">
        <v>8276</v>
      </c>
      <c r="U3037" t="s">
        <v>8316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31683</v>
      </c>
      <c r="E3038">
        <v>25000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9">
        <f t="shared" si="248"/>
        <v>41466.785231481481</v>
      </c>
      <c r="L3038" s="9">
        <f t="shared" si="249"/>
        <v>41502.499305555553</v>
      </c>
      <c r="M3038" s="10" t="s">
        <v>8331</v>
      </c>
      <c r="N3038" t="b">
        <v>0</v>
      </c>
      <c r="O3038">
        <v>329</v>
      </c>
      <c r="P3038" t="b">
        <v>1</v>
      </c>
      <c r="Q3038" t="s">
        <v>8276</v>
      </c>
      <c r="R3038" s="5">
        <f t="shared" si="247"/>
        <v>1.26732</v>
      </c>
      <c r="S3038">
        <f t="shared" si="250"/>
        <v>96.300911854103347</v>
      </c>
      <c r="T3038" t="s">
        <v>8276</v>
      </c>
      <c r="U3038" t="s">
        <v>8316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1066</v>
      </c>
      <c r="E3039">
        <v>500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9">
        <f t="shared" si="248"/>
        <v>40378.893206018518</v>
      </c>
      <c r="L3039" s="9">
        <f t="shared" si="249"/>
        <v>40453.207638888889</v>
      </c>
      <c r="M3039" s="10" t="s">
        <v>8336</v>
      </c>
      <c r="N3039" t="b">
        <v>0</v>
      </c>
      <c r="O3039">
        <v>32</v>
      </c>
      <c r="P3039" t="b">
        <v>1</v>
      </c>
      <c r="Q3039" t="s">
        <v>8276</v>
      </c>
      <c r="R3039" s="5">
        <f t="shared" si="247"/>
        <v>2.1320000000000001</v>
      </c>
      <c r="S3039">
        <f t="shared" si="250"/>
        <v>33.3125</v>
      </c>
      <c r="T3039" t="s">
        <v>8276</v>
      </c>
      <c r="U3039" t="s">
        <v>8316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1005</v>
      </c>
      <c r="E3040">
        <v>1000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9">
        <f t="shared" si="248"/>
        <v>42373.252280092594</v>
      </c>
      <c r="L3040" s="9">
        <f t="shared" si="249"/>
        <v>42433.252280092594</v>
      </c>
      <c r="M3040" s="10" t="s">
        <v>8328</v>
      </c>
      <c r="N3040" t="b">
        <v>0</v>
      </c>
      <c r="O3040">
        <v>27</v>
      </c>
      <c r="P3040" t="b">
        <v>1</v>
      </c>
      <c r="Q3040" t="s">
        <v>8276</v>
      </c>
      <c r="R3040" s="5">
        <f t="shared" si="247"/>
        <v>1.0049999999999999</v>
      </c>
      <c r="S3040">
        <f t="shared" si="250"/>
        <v>37.222222222222221</v>
      </c>
      <c r="T3040" t="s">
        <v>8276</v>
      </c>
      <c r="U3040" t="s">
        <v>8316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21742.78</v>
      </c>
      <c r="E3041">
        <v>20000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9">
        <f t="shared" si="248"/>
        <v>41610.794421296298</v>
      </c>
      <c r="L3041" s="9">
        <f t="shared" si="249"/>
        <v>41637.332638888889</v>
      </c>
      <c r="M3041" s="10" t="s">
        <v>8331</v>
      </c>
      <c r="N3041" t="b">
        <v>0</v>
      </c>
      <c r="O3041">
        <v>236</v>
      </c>
      <c r="P3041" t="b">
        <v>1</v>
      </c>
      <c r="Q3041" t="s">
        <v>8276</v>
      </c>
      <c r="R3041" s="5">
        <f t="shared" si="247"/>
        <v>1.0871389999999999</v>
      </c>
      <c r="S3041">
        <f t="shared" si="250"/>
        <v>92.130423728813554</v>
      </c>
      <c r="T3041" t="s">
        <v>8276</v>
      </c>
      <c r="U3041" t="s">
        <v>8316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3225</v>
      </c>
      <c r="E3042">
        <v>3000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9">
        <f t="shared" si="248"/>
        <v>42177.791909722218</v>
      </c>
      <c r="L3042" s="9">
        <f t="shared" si="249"/>
        <v>42181.958333333328</v>
      </c>
      <c r="M3042" s="10" t="s">
        <v>8326</v>
      </c>
      <c r="N3042" t="b">
        <v>0</v>
      </c>
      <c r="O3042">
        <v>42</v>
      </c>
      <c r="P3042" t="b">
        <v>1</v>
      </c>
      <c r="Q3042" t="s">
        <v>8276</v>
      </c>
      <c r="R3042" s="5">
        <f t="shared" si="247"/>
        <v>1.075</v>
      </c>
      <c r="S3042">
        <f t="shared" si="250"/>
        <v>76.785714285714292</v>
      </c>
      <c r="T3042" t="s">
        <v>8276</v>
      </c>
      <c r="U3042" t="s">
        <v>8316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9170</v>
      </c>
      <c r="E3043">
        <v>8300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9">
        <f t="shared" si="248"/>
        <v>42359.868611111116</v>
      </c>
      <c r="L3043" s="9">
        <f t="shared" si="249"/>
        <v>42389.868611111116</v>
      </c>
      <c r="M3043" s="10" t="s">
        <v>8328</v>
      </c>
      <c r="N3043" t="b">
        <v>0</v>
      </c>
      <c r="O3043">
        <v>95</v>
      </c>
      <c r="P3043" t="b">
        <v>1</v>
      </c>
      <c r="Q3043" t="s">
        <v>8276</v>
      </c>
      <c r="R3043" s="5">
        <f t="shared" si="247"/>
        <v>1.1048192771084338</v>
      </c>
      <c r="S3043">
        <f t="shared" si="250"/>
        <v>96.526315789473685</v>
      </c>
      <c r="T3043" t="s">
        <v>8276</v>
      </c>
      <c r="U3043" t="s">
        <v>8316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1920</v>
      </c>
      <c r="E3044">
        <v>1500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9">
        <f t="shared" si="248"/>
        <v>42253.688043981485</v>
      </c>
      <c r="L3044" s="9">
        <f t="shared" si="249"/>
        <v>42283.688043981485</v>
      </c>
      <c r="M3044" s="10" t="s">
        <v>8326</v>
      </c>
      <c r="N3044" t="b">
        <v>0</v>
      </c>
      <c r="O3044">
        <v>37</v>
      </c>
      <c r="P3044" t="b">
        <v>1</v>
      </c>
      <c r="Q3044" t="s">
        <v>8276</v>
      </c>
      <c r="R3044" s="5">
        <f t="shared" si="247"/>
        <v>1.28</v>
      </c>
      <c r="S3044">
        <f t="shared" si="250"/>
        <v>51.891891891891895</v>
      </c>
      <c r="T3044" t="s">
        <v>8276</v>
      </c>
      <c r="U3044" t="s">
        <v>8316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16501</v>
      </c>
      <c r="E3045">
        <v>15000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9">
        <f t="shared" si="248"/>
        <v>42083.070590277777</v>
      </c>
      <c r="L3045" s="9">
        <f t="shared" si="249"/>
        <v>42110.118055555555</v>
      </c>
      <c r="M3045" s="10" t="s">
        <v>8326</v>
      </c>
      <c r="N3045" t="b">
        <v>0</v>
      </c>
      <c r="O3045">
        <v>128</v>
      </c>
      <c r="P3045" t="b">
        <v>1</v>
      </c>
      <c r="Q3045" t="s">
        <v>8276</v>
      </c>
      <c r="R3045" s="5">
        <f t="shared" si="247"/>
        <v>1.1000666666666667</v>
      </c>
      <c r="S3045">
        <f t="shared" si="250"/>
        <v>128.9140625</v>
      </c>
      <c r="T3045" t="s">
        <v>8276</v>
      </c>
      <c r="U3045" t="s">
        <v>8316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13121</v>
      </c>
      <c r="E3046">
        <v>12000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9">
        <f t="shared" si="248"/>
        <v>42387.7268287037</v>
      </c>
      <c r="L3046" s="9">
        <f t="shared" si="249"/>
        <v>42402.7268287037</v>
      </c>
      <c r="M3046" s="10" t="s">
        <v>8328</v>
      </c>
      <c r="N3046" t="b">
        <v>0</v>
      </c>
      <c r="O3046">
        <v>156</v>
      </c>
      <c r="P3046" t="b">
        <v>1</v>
      </c>
      <c r="Q3046" t="s">
        <v>8276</v>
      </c>
      <c r="R3046" s="5">
        <f t="shared" si="247"/>
        <v>1.0934166666666667</v>
      </c>
      <c r="S3046">
        <f t="shared" si="250"/>
        <v>84.108974358974365</v>
      </c>
      <c r="T3046" t="s">
        <v>8276</v>
      </c>
      <c r="U3046" t="s">
        <v>8316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5308.26</v>
      </c>
      <c r="E3047">
        <v>4000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9">
        <f t="shared" si="248"/>
        <v>41843.155729166669</v>
      </c>
      <c r="L3047" s="9">
        <f t="shared" si="249"/>
        <v>41873.155729166669</v>
      </c>
      <c r="M3047" s="10" t="s">
        <v>8329</v>
      </c>
      <c r="N3047" t="b">
        <v>0</v>
      </c>
      <c r="O3047">
        <v>64</v>
      </c>
      <c r="P3047" t="b">
        <v>1</v>
      </c>
      <c r="Q3047" t="s">
        <v>8276</v>
      </c>
      <c r="R3047" s="5">
        <f t="shared" si="247"/>
        <v>1.3270650000000002</v>
      </c>
      <c r="S3047">
        <f t="shared" si="250"/>
        <v>82.941562500000003</v>
      </c>
      <c r="T3047" t="s">
        <v>8276</v>
      </c>
      <c r="U3047" t="s">
        <v>8316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15077</v>
      </c>
      <c r="E3048">
        <v>7900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9">
        <f t="shared" si="248"/>
        <v>41862.803078703706</v>
      </c>
      <c r="L3048" s="9">
        <f t="shared" si="249"/>
        <v>41892.202777777777</v>
      </c>
      <c r="M3048" s="10" t="s">
        <v>8329</v>
      </c>
      <c r="N3048" t="b">
        <v>0</v>
      </c>
      <c r="O3048">
        <v>58</v>
      </c>
      <c r="P3048" t="b">
        <v>1</v>
      </c>
      <c r="Q3048" t="s">
        <v>8276</v>
      </c>
      <c r="R3048" s="5">
        <f t="shared" si="247"/>
        <v>1.9084810126582279</v>
      </c>
      <c r="S3048">
        <f t="shared" si="250"/>
        <v>259.94827586206895</v>
      </c>
      <c r="T3048" t="s">
        <v>8276</v>
      </c>
      <c r="U3048" t="s">
        <v>8316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745</v>
      </c>
      <c r="E3049">
        <v>500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9">
        <f t="shared" si="248"/>
        <v>42443.989050925928</v>
      </c>
      <c r="L3049" s="9">
        <f t="shared" si="249"/>
        <v>42487.552777777775</v>
      </c>
      <c r="M3049" s="10" t="s">
        <v>8328</v>
      </c>
      <c r="N3049" t="b">
        <v>0</v>
      </c>
      <c r="O3049">
        <v>20</v>
      </c>
      <c r="P3049" t="b">
        <v>1</v>
      </c>
      <c r="Q3049" t="s">
        <v>8276</v>
      </c>
      <c r="R3049" s="5">
        <f t="shared" si="247"/>
        <v>1.49</v>
      </c>
      <c r="S3049">
        <f t="shared" si="250"/>
        <v>37.25</v>
      </c>
      <c r="T3049" t="s">
        <v>8276</v>
      </c>
      <c r="U3049" t="s">
        <v>8316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8320</v>
      </c>
      <c r="E3050">
        <v>5000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9">
        <f t="shared" si="248"/>
        <v>41975.901180555556</v>
      </c>
      <c r="L3050" s="9">
        <f t="shared" si="249"/>
        <v>42004.890277777777</v>
      </c>
      <c r="M3050" s="10" t="s">
        <v>8329</v>
      </c>
      <c r="N3050" t="b">
        <v>0</v>
      </c>
      <c r="O3050">
        <v>47</v>
      </c>
      <c r="P3050" t="b">
        <v>1</v>
      </c>
      <c r="Q3050" t="s">
        <v>8276</v>
      </c>
      <c r="R3050" s="5">
        <f t="shared" si="247"/>
        <v>1.6639999999999999</v>
      </c>
      <c r="S3050">
        <f t="shared" si="250"/>
        <v>177.02127659574469</v>
      </c>
      <c r="T3050" t="s">
        <v>8276</v>
      </c>
      <c r="U3050" t="s">
        <v>8316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4000</v>
      </c>
      <c r="E3051">
        <v>3750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9">
        <f t="shared" si="248"/>
        <v>42139.014525462961</v>
      </c>
      <c r="L3051" s="9">
        <f t="shared" si="249"/>
        <v>42169.014525462961</v>
      </c>
      <c r="M3051" s="10" t="s">
        <v>8326</v>
      </c>
      <c r="N3051" t="b">
        <v>0</v>
      </c>
      <c r="O3051">
        <v>54</v>
      </c>
      <c r="P3051" t="b">
        <v>1</v>
      </c>
      <c r="Q3051" t="s">
        <v>8276</v>
      </c>
      <c r="R3051" s="5">
        <f t="shared" si="247"/>
        <v>1.0666666666666667</v>
      </c>
      <c r="S3051">
        <f t="shared" si="250"/>
        <v>74.074074074074076</v>
      </c>
      <c r="T3051" t="s">
        <v>8276</v>
      </c>
      <c r="U3051" t="s">
        <v>8316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636</v>
      </c>
      <c r="E3052">
        <v>600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9">
        <f t="shared" si="248"/>
        <v>42465.16851851852</v>
      </c>
      <c r="L3052" s="9">
        <f t="shared" si="249"/>
        <v>42495.16851851852</v>
      </c>
      <c r="M3052" s="10" t="s">
        <v>8328</v>
      </c>
      <c r="N3052" t="b">
        <v>0</v>
      </c>
      <c r="O3052">
        <v>9</v>
      </c>
      <c r="P3052" t="b">
        <v>1</v>
      </c>
      <c r="Q3052" t="s">
        <v>8276</v>
      </c>
      <c r="R3052" s="5">
        <f t="shared" si="247"/>
        <v>1.06</v>
      </c>
      <c r="S3052">
        <f t="shared" si="250"/>
        <v>70.666666666666671</v>
      </c>
      <c r="T3052" t="s">
        <v>8276</v>
      </c>
      <c r="U3052" t="s">
        <v>8316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827</v>
      </c>
      <c r="E3053">
        <v>3500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9">
        <f t="shared" si="248"/>
        <v>42744.416030092594</v>
      </c>
      <c r="L3053" s="9">
        <f t="shared" si="249"/>
        <v>42774.416030092594</v>
      </c>
      <c r="M3053" s="10" t="s">
        <v>8327</v>
      </c>
      <c r="N3053" t="b">
        <v>1</v>
      </c>
      <c r="O3053">
        <v>35</v>
      </c>
      <c r="P3053" t="b">
        <v>0</v>
      </c>
      <c r="Q3053" t="s">
        <v>8276</v>
      </c>
      <c r="R3053" s="5">
        <f t="shared" si="247"/>
        <v>0.23628571428571429</v>
      </c>
      <c r="S3053">
        <f t="shared" si="250"/>
        <v>23.62857142857143</v>
      </c>
      <c r="T3053" t="s">
        <v>8276</v>
      </c>
      <c r="U3053" t="s">
        <v>8316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75</v>
      </c>
      <c r="E3054">
        <v>50000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9">
        <f t="shared" si="248"/>
        <v>42122.670069444444</v>
      </c>
      <c r="L3054" s="9">
        <f t="shared" si="249"/>
        <v>42152.665972222225</v>
      </c>
      <c r="M3054" s="10" t="s">
        <v>8326</v>
      </c>
      <c r="N3054" t="b">
        <v>0</v>
      </c>
      <c r="O3054">
        <v>2</v>
      </c>
      <c r="P3054" t="b">
        <v>0</v>
      </c>
      <c r="Q3054" t="s">
        <v>8276</v>
      </c>
      <c r="R3054" s="5">
        <f t="shared" si="247"/>
        <v>1.5E-3</v>
      </c>
      <c r="S3054">
        <f t="shared" si="250"/>
        <v>37.5</v>
      </c>
      <c r="T3054" t="s">
        <v>8276</v>
      </c>
      <c r="U3054" t="s">
        <v>8316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40</v>
      </c>
      <c r="E3055">
        <v>10000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9">
        <f t="shared" si="248"/>
        <v>41862.761724537035</v>
      </c>
      <c r="L3055" s="9">
        <f t="shared" si="249"/>
        <v>41914.165972222225</v>
      </c>
      <c r="M3055" s="10" t="s">
        <v>8329</v>
      </c>
      <c r="N3055" t="b">
        <v>0</v>
      </c>
      <c r="O3055">
        <v>3</v>
      </c>
      <c r="P3055" t="b">
        <v>0</v>
      </c>
      <c r="Q3055" t="s">
        <v>8276</v>
      </c>
      <c r="R3055" s="5">
        <f t="shared" si="247"/>
        <v>4.0000000000000001E-3</v>
      </c>
      <c r="S3055">
        <f t="shared" si="250"/>
        <v>13.333333333333334</v>
      </c>
      <c r="T3055" t="s">
        <v>8276</v>
      </c>
      <c r="U3055" t="s">
        <v>8316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0</v>
      </c>
      <c r="E3056">
        <v>300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9">
        <f t="shared" si="248"/>
        <v>42027.832800925928</v>
      </c>
      <c r="L3056" s="9">
        <f t="shared" si="249"/>
        <v>42065.044444444444</v>
      </c>
      <c r="M3056" s="10" t="s">
        <v>8326</v>
      </c>
      <c r="N3056" t="b">
        <v>0</v>
      </c>
      <c r="O3056">
        <v>0</v>
      </c>
      <c r="P3056" t="b">
        <v>0</v>
      </c>
      <c r="Q3056" t="s">
        <v>8276</v>
      </c>
      <c r="R3056" s="5">
        <f t="shared" si="247"/>
        <v>0</v>
      </c>
      <c r="S3056">
        <v>0</v>
      </c>
      <c r="T3056" t="s">
        <v>8276</v>
      </c>
      <c r="U3056" t="s">
        <v>8316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1</v>
      </c>
      <c r="E3057">
        <v>20000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9">
        <f t="shared" si="248"/>
        <v>41953.95821759259</v>
      </c>
      <c r="L3057" s="9">
        <f t="shared" si="249"/>
        <v>42013.95821759259</v>
      </c>
      <c r="M3057" s="10" t="s">
        <v>8326</v>
      </c>
      <c r="N3057" t="b">
        <v>0</v>
      </c>
      <c r="O3057">
        <v>1</v>
      </c>
      <c r="P3057" t="b">
        <v>0</v>
      </c>
      <c r="Q3057" t="s">
        <v>8276</v>
      </c>
      <c r="R3057" s="5">
        <f t="shared" si="247"/>
        <v>5.0000000000000002E-5</v>
      </c>
      <c r="S3057">
        <f>D3057/O3057</f>
        <v>1</v>
      </c>
      <c r="T3057" t="s">
        <v>8276</v>
      </c>
      <c r="U3057" t="s">
        <v>8316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0</v>
      </c>
      <c r="E3058">
        <v>25000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9">
        <f t="shared" si="248"/>
        <v>41851.636388888888</v>
      </c>
      <c r="L3058" s="9">
        <f t="shared" si="249"/>
        <v>41911.636388888888</v>
      </c>
      <c r="M3058" s="10" t="s">
        <v>8329</v>
      </c>
      <c r="N3058" t="b">
        <v>0</v>
      </c>
      <c r="O3058">
        <v>0</v>
      </c>
      <c r="P3058" t="b">
        <v>0</v>
      </c>
      <c r="Q3058" t="s">
        <v>8276</v>
      </c>
      <c r="R3058" s="5">
        <f t="shared" si="247"/>
        <v>0</v>
      </c>
      <c r="S3058">
        <v>0</v>
      </c>
      <c r="T3058" t="s">
        <v>8276</v>
      </c>
      <c r="U3058" t="s">
        <v>8316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0</v>
      </c>
      <c r="E3059">
        <v>50000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9">
        <f t="shared" si="248"/>
        <v>42433.650590277779</v>
      </c>
      <c r="L3059" s="9">
        <f t="shared" si="249"/>
        <v>42463.608923611115</v>
      </c>
      <c r="M3059" s="10" t="s">
        <v>8328</v>
      </c>
      <c r="N3059" t="b">
        <v>0</v>
      </c>
      <c r="O3059">
        <v>0</v>
      </c>
      <c r="P3059" t="b">
        <v>0</v>
      </c>
      <c r="Q3059" t="s">
        <v>8276</v>
      </c>
      <c r="R3059" s="5">
        <f t="shared" si="247"/>
        <v>0</v>
      </c>
      <c r="S3059">
        <v>0</v>
      </c>
      <c r="T3059" t="s">
        <v>8276</v>
      </c>
      <c r="U3059" t="s">
        <v>8316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3</v>
      </c>
      <c r="E3060">
        <v>18000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9">
        <f t="shared" si="248"/>
        <v>42460.374305555553</v>
      </c>
      <c r="L3060" s="9">
        <f t="shared" si="249"/>
        <v>42510.374305555553</v>
      </c>
      <c r="M3060" s="10" t="s">
        <v>8328</v>
      </c>
      <c r="N3060" t="b">
        <v>0</v>
      </c>
      <c r="O3060">
        <v>3</v>
      </c>
      <c r="P3060" t="b">
        <v>0</v>
      </c>
      <c r="Q3060" t="s">
        <v>8276</v>
      </c>
      <c r="R3060" s="5">
        <f t="shared" si="247"/>
        <v>1.6666666666666666E-4</v>
      </c>
      <c r="S3060">
        <f>D3060/O3060</f>
        <v>1</v>
      </c>
      <c r="T3060" t="s">
        <v>8276</v>
      </c>
      <c r="U3060" t="s">
        <v>8316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451</v>
      </c>
      <c r="E3061">
        <v>15000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9">
        <f t="shared" si="248"/>
        <v>41829.935717592591</v>
      </c>
      <c r="L3061" s="9">
        <f t="shared" si="249"/>
        <v>41859.935717592591</v>
      </c>
      <c r="M3061" s="10" t="s">
        <v>8329</v>
      </c>
      <c r="N3061" t="b">
        <v>0</v>
      </c>
      <c r="O3061">
        <v>11</v>
      </c>
      <c r="P3061" t="b">
        <v>0</v>
      </c>
      <c r="Q3061" t="s">
        <v>8276</v>
      </c>
      <c r="R3061" s="5">
        <f t="shared" si="247"/>
        <v>3.0066666666666665E-2</v>
      </c>
      <c r="S3061">
        <f>D3061/O3061</f>
        <v>41</v>
      </c>
      <c r="T3061" t="s">
        <v>8276</v>
      </c>
      <c r="U3061" t="s">
        <v>8316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335</v>
      </c>
      <c r="E3062">
        <v>220000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9">
        <f t="shared" si="248"/>
        <v>42245.274699074071</v>
      </c>
      <c r="L3062" s="9">
        <f t="shared" si="249"/>
        <v>42275.274699074071</v>
      </c>
      <c r="M3062" s="10" t="s">
        <v>8326</v>
      </c>
      <c r="N3062" t="b">
        <v>0</v>
      </c>
      <c r="O3062">
        <v>6</v>
      </c>
      <c r="P3062" t="b">
        <v>0</v>
      </c>
      <c r="Q3062" t="s">
        <v>8276</v>
      </c>
      <c r="R3062" s="5">
        <f t="shared" si="247"/>
        <v>1.5227272727272728E-3</v>
      </c>
      <c r="S3062">
        <f>D3062/O3062</f>
        <v>55.833333333333336</v>
      </c>
      <c r="T3062" t="s">
        <v>8276</v>
      </c>
      <c r="U3062" t="s">
        <v>8316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0</v>
      </c>
      <c r="E3063">
        <v>1000000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9">
        <f t="shared" si="248"/>
        <v>41834.784120370372</v>
      </c>
      <c r="L3063" s="9">
        <f t="shared" si="249"/>
        <v>41864.784120370372</v>
      </c>
      <c r="M3063" s="10" t="s">
        <v>8329</v>
      </c>
      <c r="N3063" t="b">
        <v>0</v>
      </c>
      <c r="O3063">
        <v>0</v>
      </c>
      <c r="P3063" t="b">
        <v>0</v>
      </c>
      <c r="Q3063" t="s">
        <v>8276</v>
      </c>
      <c r="R3063" s="5">
        <f t="shared" si="247"/>
        <v>0</v>
      </c>
      <c r="S3063">
        <v>0</v>
      </c>
      <c r="T3063" t="s">
        <v>8276</v>
      </c>
      <c r="U3063" t="s">
        <v>8316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6684</v>
      </c>
      <c r="E3064">
        <v>10000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9">
        <f t="shared" si="248"/>
        <v>42248.535787037035</v>
      </c>
      <c r="L3064" s="9">
        <f t="shared" si="249"/>
        <v>42277.75</v>
      </c>
      <c r="M3064" s="10" t="s">
        <v>8326</v>
      </c>
      <c r="N3064" t="b">
        <v>0</v>
      </c>
      <c r="O3064">
        <v>67</v>
      </c>
      <c r="P3064" t="b">
        <v>0</v>
      </c>
      <c r="Q3064" t="s">
        <v>8276</v>
      </c>
      <c r="R3064" s="5">
        <f t="shared" si="247"/>
        <v>0.66839999999999999</v>
      </c>
      <c r="S3064">
        <f t="shared" ref="S3064:S3083" si="251">D3064/O3064</f>
        <v>99.761194029850742</v>
      </c>
      <c r="T3064" t="s">
        <v>8276</v>
      </c>
      <c r="U3064" t="s">
        <v>8316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587</v>
      </c>
      <c r="E3065">
        <v>3000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9">
        <f t="shared" si="248"/>
        <v>42630.922893518524</v>
      </c>
      <c r="L3065" s="9">
        <f t="shared" si="249"/>
        <v>42665.922893518524</v>
      </c>
      <c r="M3065" s="10" t="s">
        <v>8328</v>
      </c>
      <c r="N3065" t="b">
        <v>0</v>
      </c>
      <c r="O3065">
        <v>23</v>
      </c>
      <c r="P3065" t="b">
        <v>0</v>
      </c>
      <c r="Q3065" t="s">
        <v>8276</v>
      </c>
      <c r="R3065" s="5">
        <f t="shared" si="247"/>
        <v>0.19566666666666666</v>
      </c>
      <c r="S3065">
        <f t="shared" si="251"/>
        <v>25.521739130434781</v>
      </c>
      <c r="T3065" t="s">
        <v>8276</v>
      </c>
      <c r="U3065" t="s">
        <v>8316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8471</v>
      </c>
      <c r="E3066">
        <v>75000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9">
        <f t="shared" si="248"/>
        <v>42299.130162037036</v>
      </c>
      <c r="L3066" s="9">
        <f t="shared" si="249"/>
        <v>42330.290972222225</v>
      </c>
      <c r="M3066" s="10" t="s">
        <v>8326</v>
      </c>
      <c r="N3066" t="b">
        <v>0</v>
      </c>
      <c r="O3066">
        <v>72</v>
      </c>
      <c r="P3066" t="b">
        <v>0</v>
      </c>
      <c r="Q3066" t="s">
        <v>8276</v>
      </c>
      <c r="R3066" s="5">
        <f t="shared" si="247"/>
        <v>0.11294666666666667</v>
      </c>
      <c r="S3066">
        <f t="shared" si="251"/>
        <v>117.65277777777777</v>
      </c>
      <c r="T3066" t="s">
        <v>8276</v>
      </c>
      <c r="U3066" t="s">
        <v>8316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10</v>
      </c>
      <c r="E3067">
        <v>25000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9">
        <f t="shared" si="248"/>
        <v>41825.055231481485</v>
      </c>
      <c r="L3067" s="9">
        <f t="shared" si="249"/>
        <v>41850.055231481485</v>
      </c>
      <c r="M3067" s="10" t="s">
        <v>8329</v>
      </c>
      <c r="N3067" t="b">
        <v>0</v>
      </c>
      <c r="O3067">
        <v>2</v>
      </c>
      <c r="P3067" t="b">
        <v>0</v>
      </c>
      <c r="Q3067" t="s">
        <v>8276</v>
      </c>
      <c r="R3067" s="5">
        <f t="shared" si="247"/>
        <v>4.0000000000000002E-4</v>
      </c>
      <c r="S3067">
        <f t="shared" si="251"/>
        <v>5</v>
      </c>
      <c r="T3067" t="s">
        <v>8276</v>
      </c>
      <c r="U3067" t="s">
        <v>8316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41950</v>
      </c>
      <c r="E3068">
        <v>350000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9">
        <f t="shared" si="248"/>
        <v>42531.228437500002</v>
      </c>
      <c r="L3068" s="9">
        <f t="shared" si="249"/>
        <v>42561.228437500002</v>
      </c>
      <c r="M3068" s="10" t="s">
        <v>8328</v>
      </c>
      <c r="N3068" t="b">
        <v>0</v>
      </c>
      <c r="O3068">
        <v>15</v>
      </c>
      <c r="P3068" t="b">
        <v>0</v>
      </c>
      <c r="Q3068" t="s">
        <v>8276</v>
      </c>
      <c r="R3068" s="5">
        <f t="shared" si="247"/>
        <v>0.11985714285714286</v>
      </c>
      <c r="S3068">
        <f t="shared" si="251"/>
        <v>2796.6666666666665</v>
      </c>
      <c r="T3068" t="s">
        <v>8276</v>
      </c>
      <c r="U3068" t="s">
        <v>8316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200</v>
      </c>
      <c r="E3069">
        <v>8000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9">
        <f t="shared" si="248"/>
        <v>42226.938414351855</v>
      </c>
      <c r="L3069" s="9">
        <f t="shared" si="249"/>
        <v>42256.938414351855</v>
      </c>
      <c r="M3069" s="10" t="s">
        <v>8326</v>
      </c>
      <c r="N3069" t="b">
        <v>0</v>
      </c>
      <c r="O3069">
        <v>1</v>
      </c>
      <c r="P3069" t="b">
        <v>0</v>
      </c>
      <c r="Q3069" t="s">
        <v>8276</v>
      </c>
      <c r="R3069" s="5">
        <f t="shared" si="247"/>
        <v>2.5000000000000001E-2</v>
      </c>
      <c r="S3069">
        <f t="shared" si="251"/>
        <v>200</v>
      </c>
      <c r="T3069" t="s">
        <v>8276</v>
      </c>
      <c r="U3069" t="s">
        <v>8316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175</v>
      </c>
      <c r="E3070">
        <v>250000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9">
        <f t="shared" si="248"/>
        <v>42263.691574074073</v>
      </c>
      <c r="L3070" s="9">
        <f t="shared" si="249"/>
        <v>42293.691574074073</v>
      </c>
      <c r="M3070" s="10" t="s">
        <v>8326</v>
      </c>
      <c r="N3070" t="b">
        <v>0</v>
      </c>
      <c r="O3070">
        <v>2</v>
      </c>
      <c r="P3070" t="b">
        <v>0</v>
      </c>
      <c r="Q3070" t="s">
        <v>8276</v>
      </c>
      <c r="R3070" s="5">
        <f t="shared" si="247"/>
        <v>6.9999999999999999E-4</v>
      </c>
      <c r="S3070">
        <f t="shared" si="251"/>
        <v>87.5</v>
      </c>
      <c r="T3070" t="s">
        <v>8276</v>
      </c>
      <c r="U3070" t="s">
        <v>8316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141</v>
      </c>
      <c r="E3071">
        <v>1000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9">
        <f t="shared" si="248"/>
        <v>41957.833726851852</v>
      </c>
      <c r="L3071" s="9">
        <f t="shared" si="249"/>
        <v>41987.833726851852</v>
      </c>
      <c r="M3071" s="10" t="s">
        <v>8329</v>
      </c>
      <c r="N3071" t="b">
        <v>0</v>
      </c>
      <c r="O3071">
        <v>7</v>
      </c>
      <c r="P3071" t="b">
        <v>0</v>
      </c>
      <c r="Q3071" t="s">
        <v>8276</v>
      </c>
      <c r="R3071" s="5">
        <f t="shared" si="247"/>
        <v>0.14099999999999999</v>
      </c>
      <c r="S3071">
        <f t="shared" si="251"/>
        <v>20.142857142857142</v>
      </c>
      <c r="T3071" t="s">
        <v>8276</v>
      </c>
      <c r="U3071" t="s">
        <v>8316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334</v>
      </c>
      <c r="E3072">
        <v>10000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9">
        <f t="shared" si="248"/>
        <v>42690.733437499999</v>
      </c>
      <c r="L3072" s="9">
        <f t="shared" si="249"/>
        <v>42711.733437499999</v>
      </c>
      <c r="M3072" s="10" t="s">
        <v>8328</v>
      </c>
      <c r="N3072" t="b">
        <v>0</v>
      </c>
      <c r="O3072">
        <v>16</v>
      </c>
      <c r="P3072" t="b">
        <v>0</v>
      </c>
      <c r="Q3072" t="s">
        <v>8276</v>
      </c>
      <c r="R3072" s="5">
        <f t="shared" si="247"/>
        <v>3.3399999999999999E-2</v>
      </c>
      <c r="S3072">
        <f t="shared" si="251"/>
        <v>20.875</v>
      </c>
      <c r="T3072" t="s">
        <v>8276</v>
      </c>
      <c r="U3072" t="s">
        <v>8316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7173</v>
      </c>
      <c r="E3073">
        <v>12000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9">
        <f t="shared" si="248"/>
        <v>42097.732418981483</v>
      </c>
      <c r="L3073" s="9">
        <f t="shared" si="249"/>
        <v>42115.249305555553</v>
      </c>
      <c r="M3073" s="10" t="s">
        <v>8326</v>
      </c>
      <c r="N3073" t="b">
        <v>0</v>
      </c>
      <c r="O3073">
        <v>117</v>
      </c>
      <c r="P3073" t="b">
        <v>0</v>
      </c>
      <c r="Q3073" t="s">
        <v>8276</v>
      </c>
      <c r="R3073" s="5">
        <f t="shared" si="247"/>
        <v>0.59775</v>
      </c>
      <c r="S3073">
        <f t="shared" si="251"/>
        <v>61.307692307692307</v>
      </c>
      <c r="T3073" t="s">
        <v>8276</v>
      </c>
      <c r="U3073" t="s">
        <v>8316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2</v>
      </c>
      <c r="E3074">
        <v>12000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9">
        <f t="shared" si="248"/>
        <v>42658.690532407403</v>
      </c>
      <c r="L3074" s="9">
        <f t="shared" si="249"/>
        <v>42673.073611111111</v>
      </c>
      <c r="M3074" s="10" t="s">
        <v>8328</v>
      </c>
      <c r="N3074" t="b">
        <v>0</v>
      </c>
      <c r="O3074">
        <v>2</v>
      </c>
      <c r="P3074" t="b">
        <v>0</v>
      </c>
      <c r="Q3074" t="s">
        <v>8276</v>
      </c>
      <c r="R3074" s="5">
        <f t="shared" ref="R3074:R3137" si="252">D3074/E3074</f>
        <v>1.6666666666666666E-4</v>
      </c>
      <c r="S3074">
        <f t="shared" si="251"/>
        <v>1</v>
      </c>
      <c r="T3074" t="s">
        <v>8276</v>
      </c>
      <c r="U3074" t="s">
        <v>8316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645</v>
      </c>
      <c r="E3075">
        <v>2800000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9">
        <f t="shared" ref="K3075:K3138" si="253">(J3075/86400)+DATE(1970,1,1)</f>
        <v>42111.684027777781</v>
      </c>
      <c r="L3075" s="9">
        <f t="shared" ref="L3075:L3138" si="254">(I3075/86400)+DATE(1970,1,1)</f>
        <v>42169.804861111115</v>
      </c>
      <c r="M3075" s="10" t="s">
        <v>8326</v>
      </c>
      <c r="N3075" t="b">
        <v>0</v>
      </c>
      <c r="O3075">
        <v>7</v>
      </c>
      <c r="P3075" t="b">
        <v>0</v>
      </c>
      <c r="Q3075" t="s">
        <v>8276</v>
      </c>
      <c r="R3075" s="5">
        <f t="shared" si="252"/>
        <v>2.3035714285714285E-4</v>
      </c>
      <c r="S3075">
        <f t="shared" si="251"/>
        <v>92.142857142857139</v>
      </c>
      <c r="T3075" t="s">
        <v>8276</v>
      </c>
      <c r="U3075" t="s">
        <v>8316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22</v>
      </c>
      <c r="E3076">
        <v>25000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9">
        <f t="shared" si="253"/>
        <v>42409.571284722224</v>
      </c>
      <c r="L3076" s="9">
        <f t="shared" si="254"/>
        <v>42439.571284722224</v>
      </c>
      <c r="M3076" s="10" t="s">
        <v>8328</v>
      </c>
      <c r="N3076" t="b">
        <v>0</v>
      </c>
      <c r="O3076">
        <v>3</v>
      </c>
      <c r="P3076" t="b">
        <v>0</v>
      </c>
      <c r="Q3076" t="s">
        <v>8276</v>
      </c>
      <c r="R3076" s="5">
        <f t="shared" si="252"/>
        <v>8.8000000000000003E-4</v>
      </c>
      <c r="S3076">
        <f t="shared" si="251"/>
        <v>7.333333333333333</v>
      </c>
      <c r="T3076" t="s">
        <v>8276</v>
      </c>
      <c r="U3076" t="s">
        <v>8316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1296</v>
      </c>
      <c r="E3077">
        <v>15000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9">
        <f t="shared" si="253"/>
        <v>42551.102314814816</v>
      </c>
      <c r="L3077" s="9">
        <f t="shared" si="254"/>
        <v>42601.102314814816</v>
      </c>
      <c r="M3077" s="10" t="s">
        <v>8328</v>
      </c>
      <c r="N3077" t="b">
        <v>0</v>
      </c>
      <c r="O3077">
        <v>20</v>
      </c>
      <c r="P3077" t="b">
        <v>0</v>
      </c>
      <c r="Q3077" t="s">
        <v>8276</v>
      </c>
      <c r="R3077" s="5">
        <f t="shared" si="252"/>
        <v>8.6400000000000005E-2</v>
      </c>
      <c r="S3077">
        <f t="shared" si="251"/>
        <v>64.8</v>
      </c>
      <c r="T3077" t="s">
        <v>8276</v>
      </c>
      <c r="U3077" t="s">
        <v>8316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1506</v>
      </c>
      <c r="E3078">
        <v>10000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9">
        <f t="shared" si="253"/>
        <v>42226.651886574073</v>
      </c>
      <c r="L3078" s="9">
        <f t="shared" si="254"/>
        <v>42286.651886574073</v>
      </c>
      <c r="M3078" s="10" t="s">
        <v>8326</v>
      </c>
      <c r="N3078" t="b">
        <v>0</v>
      </c>
      <c r="O3078">
        <v>50</v>
      </c>
      <c r="P3078" t="b">
        <v>0</v>
      </c>
      <c r="Q3078" t="s">
        <v>8276</v>
      </c>
      <c r="R3078" s="5">
        <f t="shared" si="252"/>
        <v>0.15060000000000001</v>
      </c>
      <c r="S3078">
        <f t="shared" si="251"/>
        <v>30.12</v>
      </c>
      <c r="T3078" t="s">
        <v>8276</v>
      </c>
      <c r="U3078" t="s">
        <v>8316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105</v>
      </c>
      <c r="E3079">
        <v>22000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9">
        <f t="shared" si="253"/>
        <v>42766.956921296296</v>
      </c>
      <c r="L3079" s="9">
        <f t="shared" si="254"/>
        <v>42796.956921296296</v>
      </c>
      <c r="M3079" s="10" t="s">
        <v>8327</v>
      </c>
      <c r="N3079" t="b">
        <v>0</v>
      </c>
      <c r="O3079">
        <v>2</v>
      </c>
      <c r="P3079" t="b">
        <v>0</v>
      </c>
      <c r="Q3079" t="s">
        <v>8276</v>
      </c>
      <c r="R3079" s="5">
        <f t="shared" si="252"/>
        <v>4.7727272727272731E-3</v>
      </c>
      <c r="S3079">
        <f t="shared" si="251"/>
        <v>52.5</v>
      </c>
      <c r="T3079" t="s">
        <v>8276</v>
      </c>
      <c r="U3079" t="s">
        <v>8316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71</v>
      </c>
      <c r="E3080">
        <v>60000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9">
        <f t="shared" si="253"/>
        <v>42031.138831018514</v>
      </c>
      <c r="L3080" s="9">
        <f t="shared" si="254"/>
        <v>42061.138831018514</v>
      </c>
      <c r="M3080" s="10" t="s">
        <v>8326</v>
      </c>
      <c r="N3080" t="b">
        <v>0</v>
      </c>
      <c r="O3080">
        <v>3</v>
      </c>
      <c r="P3080" t="b">
        <v>0</v>
      </c>
      <c r="Q3080" t="s">
        <v>8276</v>
      </c>
      <c r="R3080" s="5">
        <f t="shared" si="252"/>
        <v>1.1833333333333333E-3</v>
      </c>
      <c r="S3080">
        <f t="shared" si="251"/>
        <v>23.666666666666668</v>
      </c>
      <c r="T3080" t="s">
        <v>8276</v>
      </c>
      <c r="U3080" t="s">
        <v>8316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11226</v>
      </c>
      <c r="E3081">
        <v>1333666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9">
        <f t="shared" si="253"/>
        <v>42055.713368055556</v>
      </c>
      <c r="L3081" s="9">
        <f t="shared" si="254"/>
        <v>42085.671701388885</v>
      </c>
      <c r="M3081" s="10" t="s">
        <v>8326</v>
      </c>
      <c r="N3081" t="b">
        <v>0</v>
      </c>
      <c r="O3081">
        <v>27</v>
      </c>
      <c r="P3081" t="b">
        <v>0</v>
      </c>
      <c r="Q3081" t="s">
        <v>8276</v>
      </c>
      <c r="R3081" s="5">
        <f t="shared" si="252"/>
        <v>8.4173998587352451E-3</v>
      </c>
      <c r="S3081">
        <f t="shared" si="251"/>
        <v>415.77777777777777</v>
      </c>
      <c r="T3081" t="s">
        <v>8276</v>
      </c>
      <c r="U3081" t="s">
        <v>8316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376</v>
      </c>
      <c r="E3082">
        <v>2000000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9">
        <f t="shared" si="253"/>
        <v>41940.028287037036</v>
      </c>
      <c r="L3082" s="9">
        <f t="shared" si="254"/>
        <v>42000.0699537037</v>
      </c>
      <c r="M3082" s="10" t="s">
        <v>8329</v>
      </c>
      <c r="N3082" t="b">
        <v>0</v>
      </c>
      <c r="O3082">
        <v>7</v>
      </c>
      <c r="P3082" t="b">
        <v>0</v>
      </c>
      <c r="Q3082" t="s">
        <v>8276</v>
      </c>
      <c r="R3082" s="5">
        <f t="shared" si="252"/>
        <v>1.8799999999999999E-4</v>
      </c>
      <c r="S3082">
        <f t="shared" si="251"/>
        <v>53.714285714285715</v>
      </c>
      <c r="T3082" t="s">
        <v>8276</v>
      </c>
      <c r="U3082" t="s">
        <v>8316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2103</v>
      </c>
      <c r="E3083">
        <v>1000000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9">
        <f t="shared" si="253"/>
        <v>42237.181608796294</v>
      </c>
      <c r="L3083" s="9">
        <f t="shared" si="254"/>
        <v>42267.181608796294</v>
      </c>
      <c r="M3083" s="10" t="s">
        <v>8326</v>
      </c>
      <c r="N3083" t="b">
        <v>0</v>
      </c>
      <c r="O3083">
        <v>5</v>
      </c>
      <c r="P3083" t="b">
        <v>0</v>
      </c>
      <c r="Q3083" t="s">
        <v>8276</v>
      </c>
      <c r="R3083" s="5">
        <f t="shared" si="252"/>
        <v>2.1029999999999998E-3</v>
      </c>
      <c r="S3083">
        <f t="shared" si="251"/>
        <v>420.6</v>
      </c>
      <c r="T3083" t="s">
        <v>8276</v>
      </c>
      <c r="U3083" t="s">
        <v>8316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0</v>
      </c>
      <c r="E3084">
        <v>9000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9">
        <f t="shared" si="253"/>
        <v>42293.922986111109</v>
      </c>
      <c r="L3084" s="9">
        <f t="shared" si="254"/>
        <v>42323.96465277778</v>
      </c>
      <c r="M3084" s="10" t="s">
        <v>8326</v>
      </c>
      <c r="N3084" t="b">
        <v>0</v>
      </c>
      <c r="O3084">
        <v>0</v>
      </c>
      <c r="P3084" t="b">
        <v>0</v>
      </c>
      <c r="Q3084" t="s">
        <v>8276</v>
      </c>
      <c r="R3084" s="5">
        <f t="shared" si="252"/>
        <v>0</v>
      </c>
      <c r="S3084">
        <v>0</v>
      </c>
      <c r="T3084" t="s">
        <v>8276</v>
      </c>
      <c r="U3084" t="s">
        <v>8316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56</v>
      </c>
      <c r="E3085">
        <v>20000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9">
        <f t="shared" si="253"/>
        <v>41853.563402777778</v>
      </c>
      <c r="L3085" s="9">
        <f t="shared" si="254"/>
        <v>41883.208333333336</v>
      </c>
      <c r="M3085" s="10" t="s">
        <v>8329</v>
      </c>
      <c r="N3085" t="b">
        <v>0</v>
      </c>
      <c r="O3085">
        <v>3</v>
      </c>
      <c r="P3085" t="b">
        <v>0</v>
      </c>
      <c r="Q3085" t="s">
        <v>8276</v>
      </c>
      <c r="R3085" s="5">
        <f t="shared" si="252"/>
        <v>2.8E-3</v>
      </c>
      <c r="S3085">
        <f t="shared" ref="S3085:S3115" si="255">D3085/O3085</f>
        <v>18.666666666666668</v>
      </c>
      <c r="T3085" t="s">
        <v>8276</v>
      </c>
      <c r="U3085" t="s">
        <v>8316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470</v>
      </c>
      <c r="E3086">
        <v>4059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9">
        <f t="shared" si="253"/>
        <v>42100.723738425921</v>
      </c>
      <c r="L3086" s="9">
        <f t="shared" si="254"/>
        <v>42129.783333333333</v>
      </c>
      <c r="M3086" s="10" t="s">
        <v>8326</v>
      </c>
      <c r="N3086" t="b">
        <v>0</v>
      </c>
      <c r="O3086">
        <v>6</v>
      </c>
      <c r="P3086" t="b">
        <v>0</v>
      </c>
      <c r="Q3086" t="s">
        <v>8276</v>
      </c>
      <c r="R3086" s="5">
        <f t="shared" si="252"/>
        <v>0.11579206701157921</v>
      </c>
      <c r="S3086">
        <f t="shared" si="255"/>
        <v>78.333333333333329</v>
      </c>
      <c r="T3086" t="s">
        <v>8276</v>
      </c>
      <c r="U3086" t="s">
        <v>8316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610</v>
      </c>
      <c r="E3087">
        <v>25000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9">
        <f t="shared" si="253"/>
        <v>42246.883784722224</v>
      </c>
      <c r="L3087" s="9">
        <f t="shared" si="254"/>
        <v>42276.883784722224</v>
      </c>
      <c r="M3087" s="10" t="s">
        <v>8326</v>
      </c>
      <c r="N3087" t="b">
        <v>0</v>
      </c>
      <c r="O3087">
        <v>9</v>
      </c>
      <c r="P3087" t="b">
        <v>0</v>
      </c>
      <c r="Q3087" t="s">
        <v>8276</v>
      </c>
      <c r="R3087" s="5">
        <f t="shared" si="252"/>
        <v>2.4400000000000002E-2</v>
      </c>
      <c r="S3087">
        <f t="shared" si="255"/>
        <v>67.777777777777771</v>
      </c>
      <c r="T3087" t="s">
        <v>8276</v>
      </c>
      <c r="U3087" t="s">
        <v>8316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50</v>
      </c>
      <c r="E3088">
        <v>20000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9">
        <f t="shared" si="253"/>
        <v>42173.67082175926</v>
      </c>
      <c r="L3088" s="9">
        <f t="shared" si="254"/>
        <v>42233.67082175926</v>
      </c>
      <c r="M3088" s="10" t="s">
        <v>8326</v>
      </c>
      <c r="N3088" t="b">
        <v>0</v>
      </c>
      <c r="O3088">
        <v>3</v>
      </c>
      <c r="P3088" t="b">
        <v>0</v>
      </c>
      <c r="Q3088" t="s">
        <v>8276</v>
      </c>
      <c r="R3088" s="5">
        <f t="shared" si="252"/>
        <v>2.5000000000000001E-3</v>
      </c>
      <c r="S3088">
        <f t="shared" si="255"/>
        <v>16.666666666666668</v>
      </c>
      <c r="T3088" t="s">
        <v>8276</v>
      </c>
      <c r="U3088" t="s">
        <v>8316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125</v>
      </c>
      <c r="E3089">
        <v>20000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9">
        <f t="shared" si="253"/>
        <v>42665.150347222225</v>
      </c>
      <c r="L3089" s="9">
        <f t="shared" si="254"/>
        <v>42725.192013888889</v>
      </c>
      <c r="M3089" s="10" t="s">
        <v>8328</v>
      </c>
      <c r="N3089" t="b">
        <v>0</v>
      </c>
      <c r="O3089">
        <v>2</v>
      </c>
      <c r="P3089" t="b">
        <v>0</v>
      </c>
      <c r="Q3089" t="s">
        <v>8276</v>
      </c>
      <c r="R3089" s="5">
        <f t="shared" si="252"/>
        <v>6.2500000000000003E-3</v>
      </c>
      <c r="S3089">
        <f t="shared" si="255"/>
        <v>62.5</v>
      </c>
      <c r="T3089" t="s">
        <v>8276</v>
      </c>
      <c r="U3089" t="s">
        <v>8316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126</v>
      </c>
      <c r="E3090">
        <v>65000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9">
        <f t="shared" si="253"/>
        <v>41981.57230324074</v>
      </c>
      <c r="L3090" s="9">
        <f t="shared" si="254"/>
        <v>42012.570138888885</v>
      </c>
      <c r="M3090" s="10" t="s">
        <v>8326</v>
      </c>
      <c r="N3090" t="b">
        <v>0</v>
      </c>
      <c r="O3090">
        <v>3</v>
      </c>
      <c r="P3090" t="b">
        <v>0</v>
      </c>
      <c r="Q3090" t="s">
        <v>8276</v>
      </c>
      <c r="R3090" s="5">
        <f t="shared" si="252"/>
        <v>1.9384615384615384E-3</v>
      </c>
      <c r="S3090">
        <f t="shared" si="255"/>
        <v>42</v>
      </c>
      <c r="T3090" t="s">
        <v>8276</v>
      </c>
      <c r="U3090" t="s">
        <v>8316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5854</v>
      </c>
      <c r="E3091">
        <v>25000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9">
        <f t="shared" si="253"/>
        <v>42528.542627314819</v>
      </c>
      <c r="L3091" s="9">
        <f t="shared" si="254"/>
        <v>42560.082638888889</v>
      </c>
      <c r="M3091" s="10" t="s">
        <v>8328</v>
      </c>
      <c r="N3091" t="b">
        <v>0</v>
      </c>
      <c r="O3091">
        <v>45</v>
      </c>
      <c r="P3091" t="b">
        <v>0</v>
      </c>
      <c r="Q3091" t="s">
        <v>8276</v>
      </c>
      <c r="R3091" s="5">
        <f t="shared" si="252"/>
        <v>0.23416000000000001</v>
      </c>
      <c r="S3091">
        <f t="shared" si="255"/>
        <v>130.0888888888889</v>
      </c>
      <c r="T3091" t="s">
        <v>8276</v>
      </c>
      <c r="U3091" t="s">
        <v>8316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11432</v>
      </c>
      <c r="E3092">
        <v>225000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9">
        <f t="shared" si="253"/>
        <v>42065.818807870368</v>
      </c>
      <c r="L3092" s="9">
        <f t="shared" si="254"/>
        <v>42125.777141203704</v>
      </c>
      <c r="M3092" s="10" t="s">
        <v>8326</v>
      </c>
      <c r="N3092" t="b">
        <v>0</v>
      </c>
      <c r="O3092">
        <v>9</v>
      </c>
      <c r="P3092" t="b">
        <v>0</v>
      </c>
      <c r="Q3092" t="s">
        <v>8276</v>
      </c>
      <c r="R3092" s="5">
        <f t="shared" si="252"/>
        <v>5.080888888888889E-2</v>
      </c>
      <c r="S3092">
        <f t="shared" si="255"/>
        <v>1270.2222222222222</v>
      </c>
      <c r="T3092" t="s">
        <v>8276</v>
      </c>
      <c r="U3092" t="s">
        <v>8316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796</v>
      </c>
      <c r="E3093">
        <v>5000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9">
        <f t="shared" si="253"/>
        <v>42566.948414351849</v>
      </c>
      <c r="L3093" s="9">
        <f t="shared" si="254"/>
        <v>42596.948414351849</v>
      </c>
      <c r="M3093" s="10" t="s">
        <v>8328</v>
      </c>
      <c r="N3093" t="b">
        <v>0</v>
      </c>
      <c r="O3093">
        <v>9</v>
      </c>
      <c r="P3093" t="b">
        <v>0</v>
      </c>
      <c r="Q3093" t="s">
        <v>8276</v>
      </c>
      <c r="R3093" s="5">
        <f t="shared" si="252"/>
        <v>0.15920000000000001</v>
      </c>
      <c r="S3093">
        <f t="shared" si="255"/>
        <v>88.444444444444443</v>
      </c>
      <c r="T3093" t="s">
        <v>8276</v>
      </c>
      <c r="U3093" t="s">
        <v>8316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1183.19</v>
      </c>
      <c r="E3094">
        <v>100000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9">
        <f t="shared" si="253"/>
        <v>42255.619351851856</v>
      </c>
      <c r="L3094" s="9">
        <f t="shared" si="254"/>
        <v>42292.916666666672</v>
      </c>
      <c r="M3094" s="10" t="s">
        <v>8326</v>
      </c>
      <c r="N3094" t="b">
        <v>0</v>
      </c>
      <c r="O3094">
        <v>21</v>
      </c>
      <c r="P3094" t="b">
        <v>0</v>
      </c>
      <c r="Q3094" t="s">
        <v>8276</v>
      </c>
      <c r="R3094" s="5">
        <f t="shared" si="252"/>
        <v>1.1831900000000001E-2</v>
      </c>
      <c r="S3094">
        <f t="shared" si="255"/>
        <v>56.342380952380957</v>
      </c>
      <c r="T3094" t="s">
        <v>8276</v>
      </c>
      <c r="U3094" t="s">
        <v>8316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910</v>
      </c>
      <c r="E3095">
        <v>4000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9">
        <f t="shared" si="253"/>
        <v>41760.909039351856</v>
      </c>
      <c r="L3095" s="9">
        <f t="shared" si="254"/>
        <v>41791.165972222225</v>
      </c>
      <c r="M3095" s="10" t="s">
        <v>8329</v>
      </c>
      <c r="N3095" t="b">
        <v>0</v>
      </c>
      <c r="O3095">
        <v>17</v>
      </c>
      <c r="P3095" t="b">
        <v>0</v>
      </c>
      <c r="Q3095" t="s">
        <v>8276</v>
      </c>
      <c r="R3095" s="5">
        <f t="shared" si="252"/>
        <v>0.22750000000000001</v>
      </c>
      <c r="S3095">
        <f t="shared" si="255"/>
        <v>53.529411764705884</v>
      </c>
      <c r="T3095" t="s">
        <v>8276</v>
      </c>
      <c r="U3095" t="s">
        <v>8316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25</v>
      </c>
      <c r="E3096">
        <v>100000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9">
        <f t="shared" si="253"/>
        <v>42207.795787037037</v>
      </c>
      <c r="L3096" s="9">
        <f t="shared" si="254"/>
        <v>42267.795787037037</v>
      </c>
      <c r="M3096" s="10" t="s">
        <v>8326</v>
      </c>
      <c r="N3096" t="b">
        <v>0</v>
      </c>
      <c r="O3096">
        <v>1</v>
      </c>
      <c r="P3096" t="b">
        <v>0</v>
      </c>
      <c r="Q3096" t="s">
        <v>8276</v>
      </c>
      <c r="R3096" s="5">
        <f t="shared" si="252"/>
        <v>2.5000000000000001E-4</v>
      </c>
      <c r="S3096">
        <f t="shared" si="255"/>
        <v>25</v>
      </c>
      <c r="T3096" t="s">
        <v>8276</v>
      </c>
      <c r="U3096" t="s">
        <v>8316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50</v>
      </c>
      <c r="E3097">
        <v>14920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9">
        <f t="shared" si="253"/>
        <v>42523.025231481486</v>
      </c>
      <c r="L3097" s="9">
        <f t="shared" si="254"/>
        <v>42583.025231481486</v>
      </c>
      <c r="M3097" s="10" t="s">
        <v>8328</v>
      </c>
      <c r="N3097" t="b">
        <v>0</v>
      </c>
      <c r="O3097">
        <v>1</v>
      </c>
      <c r="P3097" t="b">
        <v>0</v>
      </c>
      <c r="Q3097" t="s">
        <v>8276</v>
      </c>
      <c r="R3097" s="5">
        <f t="shared" si="252"/>
        <v>3.351206434316354E-3</v>
      </c>
      <c r="S3097">
        <f t="shared" si="255"/>
        <v>50</v>
      </c>
      <c r="T3097" t="s">
        <v>8276</v>
      </c>
      <c r="U3097" t="s">
        <v>8316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795</v>
      </c>
      <c r="E3098">
        <v>20000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9">
        <f t="shared" si="253"/>
        <v>42114.825532407413</v>
      </c>
      <c r="L3098" s="9">
        <f t="shared" si="254"/>
        <v>42144.825532407413</v>
      </c>
      <c r="M3098" s="10" t="s">
        <v>8326</v>
      </c>
      <c r="N3098" t="b">
        <v>0</v>
      </c>
      <c r="O3098">
        <v>14</v>
      </c>
      <c r="P3098" t="b">
        <v>0</v>
      </c>
      <c r="Q3098" t="s">
        <v>8276</v>
      </c>
      <c r="R3098" s="5">
        <f t="shared" si="252"/>
        <v>3.9750000000000001E-2</v>
      </c>
      <c r="S3098">
        <f t="shared" si="255"/>
        <v>56.785714285714285</v>
      </c>
      <c r="T3098" t="s">
        <v>8276</v>
      </c>
      <c r="U3098" t="s">
        <v>8316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1715</v>
      </c>
      <c r="E3099">
        <v>10000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9">
        <f t="shared" si="253"/>
        <v>42629.503483796296</v>
      </c>
      <c r="L3099" s="9">
        <f t="shared" si="254"/>
        <v>42650.583333333328</v>
      </c>
      <c r="M3099" s="10" t="s">
        <v>8328</v>
      </c>
      <c r="N3099" t="b">
        <v>0</v>
      </c>
      <c r="O3099">
        <v>42</v>
      </c>
      <c r="P3099" t="b">
        <v>0</v>
      </c>
      <c r="Q3099" t="s">
        <v>8276</v>
      </c>
      <c r="R3099" s="5">
        <f t="shared" si="252"/>
        <v>0.17150000000000001</v>
      </c>
      <c r="S3099">
        <f t="shared" si="255"/>
        <v>40.833333333333336</v>
      </c>
      <c r="T3099" t="s">
        <v>8276</v>
      </c>
      <c r="U3099" t="s">
        <v>8316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1758</v>
      </c>
      <c r="E3100">
        <v>48725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9">
        <f t="shared" si="253"/>
        <v>42359.792233796295</v>
      </c>
      <c r="L3100" s="9">
        <f t="shared" si="254"/>
        <v>42408.01180555555</v>
      </c>
      <c r="M3100" s="10" t="s">
        <v>8328</v>
      </c>
      <c r="N3100" t="b">
        <v>0</v>
      </c>
      <c r="O3100">
        <v>27</v>
      </c>
      <c r="P3100" t="b">
        <v>0</v>
      </c>
      <c r="Q3100" t="s">
        <v>8276</v>
      </c>
      <c r="R3100" s="5">
        <f t="shared" si="252"/>
        <v>3.608004104669061E-2</v>
      </c>
      <c r="S3100">
        <f t="shared" si="255"/>
        <v>65.111111111111114</v>
      </c>
      <c r="T3100" t="s">
        <v>8276</v>
      </c>
      <c r="U3100" t="s">
        <v>8316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278</v>
      </c>
      <c r="E3101">
        <v>2000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9">
        <f t="shared" si="253"/>
        <v>42382.189710648148</v>
      </c>
      <c r="L3101" s="9">
        <f t="shared" si="254"/>
        <v>42412.189710648148</v>
      </c>
      <c r="M3101" s="10" t="s">
        <v>8328</v>
      </c>
      <c r="N3101" t="b">
        <v>0</v>
      </c>
      <c r="O3101">
        <v>5</v>
      </c>
      <c r="P3101" t="b">
        <v>0</v>
      </c>
      <c r="Q3101" t="s">
        <v>8276</v>
      </c>
      <c r="R3101" s="5">
        <f t="shared" si="252"/>
        <v>0.13900000000000001</v>
      </c>
      <c r="S3101">
        <f t="shared" si="255"/>
        <v>55.6</v>
      </c>
      <c r="T3101" t="s">
        <v>8276</v>
      </c>
      <c r="U3101" t="s">
        <v>8316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1827</v>
      </c>
      <c r="E3102">
        <v>12000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9">
        <f t="shared" si="253"/>
        <v>41902.622395833336</v>
      </c>
      <c r="L3102" s="9">
        <f t="shared" si="254"/>
        <v>41932.622395833336</v>
      </c>
      <c r="M3102" s="10" t="s">
        <v>8329</v>
      </c>
      <c r="N3102" t="b">
        <v>0</v>
      </c>
      <c r="O3102">
        <v>13</v>
      </c>
      <c r="P3102" t="b">
        <v>0</v>
      </c>
      <c r="Q3102" t="s">
        <v>8276</v>
      </c>
      <c r="R3102" s="5">
        <f t="shared" si="252"/>
        <v>0.15225</v>
      </c>
      <c r="S3102">
        <f t="shared" si="255"/>
        <v>140.53846153846155</v>
      </c>
      <c r="T3102" t="s">
        <v>8276</v>
      </c>
      <c r="U3102" t="s">
        <v>8316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300</v>
      </c>
      <c r="E3103">
        <v>2500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9">
        <f t="shared" si="253"/>
        <v>42171.383530092593</v>
      </c>
      <c r="L3103" s="9">
        <f t="shared" si="254"/>
        <v>42201.330555555556</v>
      </c>
      <c r="M3103" s="10" t="s">
        <v>8326</v>
      </c>
      <c r="N3103" t="b">
        <v>0</v>
      </c>
      <c r="O3103">
        <v>12</v>
      </c>
      <c r="P3103" t="b">
        <v>0</v>
      </c>
      <c r="Q3103" t="s">
        <v>8276</v>
      </c>
      <c r="R3103" s="5">
        <f t="shared" si="252"/>
        <v>0.12</v>
      </c>
      <c r="S3103">
        <f t="shared" si="255"/>
        <v>25</v>
      </c>
      <c r="T3103" t="s">
        <v>8276</v>
      </c>
      <c r="U3103" t="s">
        <v>8316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6258</v>
      </c>
      <c r="E3104">
        <v>16000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9">
        <f t="shared" si="253"/>
        <v>42555.340486111112</v>
      </c>
      <c r="L3104" s="9">
        <f t="shared" si="254"/>
        <v>42605.340486111112</v>
      </c>
      <c r="M3104" s="10" t="s">
        <v>8328</v>
      </c>
      <c r="N3104" t="b">
        <v>0</v>
      </c>
      <c r="O3104">
        <v>90</v>
      </c>
      <c r="P3104" t="b">
        <v>0</v>
      </c>
      <c r="Q3104" t="s">
        <v>8276</v>
      </c>
      <c r="R3104" s="5">
        <f t="shared" si="252"/>
        <v>0.391125</v>
      </c>
      <c r="S3104">
        <f t="shared" si="255"/>
        <v>69.533333333333331</v>
      </c>
      <c r="T3104" t="s">
        <v>8276</v>
      </c>
      <c r="U3104" t="s">
        <v>8316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11</v>
      </c>
      <c r="E3105">
        <v>4100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9">
        <f t="shared" si="253"/>
        <v>42107.156319444446</v>
      </c>
      <c r="L3105" s="9">
        <f t="shared" si="254"/>
        <v>42167.156319444446</v>
      </c>
      <c r="M3105" s="10" t="s">
        <v>8326</v>
      </c>
      <c r="N3105" t="b">
        <v>0</v>
      </c>
      <c r="O3105">
        <v>2</v>
      </c>
      <c r="P3105" t="b">
        <v>0</v>
      </c>
      <c r="Q3105" t="s">
        <v>8276</v>
      </c>
      <c r="R3105" s="5">
        <f t="shared" si="252"/>
        <v>2.6829268292682929E-3</v>
      </c>
      <c r="S3105">
        <f t="shared" si="255"/>
        <v>5.5</v>
      </c>
      <c r="T3105" t="s">
        <v>8276</v>
      </c>
      <c r="U3105" t="s">
        <v>8316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1185</v>
      </c>
      <c r="E3106">
        <v>4000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9">
        <f t="shared" si="253"/>
        <v>42006.908692129626</v>
      </c>
      <c r="L3106" s="9">
        <f t="shared" si="254"/>
        <v>42038.083333333328</v>
      </c>
      <c r="M3106" s="10" t="s">
        <v>8326</v>
      </c>
      <c r="N3106" t="b">
        <v>0</v>
      </c>
      <c r="O3106">
        <v>5</v>
      </c>
      <c r="P3106" t="b">
        <v>0</v>
      </c>
      <c r="Q3106" t="s">
        <v>8276</v>
      </c>
      <c r="R3106" s="5">
        <f t="shared" si="252"/>
        <v>0.29625000000000001</v>
      </c>
      <c r="S3106">
        <f t="shared" si="255"/>
        <v>237</v>
      </c>
      <c r="T3106" t="s">
        <v>8276</v>
      </c>
      <c r="U3106" t="s">
        <v>8316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2476</v>
      </c>
      <c r="E3107">
        <v>5845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9">
        <f t="shared" si="253"/>
        <v>41876.718935185185</v>
      </c>
      <c r="L3107" s="9">
        <f t="shared" si="254"/>
        <v>41931.208333333336</v>
      </c>
      <c r="M3107" s="10" t="s">
        <v>8329</v>
      </c>
      <c r="N3107" t="b">
        <v>0</v>
      </c>
      <c r="O3107">
        <v>31</v>
      </c>
      <c r="P3107" t="b">
        <v>0</v>
      </c>
      <c r="Q3107" t="s">
        <v>8276</v>
      </c>
      <c r="R3107" s="5">
        <f t="shared" si="252"/>
        <v>0.4236099230111206</v>
      </c>
      <c r="S3107">
        <f t="shared" si="255"/>
        <v>79.870967741935488</v>
      </c>
      <c r="T3107" t="s">
        <v>8276</v>
      </c>
      <c r="U3107" t="s">
        <v>8316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41</v>
      </c>
      <c r="E3108">
        <v>1000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9">
        <f t="shared" si="253"/>
        <v>42241.429120370369</v>
      </c>
      <c r="L3108" s="9">
        <f t="shared" si="254"/>
        <v>42263.916666666672</v>
      </c>
      <c r="M3108" s="10" t="s">
        <v>8326</v>
      </c>
      <c r="N3108" t="b">
        <v>0</v>
      </c>
      <c r="O3108">
        <v>4</v>
      </c>
      <c r="P3108" t="b">
        <v>0</v>
      </c>
      <c r="Q3108" t="s">
        <v>8276</v>
      </c>
      <c r="R3108" s="5">
        <f t="shared" si="252"/>
        <v>4.1000000000000002E-2</v>
      </c>
      <c r="S3108">
        <f t="shared" si="255"/>
        <v>10.25</v>
      </c>
      <c r="T3108" t="s">
        <v>8276</v>
      </c>
      <c r="U3108" t="s">
        <v>8316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7905</v>
      </c>
      <c r="E3109">
        <v>40000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9">
        <f t="shared" si="253"/>
        <v>42128.814247685186</v>
      </c>
      <c r="L3109" s="9">
        <f t="shared" si="254"/>
        <v>42135.814247685186</v>
      </c>
      <c r="M3109" s="10" t="s">
        <v>8326</v>
      </c>
      <c r="N3109" t="b">
        <v>0</v>
      </c>
      <c r="O3109">
        <v>29</v>
      </c>
      <c r="P3109" t="b">
        <v>0</v>
      </c>
      <c r="Q3109" t="s">
        <v>8276</v>
      </c>
      <c r="R3109" s="5">
        <f t="shared" si="252"/>
        <v>0.197625</v>
      </c>
      <c r="S3109">
        <f t="shared" si="255"/>
        <v>272.58620689655174</v>
      </c>
      <c r="T3109" t="s">
        <v>8276</v>
      </c>
      <c r="U3109" t="s">
        <v>8316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26</v>
      </c>
      <c r="E3110">
        <v>50000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9">
        <f t="shared" si="253"/>
        <v>42062.680486111116</v>
      </c>
      <c r="L3110" s="9">
        <f t="shared" si="254"/>
        <v>42122.638819444444</v>
      </c>
      <c r="M3110" s="10" t="s">
        <v>8326</v>
      </c>
      <c r="N3110" t="b">
        <v>0</v>
      </c>
      <c r="O3110">
        <v>2</v>
      </c>
      <c r="P3110" t="b">
        <v>0</v>
      </c>
      <c r="Q3110" t="s">
        <v>8276</v>
      </c>
      <c r="R3110" s="5">
        <f t="shared" si="252"/>
        <v>5.1999999999999995E-4</v>
      </c>
      <c r="S3110">
        <f t="shared" si="255"/>
        <v>13</v>
      </c>
      <c r="T3110" t="s">
        <v>8276</v>
      </c>
      <c r="U3110" t="s">
        <v>8316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6633</v>
      </c>
      <c r="E3111">
        <v>26500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9">
        <f t="shared" si="253"/>
        <v>41844.125115740739</v>
      </c>
      <c r="L3111" s="9">
        <f t="shared" si="254"/>
        <v>41879.125115740739</v>
      </c>
      <c r="M3111" s="10" t="s">
        <v>8329</v>
      </c>
      <c r="N3111" t="b">
        <v>0</v>
      </c>
      <c r="O3111">
        <v>114</v>
      </c>
      <c r="P3111" t="b">
        <v>0</v>
      </c>
      <c r="Q3111" t="s">
        <v>8276</v>
      </c>
      <c r="R3111" s="5">
        <f t="shared" si="252"/>
        <v>0.25030188679245285</v>
      </c>
      <c r="S3111">
        <f t="shared" si="255"/>
        <v>58.184210526315788</v>
      </c>
      <c r="T3111" t="s">
        <v>8276</v>
      </c>
      <c r="U3111" t="s">
        <v>8316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10</v>
      </c>
      <c r="E3112">
        <v>25000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9">
        <f t="shared" si="253"/>
        <v>42745.031469907408</v>
      </c>
      <c r="L3112" s="9">
        <f t="shared" si="254"/>
        <v>42785.031469907408</v>
      </c>
      <c r="M3112" s="10" t="s">
        <v>8327</v>
      </c>
      <c r="N3112" t="b">
        <v>0</v>
      </c>
      <c r="O3112">
        <v>1</v>
      </c>
      <c r="P3112" t="b">
        <v>0</v>
      </c>
      <c r="Q3112" t="s">
        <v>8276</v>
      </c>
      <c r="R3112" s="5">
        <f t="shared" si="252"/>
        <v>4.0000000000000002E-4</v>
      </c>
      <c r="S3112">
        <f t="shared" si="255"/>
        <v>10</v>
      </c>
      <c r="T3112" t="s">
        <v>8276</v>
      </c>
      <c r="U3112" t="s">
        <v>8316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5328</v>
      </c>
      <c r="E3113">
        <v>20000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9">
        <f t="shared" si="253"/>
        <v>41885.595138888893</v>
      </c>
      <c r="L3113" s="9">
        <f t="shared" si="254"/>
        <v>41916.595138888893</v>
      </c>
      <c r="M3113" s="10" t="s">
        <v>8329</v>
      </c>
      <c r="N3113" t="b">
        <v>0</v>
      </c>
      <c r="O3113">
        <v>76</v>
      </c>
      <c r="P3113" t="b">
        <v>0</v>
      </c>
      <c r="Q3113" t="s">
        <v>8276</v>
      </c>
      <c r="R3113" s="5">
        <f t="shared" si="252"/>
        <v>0.26640000000000003</v>
      </c>
      <c r="S3113">
        <f t="shared" si="255"/>
        <v>70.10526315789474</v>
      </c>
      <c r="T3113" t="s">
        <v>8276</v>
      </c>
      <c r="U3113" t="s">
        <v>8316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521</v>
      </c>
      <c r="E3114">
        <v>11000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9">
        <f t="shared" si="253"/>
        <v>42615.121921296297</v>
      </c>
      <c r="L3114" s="9">
        <f t="shared" si="254"/>
        <v>42675.121921296297</v>
      </c>
      <c r="M3114" s="10" t="s">
        <v>8328</v>
      </c>
      <c r="N3114" t="b">
        <v>0</v>
      </c>
      <c r="O3114">
        <v>9</v>
      </c>
      <c r="P3114" t="b">
        <v>0</v>
      </c>
      <c r="Q3114" t="s">
        <v>8276</v>
      </c>
      <c r="R3114" s="5">
        <f t="shared" si="252"/>
        <v>4.7363636363636365E-2</v>
      </c>
      <c r="S3114">
        <f t="shared" si="255"/>
        <v>57.888888888888886</v>
      </c>
      <c r="T3114" t="s">
        <v>8276</v>
      </c>
      <c r="U3114" t="s">
        <v>8316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4635</v>
      </c>
      <c r="E3115">
        <v>109225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9">
        <f t="shared" si="253"/>
        <v>42081.731273148151</v>
      </c>
      <c r="L3115" s="9">
        <f t="shared" si="254"/>
        <v>42111.731273148151</v>
      </c>
      <c r="M3115" s="10" t="s">
        <v>8326</v>
      </c>
      <c r="N3115" t="b">
        <v>0</v>
      </c>
      <c r="O3115">
        <v>37</v>
      </c>
      <c r="P3115" t="b">
        <v>0</v>
      </c>
      <c r="Q3115" t="s">
        <v>8276</v>
      </c>
      <c r="R3115" s="5">
        <f t="shared" si="252"/>
        <v>4.2435339894712751E-2</v>
      </c>
      <c r="S3115">
        <f t="shared" si="255"/>
        <v>125.27027027027027</v>
      </c>
      <c r="T3115" t="s">
        <v>8276</v>
      </c>
      <c r="U3115" t="s">
        <v>8316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0</v>
      </c>
      <c r="E3116">
        <v>75000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9">
        <f t="shared" si="253"/>
        <v>41843.632523148146</v>
      </c>
      <c r="L3116" s="9">
        <f t="shared" si="254"/>
        <v>41903.632523148146</v>
      </c>
      <c r="M3116" s="10" t="s">
        <v>8329</v>
      </c>
      <c r="N3116" t="b">
        <v>0</v>
      </c>
      <c r="O3116">
        <v>0</v>
      </c>
      <c r="P3116" t="b">
        <v>0</v>
      </c>
      <c r="Q3116" t="s">
        <v>8276</v>
      </c>
      <c r="R3116" s="5">
        <f t="shared" si="252"/>
        <v>0</v>
      </c>
      <c r="S3116">
        <v>0</v>
      </c>
      <c r="T3116" t="s">
        <v>8276</v>
      </c>
      <c r="U3116" t="s">
        <v>8316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300</v>
      </c>
      <c r="E3117">
        <v>10000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9">
        <f t="shared" si="253"/>
        <v>42496.447071759263</v>
      </c>
      <c r="L3117" s="9">
        <f t="shared" si="254"/>
        <v>42526.447071759263</v>
      </c>
      <c r="M3117" s="10" t="s">
        <v>8328</v>
      </c>
      <c r="N3117" t="b">
        <v>0</v>
      </c>
      <c r="O3117">
        <v>1</v>
      </c>
      <c r="P3117" t="b">
        <v>0</v>
      </c>
      <c r="Q3117" t="s">
        <v>8276</v>
      </c>
      <c r="R3117" s="5">
        <f t="shared" si="252"/>
        <v>0.03</v>
      </c>
      <c r="S3117">
        <f t="shared" ref="S3117:S3126" si="256">D3117/O3117</f>
        <v>300</v>
      </c>
      <c r="T3117" t="s">
        <v>8276</v>
      </c>
      <c r="U3117" t="s">
        <v>8316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430</v>
      </c>
      <c r="E3118">
        <v>750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9">
        <f t="shared" si="253"/>
        <v>42081.515335648146</v>
      </c>
      <c r="L3118" s="9">
        <f t="shared" si="254"/>
        <v>42095.515335648146</v>
      </c>
      <c r="M3118" s="10" t="s">
        <v>8326</v>
      </c>
      <c r="N3118" t="b">
        <v>0</v>
      </c>
      <c r="O3118">
        <v>10</v>
      </c>
      <c r="P3118" t="b">
        <v>0</v>
      </c>
      <c r="Q3118" t="s">
        <v>8276</v>
      </c>
      <c r="R3118" s="5">
        <f t="shared" si="252"/>
        <v>0.57333333333333336</v>
      </c>
      <c r="S3118">
        <f t="shared" si="256"/>
        <v>43</v>
      </c>
      <c r="T3118" t="s">
        <v>8276</v>
      </c>
      <c r="U3118" t="s">
        <v>8316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</v>
      </c>
      <c r="E3119">
        <v>1000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9">
        <f t="shared" si="253"/>
        <v>42509.374537037038</v>
      </c>
      <c r="L3119" s="9">
        <f t="shared" si="254"/>
        <v>42517.55</v>
      </c>
      <c r="M3119" s="10" t="s">
        <v>8328</v>
      </c>
      <c r="N3119" t="b">
        <v>0</v>
      </c>
      <c r="O3119">
        <v>1</v>
      </c>
      <c r="P3119" t="b">
        <v>0</v>
      </c>
      <c r="Q3119" t="s">
        <v>8276</v>
      </c>
      <c r="R3119" s="5">
        <f t="shared" si="252"/>
        <v>1E-3</v>
      </c>
      <c r="S3119">
        <f t="shared" si="256"/>
        <v>1</v>
      </c>
      <c r="T3119" t="s">
        <v>8276</v>
      </c>
      <c r="U3119" t="s">
        <v>8316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1550</v>
      </c>
      <c r="E3120">
        <v>500000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9">
        <f t="shared" si="253"/>
        <v>42534.649571759262</v>
      </c>
      <c r="L3120" s="9">
        <f t="shared" si="254"/>
        <v>42553.649571759262</v>
      </c>
      <c r="M3120" s="10" t="s">
        <v>8328</v>
      </c>
      <c r="N3120" t="b">
        <v>0</v>
      </c>
      <c r="O3120">
        <v>2</v>
      </c>
      <c r="P3120" t="b">
        <v>0</v>
      </c>
      <c r="Q3120" t="s">
        <v>8276</v>
      </c>
      <c r="R3120" s="5">
        <f t="shared" si="252"/>
        <v>3.0999999999999999E-3</v>
      </c>
      <c r="S3120">
        <f t="shared" si="256"/>
        <v>775</v>
      </c>
      <c r="T3120" t="s">
        <v>8276</v>
      </c>
      <c r="U3120" t="s">
        <v>8316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5</v>
      </c>
      <c r="E3121">
        <v>10000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9">
        <f t="shared" si="253"/>
        <v>42060.04550925926</v>
      </c>
      <c r="L3121" s="9">
        <f t="shared" si="254"/>
        <v>42090.003842592589</v>
      </c>
      <c r="M3121" s="10" t="s">
        <v>8326</v>
      </c>
      <c r="N3121" t="b">
        <v>0</v>
      </c>
      <c r="O3121">
        <v>1</v>
      </c>
      <c r="P3121" t="b">
        <v>0</v>
      </c>
      <c r="Q3121" t="s">
        <v>8276</v>
      </c>
      <c r="R3121" s="5">
        <f t="shared" si="252"/>
        <v>5.0000000000000001E-4</v>
      </c>
      <c r="S3121">
        <f t="shared" si="256"/>
        <v>5</v>
      </c>
      <c r="T3121" t="s">
        <v>8276</v>
      </c>
      <c r="U3121" t="s">
        <v>8316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128</v>
      </c>
      <c r="E3122">
        <v>1300000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9">
        <f t="shared" si="253"/>
        <v>42435.942083333328</v>
      </c>
      <c r="L3122" s="9">
        <f t="shared" si="254"/>
        <v>42495.900416666671</v>
      </c>
      <c r="M3122" s="10" t="s">
        <v>8328</v>
      </c>
      <c r="N3122" t="b">
        <v>0</v>
      </c>
      <c r="O3122">
        <v>10</v>
      </c>
      <c r="P3122" t="b">
        <v>0</v>
      </c>
      <c r="Q3122" t="s">
        <v>8276</v>
      </c>
      <c r="R3122" s="5">
        <f t="shared" si="252"/>
        <v>9.8461538461538464E-5</v>
      </c>
      <c r="S3122">
        <f t="shared" si="256"/>
        <v>12.8</v>
      </c>
      <c r="T3122" t="s">
        <v>8276</v>
      </c>
      <c r="U3122" t="s">
        <v>8316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10</v>
      </c>
      <c r="E3123">
        <v>1500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9">
        <f t="shared" si="253"/>
        <v>41848.679803240739</v>
      </c>
      <c r="L3123" s="9">
        <f t="shared" si="254"/>
        <v>41908.679803240739</v>
      </c>
      <c r="M3123" s="10" t="s">
        <v>8329</v>
      </c>
      <c r="N3123" t="b">
        <v>0</v>
      </c>
      <c r="O3123">
        <v>1</v>
      </c>
      <c r="P3123" t="b">
        <v>0</v>
      </c>
      <c r="Q3123" t="s">
        <v>8276</v>
      </c>
      <c r="R3123" s="5">
        <f t="shared" si="252"/>
        <v>6.6666666666666671E-3</v>
      </c>
      <c r="S3123">
        <f t="shared" si="256"/>
        <v>10</v>
      </c>
      <c r="T3123" t="s">
        <v>8276</v>
      </c>
      <c r="U3123" t="s">
        <v>8316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116</v>
      </c>
      <c r="E3124">
        <v>199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9">
        <f t="shared" si="253"/>
        <v>42678.932083333333</v>
      </c>
      <c r="L3124" s="9">
        <f t="shared" si="254"/>
        <v>42683.973750000005</v>
      </c>
      <c r="M3124" s="10" t="s">
        <v>8328</v>
      </c>
      <c r="N3124" t="b">
        <v>0</v>
      </c>
      <c r="O3124">
        <v>2</v>
      </c>
      <c r="P3124" t="b">
        <v>0</v>
      </c>
      <c r="Q3124" t="s">
        <v>8276</v>
      </c>
      <c r="R3124" s="5">
        <f t="shared" si="252"/>
        <v>0.58291457286432158</v>
      </c>
      <c r="S3124">
        <f t="shared" si="256"/>
        <v>58</v>
      </c>
      <c r="T3124" t="s">
        <v>8276</v>
      </c>
      <c r="U3124" t="s">
        <v>8316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85192</v>
      </c>
      <c r="E3125">
        <v>125000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9">
        <f t="shared" si="253"/>
        <v>42530.993032407408</v>
      </c>
      <c r="L3125" s="9">
        <f t="shared" si="254"/>
        <v>42560.993032407408</v>
      </c>
      <c r="M3125" s="10" t="s">
        <v>8328</v>
      </c>
      <c r="N3125" t="b">
        <v>0</v>
      </c>
      <c r="O3125">
        <v>348</v>
      </c>
      <c r="P3125" t="b">
        <v>0</v>
      </c>
      <c r="Q3125" t="s">
        <v>8276</v>
      </c>
      <c r="R3125" s="5">
        <f t="shared" si="252"/>
        <v>0.68153600000000003</v>
      </c>
      <c r="S3125">
        <f t="shared" si="256"/>
        <v>244.80459770114942</v>
      </c>
      <c r="T3125" t="s">
        <v>8276</v>
      </c>
      <c r="U3125" t="s">
        <v>8316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26</v>
      </c>
      <c r="E3126">
        <v>800000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9">
        <f t="shared" si="253"/>
        <v>41977.780104166668</v>
      </c>
      <c r="L3126" s="9">
        <f t="shared" si="254"/>
        <v>42037.780104166668</v>
      </c>
      <c r="M3126" s="10" t="s">
        <v>8326</v>
      </c>
      <c r="N3126" t="b">
        <v>0</v>
      </c>
      <c r="O3126">
        <v>4</v>
      </c>
      <c r="P3126" t="b">
        <v>0</v>
      </c>
      <c r="Q3126" t="s">
        <v>8276</v>
      </c>
      <c r="R3126" s="5">
        <f t="shared" si="252"/>
        <v>3.2499999999999997E-5</v>
      </c>
      <c r="S3126">
        <f t="shared" si="256"/>
        <v>6.5</v>
      </c>
      <c r="T3126" t="s">
        <v>8276</v>
      </c>
      <c r="U3126" t="s">
        <v>8316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0</v>
      </c>
      <c r="E3127">
        <v>1500000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9">
        <f t="shared" si="253"/>
        <v>42346.20685185185</v>
      </c>
      <c r="L3127" s="9">
        <f t="shared" si="254"/>
        <v>42376.20685185185</v>
      </c>
      <c r="M3127" s="10" t="s">
        <v>8328</v>
      </c>
      <c r="N3127" t="b">
        <v>0</v>
      </c>
      <c r="O3127">
        <v>0</v>
      </c>
      <c r="P3127" t="b">
        <v>0</v>
      </c>
      <c r="Q3127" t="s">
        <v>8276</v>
      </c>
      <c r="R3127" s="5">
        <f t="shared" si="252"/>
        <v>0</v>
      </c>
      <c r="S3127">
        <v>0</v>
      </c>
      <c r="T3127" t="s">
        <v>8276</v>
      </c>
      <c r="U3127" t="s">
        <v>8316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1040</v>
      </c>
      <c r="E3128">
        <v>25000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9">
        <f t="shared" si="253"/>
        <v>42427.018078703702</v>
      </c>
      <c r="L3128" s="9">
        <f t="shared" si="254"/>
        <v>42456.976412037038</v>
      </c>
      <c r="M3128" s="10" t="s">
        <v>8328</v>
      </c>
      <c r="N3128" t="b">
        <v>0</v>
      </c>
      <c r="O3128">
        <v>17</v>
      </c>
      <c r="P3128" t="b">
        <v>0</v>
      </c>
      <c r="Q3128" t="s">
        <v>8276</v>
      </c>
      <c r="R3128" s="5">
        <f t="shared" si="252"/>
        <v>4.1599999999999998E-2</v>
      </c>
      <c r="S3128">
        <f>D3128/O3128</f>
        <v>61.176470588235297</v>
      </c>
      <c r="T3128" t="s">
        <v>8276</v>
      </c>
      <c r="U3128" t="s">
        <v>8316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0</v>
      </c>
      <c r="E3129">
        <v>100000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9">
        <f t="shared" si="253"/>
        <v>42034.856817129628</v>
      </c>
      <c r="L3129" s="9">
        <f t="shared" si="254"/>
        <v>42064.856817129628</v>
      </c>
      <c r="M3129" s="10" t="s">
        <v>8326</v>
      </c>
      <c r="N3129" t="b">
        <v>0</v>
      </c>
      <c r="O3129">
        <v>0</v>
      </c>
      <c r="P3129" t="b">
        <v>0</v>
      </c>
      <c r="Q3129" t="s">
        <v>8276</v>
      </c>
      <c r="R3129" s="5">
        <f t="shared" si="252"/>
        <v>0</v>
      </c>
      <c r="S3129">
        <v>0</v>
      </c>
      <c r="T3129" t="s">
        <v>8276</v>
      </c>
      <c r="U3129" t="s">
        <v>8316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16291</v>
      </c>
      <c r="E3130">
        <v>15000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9">
        <f t="shared" si="253"/>
        <v>42780.825706018513</v>
      </c>
      <c r="L3130" s="9">
        <f t="shared" si="254"/>
        <v>42810.784039351856</v>
      </c>
      <c r="M3130" s="10" t="s">
        <v>8327</v>
      </c>
      <c r="N3130" t="b">
        <v>0</v>
      </c>
      <c r="O3130">
        <v>117</v>
      </c>
      <c r="P3130" t="b">
        <v>0</v>
      </c>
      <c r="Q3130" t="s">
        <v>8276</v>
      </c>
      <c r="R3130" s="5">
        <f t="shared" si="252"/>
        <v>1.0860666666666667</v>
      </c>
      <c r="S3130">
        <f t="shared" ref="S3130:S3139" si="257">D3130/O3130</f>
        <v>139.23931623931625</v>
      </c>
      <c r="T3130" t="s">
        <v>8276</v>
      </c>
      <c r="U3130" t="s">
        <v>8277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10</v>
      </c>
      <c r="E3131">
        <v>1250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9">
        <f t="shared" si="253"/>
        <v>42803.842812499999</v>
      </c>
      <c r="L3131" s="9">
        <f t="shared" si="254"/>
        <v>42843.801145833335</v>
      </c>
      <c r="M3131" s="10" t="s">
        <v>8327</v>
      </c>
      <c r="N3131" t="b">
        <v>0</v>
      </c>
      <c r="O3131">
        <v>1</v>
      </c>
      <c r="P3131" t="b">
        <v>0</v>
      </c>
      <c r="Q3131" t="s">
        <v>8276</v>
      </c>
      <c r="R3131" s="5">
        <f t="shared" si="252"/>
        <v>8.0000000000000002E-3</v>
      </c>
      <c r="S3131">
        <f t="shared" si="257"/>
        <v>10</v>
      </c>
      <c r="T3131" t="s">
        <v>8276</v>
      </c>
      <c r="U3131" t="s">
        <v>8277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375</v>
      </c>
      <c r="E3132">
        <v>10000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9">
        <f t="shared" si="253"/>
        <v>42808.640231481477</v>
      </c>
      <c r="L3132" s="9">
        <f t="shared" si="254"/>
        <v>42839.207638888889</v>
      </c>
      <c r="M3132" s="10" t="s">
        <v>8327</v>
      </c>
      <c r="N3132" t="b">
        <v>0</v>
      </c>
      <c r="O3132">
        <v>4</v>
      </c>
      <c r="P3132" t="b">
        <v>0</v>
      </c>
      <c r="Q3132" t="s">
        <v>8276</v>
      </c>
      <c r="R3132" s="5">
        <f t="shared" si="252"/>
        <v>3.7499999999999999E-2</v>
      </c>
      <c r="S3132">
        <f t="shared" si="257"/>
        <v>93.75</v>
      </c>
      <c r="T3132" t="s">
        <v>8276</v>
      </c>
      <c r="U3132" t="s">
        <v>8277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645</v>
      </c>
      <c r="E3133">
        <v>4100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9">
        <f t="shared" si="253"/>
        <v>42803.579224537039</v>
      </c>
      <c r="L3133" s="9">
        <f t="shared" si="254"/>
        <v>42833.537557870368</v>
      </c>
      <c r="M3133" s="10" t="s">
        <v>8327</v>
      </c>
      <c r="N3133" t="b">
        <v>0</v>
      </c>
      <c r="O3133">
        <v>12</v>
      </c>
      <c r="P3133" t="b">
        <v>0</v>
      </c>
      <c r="Q3133" t="s">
        <v>8276</v>
      </c>
      <c r="R3133" s="5">
        <f t="shared" si="252"/>
        <v>0.15731707317073171</v>
      </c>
      <c r="S3133">
        <f t="shared" si="257"/>
        <v>53.75</v>
      </c>
      <c r="T3133" t="s">
        <v>8276</v>
      </c>
      <c r="U3133" t="s">
        <v>8277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10</v>
      </c>
      <c r="E3134">
        <v>30000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9">
        <f t="shared" si="253"/>
        <v>42786.350231481483</v>
      </c>
      <c r="L3134" s="9">
        <f t="shared" si="254"/>
        <v>42846.308564814812</v>
      </c>
      <c r="M3134" s="10" t="s">
        <v>8327</v>
      </c>
      <c r="N3134" t="b">
        <v>0</v>
      </c>
      <c r="O3134">
        <v>1</v>
      </c>
      <c r="P3134" t="b">
        <v>0</v>
      </c>
      <c r="Q3134" t="s">
        <v>8276</v>
      </c>
      <c r="R3134" s="5">
        <f t="shared" si="252"/>
        <v>3.3333333333333332E-4</v>
      </c>
      <c r="S3134">
        <f t="shared" si="257"/>
        <v>10</v>
      </c>
      <c r="T3134" t="s">
        <v>8276</v>
      </c>
      <c r="U3134" t="s">
        <v>8277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540</v>
      </c>
      <c r="E3135">
        <v>500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9">
        <f t="shared" si="253"/>
        <v>42788.565208333333</v>
      </c>
      <c r="L3135" s="9">
        <f t="shared" si="254"/>
        <v>42818.523541666669</v>
      </c>
      <c r="M3135" s="10" t="s">
        <v>8327</v>
      </c>
      <c r="N3135" t="b">
        <v>0</v>
      </c>
      <c r="O3135">
        <v>16</v>
      </c>
      <c r="P3135" t="b">
        <v>0</v>
      </c>
      <c r="Q3135" t="s">
        <v>8276</v>
      </c>
      <c r="R3135" s="5">
        <f t="shared" si="252"/>
        <v>1.08</v>
      </c>
      <c r="S3135">
        <f t="shared" si="257"/>
        <v>33.75</v>
      </c>
      <c r="T3135" t="s">
        <v>8276</v>
      </c>
      <c r="U3135" t="s">
        <v>8277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225</v>
      </c>
      <c r="E3136">
        <v>1000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9">
        <f t="shared" si="253"/>
        <v>42800.720127314809</v>
      </c>
      <c r="L3136" s="9">
        <f t="shared" si="254"/>
        <v>42821.678460648152</v>
      </c>
      <c r="M3136" s="10" t="s">
        <v>8327</v>
      </c>
      <c r="N3136" t="b">
        <v>0</v>
      </c>
      <c r="O3136">
        <v>12</v>
      </c>
      <c r="P3136" t="b">
        <v>0</v>
      </c>
      <c r="Q3136" t="s">
        <v>8276</v>
      </c>
      <c r="R3136" s="5">
        <f t="shared" si="252"/>
        <v>0.22500000000000001</v>
      </c>
      <c r="S3136">
        <f t="shared" si="257"/>
        <v>18.75</v>
      </c>
      <c r="T3136" t="s">
        <v>8276</v>
      </c>
      <c r="U3136" t="s">
        <v>8277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162</v>
      </c>
      <c r="E3137">
        <v>777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9">
        <f t="shared" si="253"/>
        <v>42807.151863425926</v>
      </c>
      <c r="L3137" s="9">
        <f t="shared" si="254"/>
        <v>42829.151863425926</v>
      </c>
      <c r="M3137" s="10" t="s">
        <v>8327</v>
      </c>
      <c r="N3137" t="b">
        <v>0</v>
      </c>
      <c r="O3137">
        <v>7</v>
      </c>
      <c r="P3137" t="b">
        <v>0</v>
      </c>
      <c r="Q3137" t="s">
        <v>8276</v>
      </c>
      <c r="R3137" s="5">
        <f t="shared" si="252"/>
        <v>0.20849420849420849</v>
      </c>
      <c r="S3137">
        <f t="shared" si="257"/>
        <v>23.142857142857142</v>
      </c>
      <c r="T3137" t="s">
        <v>8276</v>
      </c>
      <c r="U3137" t="s">
        <v>8277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639</v>
      </c>
      <c r="E3138">
        <v>500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9">
        <f t="shared" si="253"/>
        <v>42789.462430555555</v>
      </c>
      <c r="L3138" s="9">
        <f t="shared" si="254"/>
        <v>42825.957638888889</v>
      </c>
      <c r="M3138" s="10" t="s">
        <v>8327</v>
      </c>
      <c r="N3138" t="b">
        <v>0</v>
      </c>
      <c r="O3138">
        <v>22</v>
      </c>
      <c r="P3138" t="b">
        <v>0</v>
      </c>
      <c r="Q3138" t="s">
        <v>8276</v>
      </c>
      <c r="R3138" s="5">
        <f t="shared" ref="R3138:R3201" si="258">D3138/E3138</f>
        <v>1.278</v>
      </c>
      <c r="S3138">
        <f t="shared" si="257"/>
        <v>29.045454545454547</v>
      </c>
      <c r="T3138" t="s">
        <v>8276</v>
      </c>
      <c r="U3138" t="s">
        <v>8277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50</v>
      </c>
      <c r="E3139">
        <v>1500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9">
        <f t="shared" ref="K3139:K3202" si="259">(J3139/86400)+DATE(1970,1,1)</f>
        <v>42807.885057870371</v>
      </c>
      <c r="L3139" s="9">
        <f t="shared" ref="L3139:L3202" si="260">(I3139/86400)+DATE(1970,1,1)</f>
        <v>42858.8</v>
      </c>
      <c r="M3139" s="10" t="s">
        <v>8327</v>
      </c>
      <c r="N3139" t="b">
        <v>0</v>
      </c>
      <c r="O3139">
        <v>1</v>
      </c>
      <c r="P3139" t="b">
        <v>0</v>
      </c>
      <c r="Q3139" t="s">
        <v>8276</v>
      </c>
      <c r="R3139" s="5">
        <f t="shared" si="258"/>
        <v>3.3333333333333333E-2</v>
      </c>
      <c r="S3139">
        <f t="shared" si="257"/>
        <v>50</v>
      </c>
      <c r="T3139" t="s">
        <v>8276</v>
      </c>
      <c r="U3139" t="s">
        <v>8277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0</v>
      </c>
      <c r="E3140">
        <v>200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9">
        <f t="shared" si="259"/>
        <v>42809.645914351851</v>
      </c>
      <c r="L3140" s="9">
        <f t="shared" si="260"/>
        <v>42828.645914351851</v>
      </c>
      <c r="M3140" s="10" t="s">
        <v>8327</v>
      </c>
      <c r="N3140" t="b">
        <v>0</v>
      </c>
      <c r="O3140">
        <v>0</v>
      </c>
      <c r="P3140" t="b">
        <v>0</v>
      </c>
      <c r="Q3140" t="s">
        <v>8276</v>
      </c>
      <c r="R3140" s="5">
        <f t="shared" si="258"/>
        <v>0</v>
      </c>
      <c r="S3140">
        <v>0</v>
      </c>
      <c r="T3140" t="s">
        <v>8276</v>
      </c>
      <c r="U3140" t="s">
        <v>8277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2700</v>
      </c>
      <c r="E3141">
        <v>50000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9">
        <f t="shared" si="259"/>
        <v>42785.270370370374</v>
      </c>
      <c r="L3141" s="9">
        <f t="shared" si="260"/>
        <v>42819.189583333333</v>
      </c>
      <c r="M3141" s="10" t="s">
        <v>8327</v>
      </c>
      <c r="N3141" t="b">
        <v>0</v>
      </c>
      <c r="O3141">
        <v>6</v>
      </c>
      <c r="P3141" t="b">
        <v>0</v>
      </c>
      <c r="Q3141" t="s">
        <v>8276</v>
      </c>
      <c r="R3141" s="5">
        <f t="shared" si="258"/>
        <v>5.3999999999999999E-2</v>
      </c>
      <c r="S3141">
        <f>D3141/O3141</f>
        <v>450</v>
      </c>
      <c r="T3141" t="s">
        <v>8276</v>
      </c>
      <c r="U3141" t="s">
        <v>8277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96</v>
      </c>
      <c r="E3142">
        <v>10000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9">
        <f t="shared" si="259"/>
        <v>42802.718784722223</v>
      </c>
      <c r="L3142" s="9">
        <f t="shared" si="260"/>
        <v>42832.677118055552</v>
      </c>
      <c r="M3142" s="10" t="s">
        <v>8327</v>
      </c>
      <c r="N3142" t="b">
        <v>0</v>
      </c>
      <c r="O3142">
        <v>4</v>
      </c>
      <c r="P3142" t="b">
        <v>0</v>
      </c>
      <c r="Q3142" t="s">
        <v>8276</v>
      </c>
      <c r="R3142" s="5">
        <f t="shared" si="258"/>
        <v>9.5999999999999992E-3</v>
      </c>
      <c r="S3142">
        <f>D3142/O3142</f>
        <v>24</v>
      </c>
      <c r="T3142" t="s">
        <v>8276</v>
      </c>
      <c r="U3142" t="s">
        <v>8277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258</v>
      </c>
      <c r="E3143">
        <v>500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9">
        <f t="shared" si="259"/>
        <v>42800.753333333334</v>
      </c>
      <c r="L3143" s="9">
        <f t="shared" si="260"/>
        <v>42841.833333333328</v>
      </c>
      <c r="M3143" s="10" t="s">
        <v>8327</v>
      </c>
      <c r="N3143" t="b">
        <v>0</v>
      </c>
      <c r="O3143">
        <v>8</v>
      </c>
      <c r="P3143" t="b">
        <v>0</v>
      </c>
      <c r="Q3143" t="s">
        <v>8276</v>
      </c>
      <c r="R3143" s="5">
        <f t="shared" si="258"/>
        <v>0.51600000000000001</v>
      </c>
      <c r="S3143">
        <f>D3143/O3143</f>
        <v>32.25</v>
      </c>
      <c r="T3143" t="s">
        <v>8276</v>
      </c>
      <c r="U3143" t="s">
        <v>8277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45</v>
      </c>
      <c r="E3144">
        <v>2750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9">
        <f t="shared" si="259"/>
        <v>42783.513182870374</v>
      </c>
      <c r="L3144" s="9">
        <f t="shared" si="260"/>
        <v>42813.471516203703</v>
      </c>
      <c r="M3144" s="10" t="s">
        <v>8327</v>
      </c>
      <c r="N3144" t="b">
        <v>0</v>
      </c>
      <c r="O3144">
        <v>3</v>
      </c>
      <c r="P3144" t="b">
        <v>0</v>
      </c>
      <c r="Q3144" t="s">
        <v>8276</v>
      </c>
      <c r="R3144" s="5">
        <f t="shared" si="258"/>
        <v>1.6363636363636365E-2</v>
      </c>
      <c r="S3144">
        <f>D3144/O3144</f>
        <v>15</v>
      </c>
      <c r="T3144" t="s">
        <v>8276</v>
      </c>
      <c r="U3144" t="s">
        <v>8277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0</v>
      </c>
      <c r="E3145">
        <v>700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9">
        <f t="shared" si="259"/>
        <v>42808.358287037037</v>
      </c>
      <c r="L3145" s="9">
        <f t="shared" si="260"/>
        <v>42834.358287037037</v>
      </c>
      <c r="M3145" s="10" t="s">
        <v>8327</v>
      </c>
      <c r="N3145" t="b">
        <v>0</v>
      </c>
      <c r="O3145">
        <v>0</v>
      </c>
      <c r="P3145" t="b">
        <v>0</v>
      </c>
      <c r="Q3145" t="s">
        <v>8276</v>
      </c>
      <c r="R3145" s="5">
        <f t="shared" si="258"/>
        <v>0</v>
      </c>
      <c r="S3145">
        <v>0</v>
      </c>
      <c r="T3145" t="s">
        <v>8276</v>
      </c>
      <c r="U3145" t="s">
        <v>8277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7540</v>
      </c>
      <c r="E3146">
        <v>10000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9">
        <f t="shared" si="259"/>
        <v>42796.538275462968</v>
      </c>
      <c r="L3146" s="9">
        <f t="shared" si="260"/>
        <v>42813.25</v>
      </c>
      <c r="M3146" s="10" t="s">
        <v>8327</v>
      </c>
      <c r="N3146" t="b">
        <v>0</v>
      </c>
      <c r="O3146">
        <v>30</v>
      </c>
      <c r="P3146" t="b">
        <v>0</v>
      </c>
      <c r="Q3146" t="s">
        <v>8276</v>
      </c>
      <c r="R3146" s="5">
        <f t="shared" si="258"/>
        <v>0.754</v>
      </c>
      <c r="S3146">
        <f>D3146/O3146</f>
        <v>251.33333333333334</v>
      </c>
      <c r="T3146" t="s">
        <v>8276</v>
      </c>
      <c r="U3146" t="s">
        <v>8277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0</v>
      </c>
      <c r="E3147">
        <v>25000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9">
        <f t="shared" si="259"/>
        <v>42762.040902777779</v>
      </c>
      <c r="L3147" s="9">
        <f t="shared" si="260"/>
        <v>42821.999236111107</v>
      </c>
      <c r="M3147" s="10" t="s">
        <v>8327</v>
      </c>
      <c r="N3147" t="b">
        <v>0</v>
      </c>
      <c r="O3147">
        <v>0</v>
      </c>
      <c r="P3147" t="b">
        <v>0</v>
      </c>
      <c r="Q3147" t="s">
        <v>8276</v>
      </c>
      <c r="R3147" s="5">
        <f t="shared" si="258"/>
        <v>0</v>
      </c>
      <c r="S3147">
        <v>0</v>
      </c>
      <c r="T3147" t="s">
        <v>8276</v>
      </c>
      <c r="U3147" t="s">
        <v>8277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5250</v>
      </c>
      <c r="E3148">
        <v>50000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9">
        <f t="shared" si="259"/>
        <v>42796.682476851856</v>
      </c>
      <c r="L3148" s="9">
        <f t="shared" si="260"/>
        <v>42841.640810185185</v>
      </c>
      <c r="M3148" s="10" t="s">
        <v>8327</v>
      </c>
      <c r="N3148" t="b">
        <v>0</v>
      </c>
      <c r="O3148">
        <v>12</v>
      </c>
      <c r="P3148" t="b">
        <v>0</v>
      </c>
      <c r="Q3148" t="s">
        <v>8276</v>
      </c>
      <c r="R3148" s="5">
        <f t="shared" si="258"/>
        <v>0.105</v>
      </c>
      <c r="S3148">
        <f t="shared" ref="S3148:S3191" si="261">D3148/O3148</f>
        <v>437.5</v>
      </c>
      <c r="T3148" t="s">
        <v>8276</v>
      </c>
      <c r="U3148" t="s">
        <v>8277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23505</v>
      </c>
      <c r="E3149">
        <v>20000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9">
        <f t="shared" si="259"/>
        <v>41909.96938657407</v>
      </c>
      <c r="L3149" s="9">
        <f t="shared" si="260"/>
        <v>41950.011053240742</v>
      </c>
      <c r="M3149" s="10" t="s">
        <v>8329</v>
      </c>
      <c r="N3149" t="b">
        <v>1</v>
      </c>
      <c r="O3149">
        <v>213</v>
      </c>
      <c r="P3149" t="b">
        <v>1</v>
      </c>
      <c r="Q3149" t="s">
        <v>8276</v>
      </c>
      <c r="R3149" s="5">
        <f t="shared" si="258"/>
        <v>1.1752499999999999</v>
      </c>
      <c r="S3149">
        <f t="shared" si="261"/>
        <v>110.35211267605634</v>
      </c>
      <c r="T3149" t="s">
        <v>8276</v>
      </c>
      <c r="U3149" t="s">
        <v>8277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2361</v>
      </c>
      <c r="E3150">
        <v>1800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9">
        <f t="shared" si="259"/>
        <v>41891.665324074071</v>
      </c>
      <c r="L3150" s="9">
        <f t="shared" si="260"/>
        <v>41913.166666666664</v>
      </c>
      <c r="M3150" s="10" t="s">
        <v>8329</v>
      </c>
      <c r="N3150" t="b">
        <v>1</v>
      </c>
      <c r="O3150">
        <v>57</v>
      </c>
      <c r="P3150" t="b">
        <v>1</v>
      </c>
      <c r="Q3150" t="s">
        <v>8276</v>
      </c>
      <c r="R3150" s="5">
        <f t="shared" si="258"/>
        <v>1.3116666666666668</v>
      </c>
      <c r="S3150">
        <f t="shared" si="261"/>
        <v>41.421052631578945</v>
      </c>
      <c r="T3150" t="s">
        <v>8276</v>
      </c>
      <c r="U3150" t="s">
        <v>8277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1300</v>
      </c>
      <c r="E3151">
        <v>1250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9">
        <f t="shared" si="259"/>
        <v>41226.017361111109</v>
      </c>
      <c r="L3151" s="9">
        <f t="shared" si="260"/>
        <v>41250.083333333336</v>
      </c>
      <c r="M3151" s="10" t="s">
        <v>8333</v>
      </c>
      <c r="N3151" t="b">
        <v>1</v>
      </c>
      <c r="O3151">
        <v>25</v>
      </c>
      <c r="P3151" t="b">
        <v>1</v>
      </c>
      <c r="Q3151" t="s">
        <v>8276</v>
      </c>
      <c r="R3151" s="5">
        <f t="shared" si="258"/>
        <v>1.04</v>
      </c>
      <c r="S3151">
        <f t="shared" si="261"/>
        <v>52</v>
      </c>
      <c r="T3151" t="s">
        <v>8276</v>
      </c>
      <c r="U3151" t="s">
        <v>8277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3535</v>
      </c>
      <c r="E3152">
        <v>3500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9">
        <f t="shared" si="259"/>
        <v>40478.263923611114</v>
      </c>
      <c r="L3152" s="9">
        <f t="shared" si="260"/>
        <v>40568.166666666664</v>
      </c>
      <c r="M3152" s="10" t="s">
        <v>8334</v>
      </c>
      <c r="N3152" t="b">
        <v>1</v>
      </c>
      <c r="O3152">
        <v>104</v>
      </c>
      <c r="P3152" t="b">
        <v>1</v>
      </c>
      <c r="Q3152" t="s">
        <v>8276</v>
      </c>
      <c r="R3152" s="5">
        <f t="shared" si="258"/>
        <v>1.01</v>
      </c>
      <c r="S3152">
        <f t="shared" si="261"/>
        <v>33.990384615384613</v>
      </c>
      <c r="T3152" t="s">
        <v>8276</v>
      </c>
      <c r="U3152" t="s">
        <v>8277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3514</v>
      </c>
      <c r="E3153">
        <v>3500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9">
        <f t="shared" si="259"/>
        <v>41862.83997685185</v>
      </c>
      <c r="L3153" s="9">
        <f t="shared" si="260"/>
        <v>41892.83997685185</v>
      </c>
      <c r="M3153" s="10" t="s">
        <v>8329</v>
      </c>
      <c r="N3153" t="b">
        <v>1</v>
      </c>
      <c r="O3153">
        <v>34</v>
      </c>
      <c r="P3153" t="b">
        <v>1</v>
      </c>
      <c r="Q3153" t="s">
        <v>8276</v>
      </c>
      <c r="R3153" s="5">
        <f t="shared" si="258"/>
        <v>1.004</v>
      </c>
      <c r="S3153">
        <f t="shared" si="261"/>
        <v>103.35294117647059</v>
      </c>
      <c r="T3153" t="s">
        <v>8276</v>
      </c>
      <c r="U3153" t="s">
        <v>8277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2331</v>
      </c>
      <c r="E3154">
        <v>2200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9">
        <f t="shared" si="259"/>
        <v>41550.867673611108</v>
      </c>
      <c r="L3154" s="9">
        <f t="shared" si="260"/>
        <v>41580.867673611108</v>
      </c>
      <c r="M3154" s="10" t="s">
        <v>8331</v>
      </c>
      <c r="N3154" t="b">
        <v>1</v>
      </c>
      <c r="O3154">
        <v>67</v>
      </c>
      <c r="P3154" t="b">
        <v>1</v>
      </c>
      <c r="Q3154" t="s">
        <v>8276</v>
      </c>
      <c r="R3154" s="5">
        <f t="shared" si="258"/>
        <v>1.0595454545454546</v>
      </c>
      <c r="S3154">
        <f t="shared" si="261"/>
        <v>34.791044776119406</v>
      </c>
      <c r="T3154" t="s">
        <v>8276</v>
      </c>
      <c r="U3154" t="s">
        <v>8277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10067.5</v>
      </c>
      <c r="E3155">
        <v>3000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9">
        <f t="shared" si="259"/>
        <v>40633.154363425929</v>
      </c>
      <c r="L3155" s="9">
        <f t="shared" si="260"/>
        <v>40664.207638888889</v>
      </c>
      <c r="M3155" s="10" t="s">
        <v>8334</v>
      </c>
      <c r="N3155" t="b">
        <v>1</v>
      </c>
      <c r="O3155">
        <v>241</v>
      </c>
      <c r="P3155" t="b">
        <v>1</v>
      </c>
      <c r="Q3155" t="s">
        <v>8276</v>
      </c>
      <c r="R3155" s="5">
        <f t="shared" si="258"/>
        <v>3.3558333333333334</v>
      </c>
      <c r="S3155">
        <f t="shared" si="261"/>
        <v>41.773858921161825</v>
      </c>
      <c r="T3155" t="s">
        <v>8276</v>
      </c>
      <c r="U3155" t="s">
        <v>8277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7905</v>
      </c>
      <c r="E3156">
        <v>7000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9">
        <f t="shared" si="259"/>
        <v>40970.875671296293</v>
      </c>
      <c r="L3156" s="9">
        <f t="shared" si="260"/>
        <v>41000.834004629629</v>
      </c>
      <c r="M3156" s="10" t="s">
        <v>8333</v>
      </c>
      <c r="N3156" t="b">
        <v>1</v>
      </c>
      <c r="O3156">
        <v>123</v>
      </c>
      <c r="P3156" t="b">
        <v>1</v>
      </c>
      <c r="Q3156" t="s">
        <v>8276</v>
      </c>
      <c r="R3156" s="5">
        <f t="shared" si="258"/>
        <v>1.1292857142857142</v>
      </c>
      <c r="S3156">
        <f t="shared" si="261"/>
        <v>64.268292682926827</v>
      </c>
      <c r="T3156" t="s">
        <v>8276</v>
      </c>
      <c r="U3156" t="s">
        <v>8277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9425.23</v>
      </c>
      <c r="E3157">
        <v>5000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9">
        <f t="shared" si="259"/>
        <v>41233.499131944445</v>
      </c>
      <c r="L3157" s="9">
        <f t="shared" si="260"/>
        <v>41263.499131944445</v>
      </c>
      <c r="M3157" s="10" t="s">
        <v>8333</v>
      </c>
      <c r="N3157" t="b">
        <v>1</v>
      </c>
      <c r="O3157">
        <v>302</v>
      </c>
      <c r="P3157" t="b">
        <v>1</v>
      </c>
      <c r="Q3157" t="s">
        <v>8276</v>
      </c>
      <c r="R3157" s="5">
        <f t="shared" si="258"/>
        <v>1.885046</v>
      </c>
      <c r="S3157">
        <f t="shared" si="261"/>
        <v>31.209370860927152</v>
      </c>
      <c r="T3157" t="s">
        <v>8276</v>
      </c>
      <c r="U3157" t="s">
        <v>8277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5600</v>
      </c>
      <c r="E3158">
        <v>5500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9">
        <f t="shared" si="259"/>
        <v>41026.953055555554</v>
      </c>
      <c r="L3158" s="9">
        <f t="shared" si="260"/>
        <v>41061.953055555554</v>
      </c>
      <c r="M3158" s="10" t="s">
        <v>8333</v>
      </c>
      <c r="N3158" t="b">
        <v>1</v>
      </c>
      <c r="O3158">
        <v>89</v>
      </c>
      <c r="P3158" t="b">
        <v>1</v>
      </c>
      <c r="Q3158" t="s">
        <v>8276</v>
      </c>
      <c r="R3158" s="5">
        <f t="shared" si="258"/>
        <v>1.0181818181818181</v>
      </c>
      <c r="S3158">
        <f t="shared" si="261"/>
        <v>62.921348314606739</v>
      </c>
      <c r="T3158" t="s">
        <v>8276</v>
      </c>
      <c r="U3158" t="s">
        <v>8277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4040</v>
      </c>
      <c r="E3159">
        <v>4000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9">
        <f t="shared" si="259"/>
        <v>41829.788252314815</v>
      </c>
      <c r="L3159" s="9">
        <f t="shared" si="260"/>
        <v>41839.208333333336</v>
      </c>
      <c r="M3159" s="10" t="s">
        <v>8329</v>
      </c>
      <c r="N3159" t="b">
        <v>1</v>
      </c>
      <c r="O3159">
        <v>41</v>
      </c>
      <c r="P3159" t="b">
        <v>1</v>
      </c>
      <c r="Q3159" t="s">
        <v>8276</v>
      </c>
      <c r="R3159" s="5">
        <f t="shared" si="258"/>
        <v>1.01</v>
      </c>
      <c r="S3159">
        <f t="shared" si="261"/>
        <v>98.536585365853654</v>
      </c>
      <c r="T3159" t="s">
        <v>8276</v>
      </c>
      <c r="U3159" t="s">
        <v>8277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5700</v>
      </c>
      <c r="E3160">
        <v>5000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9">
        <f t="shared" si="259"/>
        <v>41447.839722222227</v>
      </c>
      <c r="L3160" s="9">
        <f t="shared" si="260"/>
        <v>41477.839722222227</v>
      </c>
      <c r="M3160" s="10" t="s">
        <v>8331</v>
      </c>
      <c r="N3160" t="b">
        <v>1</v>
      </c>
      <c r="O3160">
        <v>69</v>
      </c>
      <c r="P3160" t="b">
        <v>1</v>
      </c>
      <c r="Q3160" t="s">
        <v>8276</v>
      </c>
      <c r="R3160" s="5">
        <f t="shared" si="258"/>
        <v>1.1399999999999999</v>
      </c>
      <c r="S3160">
        <f t="shared" si="261"/>
        <v>82.608695652173907</v>
      </c>
      <c r="T3160" t="s">
        <v>8276</v>
      </c>
      <c r="U3160" t="s">
        <v>8277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2002.22</v>
      </c>
      <c r="E3161">
        <v>1500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9">
        <f t="shared" si="259"/>
        <v>40884.066678240742</v>
      </c>
      <c r="L3161" s="9">
        <f t="shared" si="260"/>
        <v>40926.958333333336</v>
      </c>
      <c r="M3161" s="10" t="s">
        <v>8333</v>
      </c>
      <c r="N3161" t="b">
        <v>1</v>
      </c>
      <c r="O3161">
        <v>52</v>
      </c>
      <c r="P3161" t="b">
        <v>1</v>
      </c>
      <c r="Q3161" t="s">
        <v>8276</v>
      </c>
      <c r="R3161" s="5">
        <f t="shared" si="258"/>
        <v>1.3348133333333334</v>
      </c>
      <c r="S3161">
        <f t="shared" si="261"/>
        <v>38.504230769230773</v>
      </c>
      <c r="T3161" t="s">
        <v>8276</v>
      </c>
      <c r="U3161" t="s">
        <v>8277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4569</v>
      </c>
      <c r="E3162">
        <v>4500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9">
        <f t="shared" si="259"/>
        <v>41841.26489583333</v>
      </c>
      <c r="L3162" s="9">
        <f t="shared" si="260"/>
        <v>41864.207638888889</v>
      </c>
      <c r="M3162" s="10" t="s">
        <v>8329</v>
      </c>
      <c r="N3162" t="b">
        <v>1</v>
      </c>
      <c r="O3162">
        <v>57</v>
      </c>
      <c r="P3162" t="b">
        <v>1</v>
      </c>
      <c r="Q3162" t="s">
        <v>8276</v>
      </c>
      <c r="R3162" s="5">
        <f t="shared" si="258"/>
        <v>1.0153333333333334</v>
      </c>
      <c r="S3162">
        <f t="shared" si="261"/>
        <v>80.15789473684211</v>
      </c>
      <c r="T3162" t="s">
        <v>8276</v>
      </c>
      <c r="U3162" t="s">
        <v>8277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2102</v>
      </c>
      <c r="E3163">
        <v>2000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9">
        <f t="shared" si="259"/>
        <v>41897.536134259259</v>
      </c>
      <c r="L3163" s="9">
        <f t="shared" si="260"/>
        <v>41927.536134259259</v>
      </c>
      <c r="M3163" s="10" t="s">
        <v>8329</v>
      </c>
      <c r="N3163" t="b">
        <v>1</v>
      </c>
      <c r="O3163">
        <v>74</v>
      </c>
      <c r="P3163" t="b">
        <v>1</v>
      </c>
      <c r="Q3163" t="s">
        <v>8276</v>
      </c>
      <c r="R3163" s="5">
        <f t="shared" si="258"/>
        <v>1.0509999999999999</v>
      </c>
      <c r="S3163">
        <f t="shared" si="261"/>
        <v>28.405405405405407</v>
      </c>
      <c r="T3163" t="s">
        <v>8276</v>
      </c>
      <c r="U3163" t="s">
        <v>8277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5086</v>
      </c>
      <c r="E3164">
        <v>4000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9">
        <f t="shared" si="259"/>
        <v>41799.685902777775</v>
      </c>
      <c r="L3164" s="9">
        <f t="shared" si="260"/>
        <v>41827.083333333336</v>
      </c>
      <c r="M3164" s="10" t="s">
        <v>8329</v>
      </c>
      <c r="N3164" t="b">
        <v>1</v>
      </c>
      <c r="O3164">
        <v>63</v>
      </c>
      <c r="P3164" t="b">
        <v>1</v>
      </c>
      <c r="Q3164" t="s">
        <v>8276</v>
      </c>
      <c r="R3164" s="5">
        <f t="shared" si="258"/>
        <v>1.2715000000000001</v>
      </c>
      <c r="S3164">
        <f t="shared" si="261"/>
        <v>80.730158730158735</v>
      </c>
      <c r="T3164" t="s">
        <v>8276</v>
      </c>
      <c r="U3164" t="s">
        <v>8277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14450</v>
      </c>
      <c r="E3165">
        <v>13000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9">
        <f t="shared" si="259"/>
        <v>41775.753761574073</v>
      </c>
      <c r="L3165" s="9">
        <f t="shared" si="260"/>
        <v>41805.753761574073</v>
      </c>
      <c r="M3165" s="10" t="s">
        <v>8329</v>
      </c>
      <c r="N3165" t="b">
        <v>1</v>
      </c>
      <c r="O3165">
        <v>72</v>
      </c>
      <c r="P3165" t="b">
        <v>1</v>
      </c>
      <c r="Q3165" t="s">
        <v>8276</v>
      </c>
      <c r="R3165" s="5">
        <f t="shared" si="258"/>
        <v>1.1115384615384616</v>
      </c>
      <c r="S3165">
        <f t="shared" si="261"/>
        <v>200.69444444444446</v>
      </c>
      <c r="T3165" t="s">
        <v>8276</v>
      </c>
      <c r="U3165" t="s">
        <v>8277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2669</v>
      </c>
      <c r="E3166">
        <v>2500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9">
        <f t="shared" si="259"/>
        <v>41766.805729166663</v>
      </c>
      <c r="L3166" s="9">
        <f t="shared" si="260"/>
        <v>41799.805729166663</v>
      </c>
      <c r="M3166" s="10" t="s">
        <v>8329</v>
      </c>
      <c r="N3166" t="b">
        <v>1</v>
      </c>
      <c r="O3166">
        <v>71</v>
      </c>
      <c r="P3166" t="b">
        <v>1</v>
      </c>
      <c r="Q3166" t="s">
        <v>8276</v>
      </c>
      <c r="R3166" s="5">
        <f t="shared" si="258"/>
        <v>1.0676000000000001</v>
      </c>
      <c r="S3166">
        <f t="shared" si="261"/>
        <v>37.591549295774648</v>
      </c>
      <c r="T3166" t="s">
        <v>8276</v>
      </c>
      <c r="U3166" t="s">
        <v>8277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1220</v>
      </c>
      <c r="E3167">
        <v>750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9">
        <f t="shared" si="259"/>
        <v>40644.159259259257</v>
      </c>
      <c r="L3167" s="9">
        <f t="shared" si="260"/>
        <v>40666.165972222225</v>
      </c>
      <c r="M3167" s="10" t="s">
        <v>8334</v>
      </c>
      <c r="N3167" t="b">
        <v>1</v>
      </c>
      <c r="O3167">
        <v>21</v>
      </c>
      <c r="P3167" t="b">
        <v>1</v>
      </c>
      <c r="Q3167" t="s">
        <v>8276</v>
      </c>
      <c r="R3167" s="5">
        <f t="shared" si="258"/>
        <v>1.6266666666666667</v>
      </c>
      <c r="S3167">
        <f t="shared" si="261"/>
        <v>58.095238095238095</v>
      </c>
      <c r="T3167" t="s">
        <v>8276</v>
      </c>
      <c r="U3167" t="s">
        <v>8277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56079.83</v>
      </c>
      <c r="E3168">
        <v>35000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9">
        <f t="shared" si="259"/>
        <v>41940.69158564815</v>
      </c>
      <c r="L3168" s="9">
        <f t="shared" si="260"/>
        <v>41969.332638888889</v>
      </c>
      <c r="M3168" s="10" t="s">
        <v>8329</v>
      </c>
      <c r="N3168" t="b">
        <v>1</v>
      </c>
      <c r="O3168">
        <v>930</v>
      </c>
      <c r="P3168" t="b">
        <v>1</v>
      </c>
      <c r="Q3168" t="s">
        <v>8276</v>
      </c>
      <c r="R3168" s="5">
        <f t="shared" si="258"/>
        <v>1.6022808571428573</v>
      </c>
      <c r="S3168">
        <f t="shared" si="261"/>
        <v>60.300892473118282</v>
      </c>
      <c r="T3168" t="s">
        <v>8276</v>
      </c>
      <c r="U3168" t="s">
        <v>8277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3485</v>
      </c>
      <c r="E3169">
        <v>3000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9">
        <f t="shared" si="259"/>
        <v>41839.175706018519</v>
      </c>
      <c r="L3169" s="9">
        <f t="shared" si="260"/>
        <v>41853.175706018519</v>
      </c>
      <c r="M3169" s="10" t="s">
        <v>8329</v>
      </c>
      <c r="N3169" t="b">
        <v>1</v>
      </c>
      <c r="O3169">
        <v>55</v>
      </c>
      <c r="P3169" t="b">
        <v>1</v>
      </c>
      <c r="Q3169" t="s">
        <v>8276</v>
      </c>
      <c r="R3169" s="5">
        <f t="shared" si="258"/>
        <v>1.1616666666666666</v>
      </c>
      <c r="S3169">
        <f t="shared" si="261"/>
        <v>63.363636363636367</v>
      </c>
      <c r="T3169" t="s">
        <v>8276</v>
      </c>
      <c r="U3169" t="s">
        <v>8277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3105</v>
      </c>
      <c r="E3170">
        <v>2500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9">
        <f t="shared" si="259"/>
        <v>41772.105937500004</v>
      </c>
      <c r="L3170" s="9">
        <f t="shared" si="260"/>
        <v>41803.916666666664</v>
      </c>
      <c r="M3170" s="10" t="s">
        <v>8329</v>
      </c>
      <c r="N3170" t="b">
        <v>1</v>
      </c>
      <c r="O3170">
        <v>61</v>
      </c>
      <c r="P3170" t="b">
        <v>1</v>
      </c>
      <c r="Q3170" t="s">
        <v>8276</v>
      </c>
      <c r="R3170" s="5">
        <f t="shared" si="258"/>
        <v>1.242</v>
      </c>
      <c r="S3170">
        <f t="shared" si="261"/>
        <v>50.901639344262293</v>
      </c>
      <c r="T3170" t="s">
        <v>8276</v>
      </c>
      <c r="U3170" t="s">
        <v>8277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8241</v>
      </c>
      <c r="E3171">
        <v>8000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9">
        <f t="shared" si="259"/>
        <v>41591.737974537034</v>
      </c>
      <c r="L3171" s="9">
        <f t="shared" si="260"/>
        <v>41621.207638888889</v>
      </c>
      <c r="M3171" s="10" t="s">
        <v>8331</v>
      </c>
      <c r="N3171" t="b">
        <v>1</v>
      </c>
      <c r="O3171">
        <v>82</v>
      </c>
      <c r="P3171" t="b">
        <v>1</v>
      </c>
      <c r="Q3171" t="s">
        <v>8276</v>
      </c>
      <c r="R3171" s="5">
        <f t="shared" si="258"/>
        <v>1.030125</v>
      </c>
      <c r="S3171">
        <f t="shared" si="261"/>
        <v>100.5</v>
      </c>
      <c r="T3171" t="s">
        <v>8276</v>
      </c>
      <c r="U3171" t="s">
        <v>8277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2245</v>
      </c>
      <c r="E3172">
        <v>2000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9">
        <f t="shared" si="259"/>
        <v>41789.080370370371</v>
      </c>
      <c r="L3172" s="9">
        <f t="shared" si="260"/>
        <v>41822.166666666664</v>
      </c>
      <c r="M3172" s="10" t="s">
        <v>8329</v>
      </c>
      <c r="N3172" t="b">
        <v>1</v>
      </c>
      <c r="O3172">
        <v>71</v>
      </c>
      <c r="P3172" t="b">
        <v>1</v>
      </c>
      <c r="Q3172" t="s">
        <v>8276</v>
      </c>
      <c r="R3172" s="5">
        <f t="shared" si="258"/>
        <v>1.1225000000000001</v>
      </c>
      <c r="S3172">
        <f t="shared" si="261"/>
        <v>31.619718309859156</v>
      </c>
      <c r="T3172" t="s">
        <v>8276</v>
      </c>
      <c r="U3172" t="s">
        <v>8277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7617</v>
      </c>
      <c r="E3173">
        <v>7000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9">
        <f t="shared" si="259"/>
        <v>42466.608310185184</v>
      </c>
      <c r="L3173" s="9">
        <f t="shared" si="260"/>
        <v>42496.608310185184</v>
      </c>
      <c r="M3173" s="10" t="s">
        <v>8328</v>
      </c>
      <c r="N3173" t="b">
        <v>1</v>
      </c>
      <c r="O3173">
        <v>117</v>
      </c>
      <c r="P3173" t="b">
        <v>1</v>
      </c>
      <c r="Q3173" t="s">
        <v>8276</v>
      </c>
      <c r="R3173" s="5">
        <f t="shared" si="258"/>
        <v>1.0881428571428571</v>
      </c>
      <c r="S3173">
        <f t="shared" si="261"/>
        <v>65.102564102564102</v>
      </c>
      <c r="T3173" t="s">
        <v>8276</v>
      </c>
      <c r="U3173" t="s">
        <v>8277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2300</v>
      </c>
      <c r="E3174">
        <v>2000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9">
        <f t="shared" si="259"/>
        <v>40923.729953703703</v>
      </c>
      <c r="L3174" s="9">
        <f t="shared" si="260"/>
        <v>40953.729953703703</v>
      </c>
      <c r="M3174" s="10" t="s">
        <v>8333</v>
      </c>
      <c r="N3174" t="b">
        <v>1</v>
      </c>
      <c r="O3174">
        <v>29</v>
      </c>
      <c r="P3174" t="b">
        <v>1</v>
      </c>
      <c r="Q3174" t="s">
        <v>8276</v>
      </c>
      <c r="R3174" s="5">
        <f t="shared" si="258"/>
        <v>1.1499999999999999</v>
      </c>
      <c r="S3174">
        <f t="shared" si="261"/>
        <v>79.310344827586206</v>
      </c>
      <c r="T3174" t="s">
        <v>8276</v>
      </c>
      <c r="U3174" t="s">
        <v>8277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10300</v>
      </c>
      <c r="E3175">
        <v>10000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9">
        <f t="shared" si="259"/>
        <v>41878.878379629634</v>
      </c>
      <c r="L3175" s="9">
        <f t="shared" si="260"/>
        <v>41908.878379629634</v>
      </c>
      <c r="M3175" s="10" t="s">
        <v>8329</v>
      </c>
      <c r="N3175" t="b">
        <v>1</v>
      </c>
      <c r="O3175">
        <v>74</v>
      </c>
      <c r="P3175" t="b">
        <v>1</v>
      </c>
      <c r="Q3175" t="s">
        <v>8276</v>
      </c>
      <c r="R3175" s="5">
        <f t="shared" si="258"/>
        <v>1.03</v>
      </c>
      <c r="S3175">
        <f t="shared" si="261"/>
        <v>139.18918918918919</v>
      </c>
      <c r="T3175" t="s">
        <v>8276</v>
      </c>
      <c r="U3175" t="s">
        <v>8277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3034</v>
      </c>
      <c r="E3176">
        <v>3000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9">
        <f t="shared" si="259"/>
        <v>41862.864675925928</v>
      </c>
      <c r="L3176" s="9">
        <f t="shared" si="260"/>
        <v>41876.864675925928</v>
      </c>
      <c r="M3176" s="10" t="s">
        <v>8329</v>
      </c>
      <c r="N3176" t="b">
        <v>1</v>
      </c>
      <c r="O3176">
        <v>23</v>
      </c>
      <c r="P3176" t="b">
        <v>1</v>
      </c>
      <c r="Q3176" t="s">
        <v>8276</v>
      </c>
      <c r="R3176" s="5">
        <f t="shared" si="258"/>
        <v>1.0113333333333334</v>
      </c>
      <c r="S3176">
        <f t="shared" si="261"/>
        <v>131.91304347826087</v>
      </c>
      <c r="T3176" t="s">
        <v>8276</v>
      </c>
      <c r="U3176" t="s">
        <v>8277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5478</v>
      </c>
      <c r="E3177">
        <v>5000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9">
        <f t="shared" si="259"/>
        <v>40531.886886574073</v>
      </c>
      <c r="L3177" s="9">
        <f t="shared" si="260"/>
        <v>40591.886886574073</v>
      </c>
      <c r="M3177" s="10" t="s">
        <v>8334</v>
      </c>
      <c r="N3177" t="b">
        <v>1</v>
      </c>
      <c r="O3177">
        <v>60</v>
      </c>
      <c r="P3177" t="b">
        <v>1</v>
      </c>
      <c r="Q3177" t="s">
        <v>8276</v>
      </c>
      <c r="R3177" s="5">
        <f t="shared" si="258"/>
        <v>1.0955999999999999</v>
      </c>
      <c r="S3177">
        <f t="shared" si="261"/>
        <v>91.3</v>
      </c>
      <c r="T3177" t="s">
        <v>8276</v>
      </c>
      <c r="U3177" t="s">
        <v>8277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2182</v>
      </c>
      <c r="E3178">
        <v>1900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9">
        <f t="shared" si="259"/>
        <v>41477.930914351848</v>
      </c>
      <c r="L3178" s="9">
        <f t="shared" si="260"/>
        <v>41504.625</v>
      </c>
      <c r="M3178" s="10" t="s">
        <v>8331</v>
      </c>
      <c r="N3178" t="b">
        <v>1</v>
      </c>
      <c r="O3178">
        <v>55</v>
      </c>
      <c r="P3178" t="b">
        <v>1</v>
      </c>
      <c r="Q3178" t="s">
        <v>8276</v>
      </c>
      <c r="R3178" s="5">
        <f t="shared" si="258"/>
        <v>1.148421052631579</v>
      </c>
      <c r="S3178">
        <f t="shared" si="261"/>
        <v>39.672727272727272</v>
      </c>
      <c r="T3178" t="s">
        <v>8276</v>
      </c>
      <c r="U3178" t="s">
        <v>8277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2935</v>
      </c>
      <c r="E3179">
        <v>2500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9">
        <f t="shared" si="259"/>
        <v>41781.666770833333</v>
      </c>
      <c r="L3179" s="9">
        <f t="shared" si="260"/>
        <v>41811.666770833333</v>
      </c>
      <c r="M3179" s="10" t="s">
        <v>8329</v>
      </c>
      <c r="N3179" t="b">
        <v>1</v>
      </c>
      <c r="O3179">
        <v>51</v>
      </c>
      <c r="P3179" t="b">
        <v>1</v>
      </c>
      <c r="Q3179" t="s">
        <v>8276</v>
      </c>
      <c r="R3179" s="5">
        <f t="shared" si="258"/>
        <v>1.1739999999999999</v>
      </c>
      <c r="S3179">
        <f t="shared" si="261"/>
        <v>57.549019607843135</v>
      </c>
      <c r="T3179" t="s">
        <v>8276</v>
      </c>
      <c r="U3179" t="s">
        <v>8277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2576</v>
      </c>
      <c r="E3180">
        <v>1500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9">
        <f t="shared" si="259"/>
        <v>41806.605034722219</v>
      </c>
      <c r="L3180" s="9">
        <f t="shared" si="260"/>
        <v>41836.605034722219</v>
      </c>
      <c r="M3180" s="10" t="s">
        <v>8329</v>
      </c>
      <c r="N3180" t="b">
        <v>1</v>
      </c>
      <c r="O3180">
        <v>78</v>
      </c>
      <c r="P3180" t="b">
        <v>1</v>
      </c>
      <c r="Q3180" t="s">
        <v>8276</v>
      </c>
      <c r="R3180" s="5">
        <f t="shared" si="258"/>
        <v>1.7173333333333334</v>
      </c>
      <c r="S3180">
        <f t="shared" si="261"/>
        <v>33.025641025641029</v>
      </c>
      <c r="T3180" t="s">
        <v>8276</v>
      </c>
      <c r="U3180" t="s">
        <v>8277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4794.82</v>
      </c>
      <c r="E3181">
        <v>4200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9">
        <f t="shared" si="259"/>
        <v>41375.702210648145</v>
      </c>
      <c r="L3181" s="9">
        <f t="shared" si="260"/>
        <v>41400.702210648145</v>
      </c>
      <c r="M3181" s="10" t="s">
        <v>8331</v>
      </c>
      <c r="N3181" t="b">
        <v>1</v>
      </c>
      <c r="O3181">
        <v>62</v>
      </c>
      <c r="P3181" t="b">
        <v>1</v>
      </c>
      <c r="Q3181" t="s">
        <v>8276</v>
      </c>
      <c r="R3181" s="5">
        <f t="shared" si="258"/>
        <v>1.1416238095238094</v>
      </c>
      <c r="S3181">
        <f t="shared" si="261"/>
        <v>77.335806451612896</v>
      </c>
      <c r="T3181" t="s">
        <v>8276</v>
      </c>
      <c r="U3181" t="s">
        <v>8277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1437</v>
      </c>
      <c r="E3182">
        <v>1200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9">
        <f t="shared" si="259"/>
        <v>41780.412604166668</v>
      </c>
      <c r="L3182" s="9">
        <f t="shared" si="260"/>
        <v>41810.412604166668</v>
      </c>
      <c r="M3182" s="10" t="s">
        <v>8329</v>
      </c>
      <c r="N3182" t="b">
        <v>1</v>
      </c>
      <c r="O3182">
        <v>45</v>
      </c>
      <c r="P3182" t="b">
        <v>1</v>
      </c>
      <c r="Q3182" t="s">
        <v>8276</v>
      </c>
      <c r="R3182" s="5">
        <f t="shared" si="258"/>
        <v>1.1975</v>
      </c>
      <c r="S3182">
        <f t="shared" si="261"/>
        <v>31.933333333333334</v>
      </c>
      <c r="T3182" t="s">
        <v>8276</v>
      </c>
      <c r="U3182" t="s">
        <v>8277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545</v>
      </c>
      <c r="E3183">
        <v>500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9">
        <f t="shared" si="259"/>
        <v>41779.310034722221</v>
      </c>
      <c r="L3183" s="9">
        <f t="shared" si="260"/>
        <v>41805.666666666664</v>
      </c>
      <c r="M3183" s="10" t="s">
        <v>8329</v>
      </c>
      <c r="N3183" t="b">
        <v>1</v>
      </c>
      <c r="O3183">
        <v>15</v>
      </c>
      <c r="P3183" t="b">
        <v>1</v>
      </c>
      <c r="Q3183" t="s">
        <v>8276</v>
      </c>
      <c r="R3183" s="5">
        <f t="shared" si="258"/>
        <v>1.0900000000000001</v>
      </c>
      <c r="S3183">
        <f t="shared" si="261"/>
        <v>36.333333333333336</v>
      </c>
      <c r="T3183" t="s">
        <v>8276</v>
      </c>
      <c r="U3183" t="s">
        <v>8277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7062</v>
      </c>
      <c r="E3184">
        <v>7000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9">
        <f t="shared" si="259"/>
        <v>40883.949317129627</v>
      </c>
      <c r="L3184" s="9">
        <f t="shared" si="260"/>
        <v>40939.708333333336</v>
      </c>
      <c r="M3184" s="10" t="s">
        <v>8333</v>
      </c>
      <c r="N3184" t="b">
        <v>1</v>
      </c>
      <c r="O3184">
        <v>151</v>
      </c>
      <c r="P3184" t="b">
        <v>1</v>
      </c>
      <c r="Q3184" t="s">
        <v>8276</v>
      </c>
      <c r="R3184" s="5">
        <f t="shared" si="258"/>
        <v>1.0088571428571429</v>
      </c>
      <c r="S3184">
        <f t="shared" si="261"/>
        <v>46.768211920529801</v>
      </c>
      <c r="T3184" t="s">
        <v>8276</v>
      </c>
      <c r="U3184" t="s">
        <v>8277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2725</v>
      </c>
      <c r="E3185">
        <v>2500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9">
        <f t="shared" si="259"/>
        <v>41491.79478009259</v>
      </c>
      <c r="L3185" s="9">
        <f t="shared" si="260"/>
        <v>41509.79478009259</v>
      </c>
      <c r="M3185" s="10" t="s">
        <v>8331</v>
      </c>
      <c r="N3185" t="b">
        <v>1</v>
      </c>
      <c r="O3185">
        <v>68</v>
      </c>
      <c r="P3185" t="b">
        <v>1</v>
      </c>
      <c r="Q3185" t="s">
        <v>8276</v>
      </c>
      <c r="R3185" s="5">
        <f t="shared" si="258"/>
        <v>1.0900000000000001</v>
      </c>
      <c r="S3185">
        <f t="shared" si="261"/>
        <v>40.073529411764703</v>
      </c>
      <c r="T3185" t="s">
        <v>8276</v>
      </c>
      <c r="U3185" t="s">
        <v>8277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4610</v>
      </c>
      <c r="E3186">
        <v>4300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9">
        <f t="shared" si="259"/>
        <v>41791.993414351848</v>
      </c>
      <c r="L3186" s="9">
        <f t="shared" si="260"/>
        <v>41821.993414351848</v>
      </c>
      <c r="M3186" s="10" t="s">
        <v>8329</v>
      </c>
      <c r="N3186" t="b">
        <v>1</v>
      </c>
      <c r="O3186">
        <v>46</v>
      </c>
      <c r="P3186" t="b">
        <v>1</v>
      </c>
      <c r="Q3186" t="s">
        <v>8276</v>
      </c>
      <c r="R3186" s="5">
        <f t="shared" si="258"/>
        <v>1.0720930232558139</v>
      </c>
      <c r="S3186">
        <f t="shared" si="261"/>
        <v>100.21739130434783</v>
      </c>
      <c r="T3186" t="s">
        <v>8276</v>
      </c>
      <c r="U3186" t="s">
        <v>8277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9">
        <f t="shared" si="259"/>
        <v>41829.977326388893</v>
      </c>
      <c r="L3187" s="9">
        <f t="shared" si="260"/>
        <v>41836.977326388893</v>
      </c>
      <c r="M3187" s="10" t="s">
        <v>8329</v>
      </c>
      <c r="N3187" t="b">
        <v>1</v>
      </c>
      <c r="O3187">
        <v>24</v>
      </c>
      <c r="P3187" t="b">
        <v>1</v>
      </c>
      <c r="Q3187" t="s">
        <v>8276</v>
      </c>
      <c r="R3187" s="5">
        <f t="shared" si="258"/>
        <v>1</v>
      </c>
      <c r="S3187">
        <f t="shared" si="261"/>
        <v>41.666666666666664</v>
      </c>
      <c r="T3187" t="s">
        <v>8276</v>
      </c>
      <c r="U3187" t="s">
        <v>8277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3270</v>
      </c>
      <c r="E3188">
        <v>3200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9">
        <f t="shared" si="259"/>
        <v>41868.924050925925</v>
      </c>
      <c r="L3188" s="9">
        <f t="shared" si="260"/>
        <v>41898.875</v>
      </c>
      <c r="M3188" s="10" t="s">
        <v>8329</v>
      </c>
      <c r="N3188" t="b">
        <v>1</v>
      </c>
      <c r="O3188">
        <v>70</v>
      </c>
      <c r="P3188" t="b">
        <v>1</v>
      </c>
      <c r="Q3188" t="s">
        <v>8276</v>
      </c>
      <c r="R3188" s="5">
        <f t="shared" si="258"/>
        <v>1.0218750000000001</v>
      </c>
      <c r="S3188">
        <f t="shared" si="261"/>
        <v>46.714285714285715</v>
      </c>
      <c r="T3188" t="s">
        <v>8276</v>
      </c>
      <c r="U3188" t="s">
        <v>8277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17444</v>
      </c>
      <c r="E3189">
        <v>15000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9">
        <f t="shared" si="259"/>
        <v>41835.666354166664</v>
      </c>
      <c r="L3189" s="9">
        <f t="shared" si="260"/>
        <v>41855.666354166664</v>
      </c>
      <c r="M3189" s="10" t="s">
        <v>8329</v>
      </c>
      <c r="N3189" t="b">
        <v>1</v>
      </c>
      <c r="O3189">
        <v>244</v>
      </c>
      <c r="P3189" t="b">
        <v>1</v>
      </c>
      <c r="Q3189" t="s">
        <v>8276</v>
      </c>
      <c r="R3189" s="5">
        <f t="shared" si="258"/>
        <v>1.1629333333333334</v>
      </c>
      <c r="S3189">
        <f t="shared" si="261"/>
        <v>71.491803278688522</v>
      </c>
      <c r="T3189" t="s">
        <v>8276</v>
      </c>
      <c r="U3189" t="s">
        <v>8277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130</v>
      </c>
      <c r="E3190">
        <v>200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9">
        <f t="shared" si="259"/>
        <v>42144.415532407409</v>
      </c>
      <c r="L3190" s="9">
        <f t="shared" si="260"/>
        <v>42165.415532407409</v>
      </c>
      <c r="M3190" s="10" t="s">
        <v>8326</v>
      </c>
      <c r="N3190" t="b">
        <v>0</v>
      </c>
      <c r="O3190">
        <v>9</v>
      </c>
      <c r="P3190" t="b">
        <v>0</v>
      </c>
      <c r="Q3190" t="s">
        <v>8276</v>
      </c>
      <c r="R3190" s="5">
        <f t="shared" si="258"/>
        <v>0.65</v>
      </c>
      <c r="S3190">
        <f t="shared" si="261"/>
        <v>14.444444444444445</v>
      </c>
      <c r="T3190" t="s">
        <v>8276</v>
      </c>
      <c r="U3190" t="s">
        <v>8318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6780</v>
      </c>
      <c r="E3191">
        <v>55000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9">
        <f t="shared" si="259"/>
        <v>42118.346435185187</v>
      </c>
      <c r="L3191" s="9">
        <f t="shared" si="260"/>
        <v>42148.346435185187</v>
      </c>
      <c r="M3191" s="10" t="s">
        <v>8326</v>
      </c>
      <c r="N3191" t="b">
        <v>0</v>
      </c>
      <c r="O3191">
        <v>19</v>
      </c>
      <c r="P3191" t="b">
        <v>0</v>
      </c>
      <c r="Q3191" t="s">
        <v>8276</v>
      </c>
      <c r="R3191" s="5">
        <f t="shared" si="258"/>
        <v>0.12327272727272727</v>
      </c>
      <c r="S3191">
        <f t="shared" si="261"/>
        <v>356.84210526315792</v>
      </c>
      <c r="T3191" t="s">
        <v>8276</v>
      </c>
      <c r="U3191" t="s">
        <v>8318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0</v>
      </c>
      <c r="E3192">
        <v>4000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9">
        <f t="shared" si="259"/>
        <v>42683.151331018518</v>
      </c>
      <c r="L3192" s="9">
        <f t="shared" si="260"/>
        <v>42713.192997685182</v>
      </c>
      <c r="M3192" s="10" t="s">
        <v>8328</v>
      </c>
      <c r="N3192" t="b">
        <v>0</v>
      </c>
      <c r="O3192">
        <v>0</v>
      </c>
      <c r="P3192" t="b">
        <v>0</v>
      </c>
      <c r="Q3192" t="s">
        <v>8276</v>
      </c>
      <c r="R3192" s="5">
        <f t="shared" si="258"/>
        <v>0</v>
      </c>
      <c r="S3192">
        <v>0</v>
      </c>
      <c r="T3192" t="s">
        <v>8276</v>
      </c>
      <c r="U3192" t="s">
        <v>8318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151</v>
      </c>
      <c r="E3193">
        <v>3750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9">
        <f t="shared" si="259"/>
        <v>42538.755428240736</v>
      </c>
      <c r="L3193" s="9">
        <f t="shared" si="260"/>
        <v>42598.755428240736</v>
      </c>
      <c r="M3193" s="10" t="s">
        <v>8328</v>
      </c>
      <c r="N3193" t="b">
        <v>0</v>
      </c>
      <c r="O3193">
        <v>4</v>
      </c>
      <c r="P3193" t="b">
        <v>0</v>
      </c>
      <c r="Q3193" t="s">
        <v>8276</v>
      </c>
      <c r="R3193" s="5">
        <f t="shared" si="258"/>
        <v>4.0266666666666666E-2</v>
      </c>
      <c r="S3193">
        <f>D3193/O3193</f>
        <v>37.75</v>
      </c>
      <c r="T3193" t="s">
        <v>8276</v>
      </c>
      <c r="U3193" t="s">
        <v>8318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102</v>
      </c>
      <c r="E3194">
        <v>10000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9">
        <f t="shared" si="259"/>
        <v>42018.94049768518</v>
      </c>
      <c r="L3194" s="9">
        <f t="shared" si="260"/>
        <v>42063.916666666672</v>
      </c>
      <c r="M3194" s="10" t="s">
        <v>8326</v>
      </c>
      <c r="N3194" t="b">
        <v>0</v>
      </c>
      <c r="O3194">
        <v>8</v>
      </c>
      <c r="P3194" t="b">
        <v>0</v>
      </c>
      <c r="Q3194" t="s">
        <v>8276</v>
      </c>
      <c r="R3194" s="5">
        <f t="shared" si="258"/>
        <v>1.0200000000000001E-2</v>
      </c>
      <c r="S3194">
        <f>D3194/O3194</f>
        <v>12.75</v>
      </c>
      <c r="T3194" t="s">
        <v>8276</v>
      </c>
      <c r="U3194" t="s">
        <v>8318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587</v>
      </c>
      <c r="E3195">
        <v>5000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9">
        <f t="shared" si="259"/>
        <v>42010.968240740738</v>
      </c>
      <c r="L3195" s="9">
        <f t="shared" si="260"/>
        <v>42055.968240740738</v>
      </c>
      <c r="M3195" s="10" t="s">
        <v>8326</v>
      </c>
      <c r="N3195" t="b">
        <v>0</v>
      </c>
      <c r="O3195">
        <v>24</v>
      </c>
      <c r="P3195" t="b">
        <v>0</v>
      </c>
      <c r="Q3195" t="s">
        <v>8276</v>
      </c>
      <c r="R3195" s="5">
        <f t="shared" si="258"/>
        <v>0.1174</v>
      </c>
      <c r="S3195">
        <f>D3195/O3195</f>
        <v>24.458333333333332</v>
      </c>
      <c r="T3195" t="s">
        <v>8276</v>
      </c>
      <c r="U3195" t="s">
        <v>8318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0</v>
      </c>
      <c r="E3196">
        <v>11000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9">
        <f t="shared" si="259"/>
        <v>42182.062476851846</v>
      </c>
      <c r="L3196" s="9">
        <f t="shared" si="260"/>
        <v>42212.062476851846</v>
      </c>
      <c r="M3196" s="10" t="s">
        <v>8326</v>
      </c>
      <c r="N3196" t="b">
        <v>0</v>
      </c>
      <c r="O3196">
        <v>0</v>
      </c>
      <c r="P3196" t="b">
        <v>0</v>
      </c>
      <c r="Q3196" t="s">
        <v>8276</v>
      </c>
      <c r="R3196" s="5">
        <f t="shared" si="258"/>
        <v>0</v>
      </c>
      <c r="S3196">
        <v>0</v>
      </c>
      <c r="T3196" t="s">
        <v>8276</v>
      </c>
      <c r="U3196" t="s">
        <v>8318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2070</v>
      </c>
      <c r="E3197">
        <v>3500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9">
        <f t="shared" si="259"/>
        <v>42017.594236111108</v>
      </c>
      <c r="L3197" s="9">
        <f t="shared" si="260"/>
        <v>42047.594236111108</v>
      </c>
      <c r="M3197" s="10" t="s">
        <v>8326</v>
      </c>
      <c r="N3197" t="b">
        <v>0</v>
      </c>
      <c r="O3197">
        <v>39</v>
      </c>
      <c r="P3197" t="b">
        <v>0</v>
      </c>
      <c r="Q3197" t="s">
        <v>8276</v>
      </c>
      <c r="R3197" s="5">
        <f t="shared" si="258"/>
        <v>0.59142857142857141</v>
      </c>
      <c r="S3197">
        <f t="shared" ref="S3197:S3205" si="262">D3197/O3197</f>
        <v>53.07692307692308</v>
      </c>
      <c r="T3197" t="s">
        <v>8276</v>
      </c>
      <c r="U3197" t="s">
        <v>8318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1800</v>
      </c>
      <c r="E3198">
        <v>3000000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9">
        <f t="shared" si="259"/>
        <v>42157.598090277781</v>
      </c>
      <c r="L3198" s="9">
        <f t="shared" si="260"/>
        <v>42217.583333333328</v>
      </c>
      <c r="M3198" s="10" t="s">
        <v>8326</v>
      </c>
      <c r="N3198" t="b">
        <v>0</v>
      </c>
      <c r="O3198">
        <v>6</v>
      </c>
      <c r="P3198" t="b">
        <v>0</v>
      </c>
      <c r="Q3198" t="s">
        <v>8276</v>
      </c>
      <c r="R3198" s="5">
        <f t="shared" si="258"/>
        <v>5.9999999999999995E-4</v>
      </c>
      <c r="S3198">
        <f t="shared" si="262"/>
        <v>300</v>
      </c>
      <c r="T3198" t="s">
        <v>8276</v>
      </c>
      <c r="U3198" t="s">
        <v>8318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1145</v>
      </c>
      <c r="E3199">
        <v>10000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9">
        <f t="shared" si="259"/>
        <v>42009.493263888886</v>
      </c>
      <c r="L3199" s="9">
        <f t="shared" si="260"/>
        <v>42039.493263888886</v>
      </c>
      <c r="M3199" s="10" t="s">
        <v>8326</v>
      </c>
      <c r="N3199" t="b">
        <v>0</v>
      </c>
      <c r="O3199">
        <v>4</v>
      </c>
      <c r="P3199" t="b">
        <v>0</v>
      </c>
      <c r="Q3199" t="s">
        <v>8276</v>
      </c>
      <c r="R3199" s="5">
        <f t="shared" si="258"/>
        <v>0.1145</v>
      </c>
      <c r="S3199">
        <f t="shared" si="262"/>
        <v>286.25</v>
      </c>
      <c r="T3199" t="s">
        <v>8276</v>
      </c>
      <c r="U3199" t="s">
        <v>8318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110</v>
      </c>
      <c r="E3200">
        <v>30000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9">
        <f t="shared" si="259"/>
        <v>42013.424502314811</v>
      </c>
      <c r="L3200" s="9">
        <f t="shared" si="260"/>
        <v>42051.424502314811</v>
      </c>
      <c r="M3200" s="10" t="s">
        <v>8326</v>
      </c>
      <c r="N3200" t="b">
        <v>0</v>
      </c>
      <c r="O3200">
        <v>3</v>
      </c>
      <c r="P3200" t="b">
        <v>0</v>
      </c>
      <c r="Q3200" t="s">
        <v>8276</v>
      </c>
      <c r="R3200" s="5">
        <f t="shared" si="258"/>
        <v>3.6666666666666666E-3</v>
      </c>
      <c r="S3200">
        <f t="shared" si="262"/>
        <v>36.666666666666664</v>
      </c>
      <c r="T3200" t="s">
        <v>8276</v>
      </c>
      <c r="U3200" t="s">
        <v>8318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2608</v>
      </c>
      <c r="E3201">
        <v>5000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9">
        <f t="shared" si="259"/>
        <v>41858.761782407411</v>
      </c>
      <c r="L3201" s="9">
        <f t="shared" si="260"/>
        <v>41888.875</v>
      </c>
      <c r="M3201" s="10" t="s">
        <v>8329</v>
      </c>
      <c r="N3201" t="b">
        <v>0</v>
      </c>
      <c r="O3201">
        <v>53</v>
      </c>
      <c r="P3201" t="b">
        <v>0</v>
      </c>
      <c r="Q3201" t="s">
        <v>8276</v>
      </c>
      <c r="R3201" s="5">
        <f t="shared" si="258"/>
        <v>0.52159999999999995</v>
      </c>
      <c r="S3201">
        <f t="shared" si="262"/>
        <v>49.20754716981132</v>
      </c>
      <c r="T3201" t="s">
        <v>8276</v>
      </c>
      <c r="U3201" t="s">
        <v>8318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1</v>
      </c>
      <c r="E3202">
        <v>50000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9">
        <f t="shared" si="259"/>
        <v>42460.320613425924</v>
      </c>
      <c r="L3202" s="9">
        <f t="shared" si="260"/>
        <v>42490.231944444444</v>
      </c>
      <c r="M3202" s="10" t="s">
        <v>8328</v>
      </c>
      <c r="N3202" t="b">
        <v>0</v>
      </c>
      <c r="O3202">
        <v>1</v>
      </c>
      <c r="P3202" t="b">
        <v>0</v>
      </c>
      <c r="Q3202" t="s">
        <v>8276</v>
      </c>
      <c r="R3202" s="5">
        <f t="shared" ref="R3202:R3265" si="263">D3202/E3202</f>
        <v>2.0000000000000002E-5</v>
      </c>
      <c r="S3202">
        <f t="shared" si="262"/>
        <v>1</v>
      </c>
      <c r="T3202" t="s">
        <v>8276</v>
      </c>
      <c r="U3202" t="s">
        <v>8318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25</v>
      </c>
      <c r="E3203">
        <v>2000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9">
        <f t="shared" ref="K3203:K3266" si="264">(J3203/86400)+DATE(1970,1,1)</f>
        <v>41861.767094907409</v>
      </c>
      <c r="L3203" s="9">
        <f t="shared" ref="L3203:L3266" si="265">(I3203/86400)+DATE(1970,1,1)</f>
        <v>41882.767094907409</v>
      </c>
      <c r="M3203" s="10" t="s">
        <v>8329</v>
      </c>
      <c r="N3203" t="b">
        <v>0</v>
      </c>
      <c r="O3203">
        <v>2</v>
      </c>
      <c r="P3203" t="b">
        <v>0</v>
      </c>
      <c r="Q3203" t="s">
        <v>8276</v>
      </c>
      <c r="R3203" s="5">
        <f t="shared" si="263"/>
        <v>1.2500000000000001E-2</v>
      </c>
      <c r="S3203">
        <f t="shared" si="262"/>
        <v>12.5</v>
      </c>
      <c r="T3203" t="s">
        <v>8276</v>
      </c>
      <c r="U3203" t="s">
        <v>8318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2726</v>
      </c>
      <c r="E3204">
        <v>5000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9">
        <f t="shared" si="264"/>
        <v>42293.853541666671</v>
      </c>
      <c r="L3204" s="9">
        <f t="shared" si="265"/>
        <v>42352.249305555553</v>
      </c>
      <c r="M3204" s="10" t="s">
        <v>8326</v>
      </c>
      <c r="N3204" t="b">
        <v>0</v>
      </c>
      <c r="O3204">
        <v>25</v>
      </c>
      <c r="P3204" t="b">
        <v>0</v>
      </c>
      <c r="Q3204" t="s">
        <v>8276</v>
      </c>
      <c r="R3204" s="5">
        <f t="shared" si="263"/>
        <v>0.54520000000000002</v>
      </c>
      <c r="S3204">
        <f t="shared" si="262"/>
        <v>109.04</v>
      </c>
      <c r="T3204" t="s">
        <v>8276</v>
      </c>
      <c r="U3204" t="s">
        <v>8318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250</v>
      </c>
      <c r="E3205">
        <v>1000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9">
        <f t="shared" si="264"/>
        <v>42242.988680555558</v>
      </c>
      <c r="L3205" s="9">
        <f t="shared" si="265"/>
        <v>42272.988680555558</v>
      </c>
      <c r="M3205" s="10" t="s">
        <v>8326</v>
      </c>
      <c r="N3205" t="b">
        <v>0</v>
      </c>
      <c r="O3205">
        <v>6</v>
      </c>
      <c r="P3205" t="b">
        <v>0</v>
      </c>
      <c r="Q3205" t="s">
        <v>8276</v>
      </c>
      <c r="R3205" s="5">
        <f t="shared" si="263"/>
        <v>0.25</v>
      </c>
      <c r="S3205">
        <f t="shared" si="262"/>
        <v>41.666666666666664</v>
      </c>
      <c r="T3205" t="s">
        <v>8276</v>
      </c>
      <c r="U3205" t="s">
        <v>8318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0</v>
      </c>
      <c r="E3206">
        <v>500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9">
        <f t="shared" si="264"/>
        <v>42172.686099537037</v>
      </c>
      <c r="L3206" s="9">
        <f t="shared" si="265"/>
        <v>42202.676388888889</v>
      </c>
      <c r="M3206" s="10" t="s">
        <v>8326</v>
      </c>
      <c r="N3206" t="b">
        <v>0</v>
      </c>
      <c r="O3206">
        <v>0</v>
      </c>
      <c r="P3206" t="b">
        <v>0</v>
      </c>
      <c r="Q3206" t="s">
        <v>8276</v>
      </c>
      <c r="R3206" s="5">
        <f t="shared" si="263"/>
        <v>0</v>
      </c>
      <c r="S3206">
        <v>0</v>
      </c>
      <c r="T3206" t="s">
        <v>8276</v>
      </c>
      <c r="U3206" t="s">
        <v>8318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273</v>
      </c>
      <c r="E3207">
        <v>8000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9">
        <f t="shared" si="264"/>
        <v>42095.374675925923</v>
      </c>
      <c r="L3207" s="9">
        <f t="shared" si="265"/>
        <v>42125.374675925923</v>
      </c>
      <c r="M3207" s="10" t="s">
        <v>8326</v>
      </c>
      <c r="N3207" t="b">
        <v>0</v>
      </c>
      <c r="O3207">
        <v>12</v>
      </c>
      <c r="P3207" t="b">
        <v>0</v>
      </c>
      <c r="Q3207" t="s">
        <v>8276</v>
      </c>
      <c r="R3207" s="5">
        <f t="shared" si="263"/>
        <v>3.4125000000000003E-2</v>
      </c>
      <c r="S3207">
        <f>D3207/O3207</f>
        <v>22.75</v>
      </c>
      <c r="T3207" t="s">
        <v>8276</v>
      </c>
      <c r="U3207" t="s">
        <v>8318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0</v>
      </c>
      <c r="E3208">
        <v>5000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9">
        <f t="shared" si="264"/>
        <v>42236.276053240741</v>
      </c>
      <c r="L3208" s="9">
        <f t="shared" si="265"/>
        <v>42266.276053240741</v>
      </c>
      <c r="M3208" s="10" t="s">
        <v>8326</v>
      </c>
      <c r="N3208" t="b">
        <v>0</v>
      </c>
      <c r="O3208">
        <v>0</v>
      </c>
      <c r="P3208" t="b">
        <v>0</v>
      </c>
      <c r="Q3208" t="s">
        <v>8276</v>
      </c>
      <c r="R3208" s="5">
        <f t="shared" si="263"/>
        <v>0</v>
      </c>
      <c r="S3208">
        <v>0</v>
      </c>
      <c r="T3208" t="s">
        <v>8276</v>
      </c>
      <c r="U3208" t="s">
        <v>8318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2550</v>
      </c>
      <c r="E3209">
        <v>5500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9">
        <f t="shared" si="264"/>
        <v>42057.277858796297</v>
      </c>
      <c r="L3209" s="9">
        <f t="shared" si="265"/>
        <v>42117.236192129625</v>
      </c>
      <c r="M3209" s="10" t="s">
        <v>8326</v>
      </c>
      <c r="N3209" t="b">
        <v>0</v>
      </c>
      <c r="O3209">
        <v>36</v>
      </c>
      <c r="P3209" t="b">
        <v>0</v>
      </c>
      <c r="Q3209" t="s">
        <v>8276</v>
      </c>
      <c r="R3209" s="5">
        <f t="shared" si="263"/>
        <v>0.46363636363636362</v>
      </c>
      <c r="S3209">
        <f t="shared" ref="S3209:S3272" si="266">D3209/O3209</f>
        <v>70.833333333333329</v>
      </c>
      <c r="T3209" t="s">
        <v>8276</v>
      </c>
      <c r="U3209" t="s">
        <v>8318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5175</v>
      </c>
      <c r="E3210">
        <v>5000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9">
        <f t="shared" si="264"/>
        <v>41827.605057870373</v>
      </c>
      <c r="L3210" s="9">
        <f t="shared" si="265"/>
        <v>41848.605057870373</v>
      </c>
      <c r="M3210" s="10" t="s">
        <v>8329</v>
      </c>
      <c r="N3210" t="b">
        <v>1</v>
      </c>
      <c r="O3210">
        <v>82</v>
      </c>
      <c r="P3210" t="b">
        <v>1</v>
      </c>
      <c r="Q3210" t="s">
        <v>8276</v>
      </c>
      <c r="R3210" s="5">
        <f t="shared" si="263"/>
        <v>1.0349999999999999</v>
      </c>
      <c r="S3210">
        <f t="shared" si="266"/>
        <v>63.109756097560975</v>
      </c>
      <c r="T3210" t="s">
        <v>8276</v>
      </c>
      <c r="U3210" t="s">
        <v>8277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11335.7</v>
      </c>
      <c r="E3211">
        <v>9500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9">
        <f t="shared" si="264"/>
        <v>41778.637245370366</v>
      </c>
      <c r="L3211" s="9">
        <f t="shared" si="265"/>
        <v>41810.958333333336</v>
      </c>
      <c r="M3211" s="10" t="s">
        <v>8329</v>
      </c>
      <c r="N3211" t="b">
        <v>1</v>
      </c>
      <c r="O3211">
        <v>226</v>
      </c>
      <c r="P3211" t="b">
        <v>1</v>
      </c>
      <c r="Q3211" t="s">
        <v>8276</v>
      </c>
      <c r="R3211" s="5">
        <f t="shared" si="263"/>
        <v>1.1932315789473684</v>
      </c>
      <c r="S3211">
        <f t="shared" si="266"/>
        <v>50.157964601769912</v>
      </c>
      <c r="T3211" t="s">
        <v>8276</v>
      </c>
      <c r="U3211" t="s">
        <v>8277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3773</v>
      </c>
      <c r="E3212">
        <v>3000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9">
        <f t="shared" si="264"/>
        <v>41013.936562499999</v>
      </c>
      <c r="L3212" s="9">
        <f t="shared" si="265"/>
        <v>41061.165972222225</v>
      </c>
      <c r="M3212" s="10" t="s">
        <v>8333</v>
      </c>
      <c r="N3212" t="b">
        <v>1</v>
      </c>
      <c r="O3212">
        <v>60</v>
      </c>
      <c r="P3212" t="b">
        <v>1</v>
      </c>
      <c r="Q3212" t="s">
        <v>8276</v>
      </c>
      <c r="R3212" s="5">
        <f t="shared" si="263"/>
        <v>1.2576666666666667</v>
      </c>
      <c r="S3212">
        <f t="shared" si="266"/>
        <v>62.883333333333333</v>
      </c>
      <c r="T3212" t="s">
        <v>8276</v>
      </c>
      <c r="U3212" t="s">
        <v>8277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27541</v>
      </c>
      <c r="E3213">
        <v>23000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9">
        <f t="shared" si="264"/>
        <v>41834.58657407407</v>
      </c>
      <c r="L3213" s="9">
        <f t="shared" si="265"/>
        <v>41866.083333333336</v>
      </c>
      <c r="M3213" s="10" t="s">
        <v>8329</v>
      </c>
      <c r="N3213" t="b">
        <v>1</v>
      </c>
      <c r="O3213">
        <v>322</v>
      </c>
      <c r="P3213" t="b">
        <v>1</v>
      </c>
      <c r="Q3213" t="s">
        <v>8276</v>
      </c>
      <c r="R3213" s="5">
        <f t="shared" si="263"/>
        <v>1.1974347826086957</v>
      </c>
      <c r="S3213">
        <f t="shared" si="266"/>
        <v>85.531055900621112</v>
      </c>
      <c r="T3213" t="s">
        <v>8276</v>
      </c>
      <c r="U3213" t="s">
        <v>8277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5050</v>
      </c>
      <c r="E3214">
        <v>4000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9">
        <f t="shared" si="264"/>
        <v>41829.795729166668</v>
      </c>
      <c r="L3214" s="9">
        <f t="shared" si="265"/>
        <v>41859.795729166668</v>
      </c>
      <c r="M3214" s="10" t="s">
        <v>8329</v>
      </c>
      <c r="N3214" t="b">
        <v>1</v>
      </c>
      <c r="O3214">
        <v>94</v>
      </c>
      <c r="P3214" t="b">
        <v>1</v>
      </c>
      <c r="Q3214" t="s">
        <v>8276</v>
      </c>
      <c r="R3214" s="5">
        <f t="shared" si="263"/>
        <v>1.2625</v>
      </c>
      <c r="S3214">
        <f t="shared" si="266"/>
        <v>53.723404255319146</v>
      </c>
      <c r="T3214" t="s">
        <v>8276</v>
      </c>
      <c r="U3214" t="s">
        <v>8277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6007</v>
      </c>
      <c r="E3215">
        <v>6000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9">
        <f t="shared" si="264"/>
        <v>42171.763414351852</v>
      </c>
      <c r="L3215" s="9">
        <f t="shared" si="265"/>
        <v>42211.763414351852</v>
      </c>
      <c r="M3215" s="10" t="s">
        <v>8326</v>
      </c>
      <c r="N3215" t="b">
        <v>1</v>
      </c>
      <c r="O3215">
        <v>47</v>
      </c>
      <c r="P3215" t="b">
        <v>1</v>
      </c>
      <c r="Q3215" t="s">
        <v>8276</v>
      </c>
      <c r="R3215" s="5">
        <f t="shared" si="263"/>
        <v>1.0011666666666668</v>
      </c>
      <c r="S3215">
        <f t="shared" si="266"/>
        <v>127.80851063829788</v>
      </c>
      <c r="T3215" t="s">
        <v>8276</v>
      </c>
      <c r="U3215" t="s">
        <v>8277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12256</v>
      </c>
      <c r="E3216">
        <v>12000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9">
        <f t="shared" si="264"/>
        <v>42337.792511574073</v>
      </c>
      <c r="L3216" s="9">
        <f t="shared" si="265"/>
        <v>42374.996527777781</v>
      </c>
      <c r="M3216" s="10" t="s">
        <v>8328</v>
      </c>
      <c r="N3216" t="b">
        <v>1</v>
      </c>
      <c r="O3216">
        <v>115</v>
      </c>
      <c r="P3216" t="b">
        <v>1</v>
      </c>
      <c r="Q3216" t="s">
        <v>8276</v>
      </c>
      <c r="R3216" s="5">
        <f t="shared" si="263"/>
        <v>1.0213333333333334</v>
      </c>
      <c r="S3216">
        <f t="shared" si="266"/>
        <v>106.57391304347826</v>
      </c>
      <c r="T3216" t="s">
        <v>8276</v>
      </c>
      <c r="U3216" t="s">
        <v>8277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35123</v>
      </c>
      <c r="E3217">
        <v>35000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9">
        <f t="shared" si="264"/>
        <v>42219.665173611109</v>
      </c>
      <c r="L3217" s="9">
        <f t="shared" si="265"/>
        <v>42257.165972222225</v>
      </c>
      <c r="M3217" s="10" t="s">
        <v>8326</v>
      </c>
      <c r="N3217" t="b">
        <v>1</v>
      </c>
      <c r="O3217">
        <v>134</v>
      </c>
      <c r="P3217" t="b">
        <v>1</v>
      </c>
      <c r="Q3217" t="s">
        <v>8276</v>
      </c>
      <c r="R3217" s="5">
        <f t="shared" si="263"/>
        <v>1.0035142857142858</v>
      </c>
      <c r="S3217">
        <f t="shared" si="266"/>
        <v>262.11194029850748</v>
      </c>
      <c r="T3217" t="s">
        <v>8276</v>
      </c>
      <c r="U3217" t="s">
        <v>8277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2001</v>
      </c>
      <c r="E3218">
        <v>2000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9">
        <f t="shared" si="264"/>
        <v>42165.462627314817</v>
      </c>
      <c r="L3218" s="9">
        <f t="shared" si="265"/>
        <v>42196.604166666672</v>
      </c>
      <c r="M3218" s="10" t="s">
        <v>8326</v>
      </c>
      <c r="N3218" t="b">
        <v>1</v>
      </c>
      <c r="O3218">
        <v>35</v>
      </c>
      <c r="P3218" t="b">
        <v>1</v>
      </c>
      <c r="Q3218" t="s">
        <v>8276</v>
      </c>
      <c r="R3218" s="5">
        <f t="shared" si="263"/>
        <v>1.0004999999999999</v>
      </c>
      <c r="S3218">
        <f t="shared" si="266"/>
        <v>57.171428571428571</v>
      </c>
      <c r="T3218" t="s">
        <v>8276</v>
      </c>
      <c r="U3218" t="s">
        <v>8277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5221</v>
      </c>
      <c r="E3219">
        <v>4500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9">
        <f t="shared" si="264"/>
        <v>42648.546111111107</v>
      </c>
      <c r="L3219" s="9">
        <f t="shared" si="265"/>
        <v>42678.546111111107</v>
      </c>
      <c r="M3219" s="10" t="s">
        <v>8328</v>
      </c>
      <c r="N3219" t="b">
        <v>1</v>
      </c>
      <c r="O3219">
        <v>104</v>
      </c>
      <c r="P3219" t="b">
        <v>1</v>
      </c>
      <c r="Q3219" t="s">
        <v>8276</v>
      </c>
      <c r="R3219" s="5">
        <f t="shared" si="263"/>
        <v>1.1602222222222223</v>
      </c>
      <c r="S3219">
        <f t="shared" si="266"/>
        <v>50.20192307692308</v>
      </c>
      <c r="T3219" t="s">
        <v>8276</v>
      </c>
      <c r="U3219" t="s">
        <v>8277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12252</v>
      </c>
      <c r="E3220">
        <v>12000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9">
        <f t="shared" si="264"/>
        <v>41971.002152777779</v>
      </c>
      <c r="L3220" s="9">
        <f t="shared" si="265"/>
        <v>42004</v>
      </c>
      <c r="M3220" s="10" t="s">
        <v>8332</v>
      </c>
      <c r="N3220" t="b">
        <v>1</v>
      </c>
      <c r="O3220">
        <v>184</v>
      </c>
      <c r="P3220" t="b">
        <v>1</v>
      </c>
      <c r="Q3220" t="s">
        <v>8276</v>
      </c>
      <c r="R3220" s="5">
        <f t="shared" si="263"/>
        <v>1.0209999999999999</v>
      </c>
      <c r="S3220">
        <f t="shared" si="266"/>
        <v>66.586956521739125</v>
      </c>
      <c r="T3220" t="s">
        <v>8276</v>
      </c>
      <c r="U3220" t="s">
        <v>8277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20022</v>
      </c>
      <c r="E3221">
        <v>20000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9">
        <f t="shared" si="264"/>
        <v>42050.983182870375</v>
      </c>
      <c r="L3221" s="9">
        <f t="shared" si="265"/>
        <v>42085.941516203704</v>
      </c>
      <c r="M3221" s="10" t="s">
        <v>8326</v>
      </c>
      <c r="N3221" t="b">
        <v>1</v>
      </c>
      <c r="O3221">
        <v>119</v>
      </c>
      <c r="P3221" t="b">
        <v>1</v>
      </c>
      <c r="Q3221" t="s">
        <v>8276</v>
      </c>
      <c r="R3221" s="5">
        <f t="shared" si="263"/>
        <v>1.0011000000000001</v>
      </c>
      <c r="S3221">
        <f t="shared" si="266"/>
        <v>168.25210084033614</v>
      </c>
      <c r="T3221" t="s">
        <v>8276</v>
      </c>
      <c r="U3221" t="s">
        <v>8277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15126</v>
      </c>
      <c r="E3222">
        <v>15000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9">
        <f t="shared" si="264"/>
        <v>42772.833379629628</v>
      </c>
      <c r="L3222" s="9">
        <f t="shared" si="265"/>
        <v>42806.875</v>
      </c>
      <c r="M3222" s="10" t="s">
        <v>8327</v>
      </c>
      <c r="N3222" t="b">
        <v>1</v>
      </c>
      <c r="O3222">
        <v>59</v>
      </c>
      <c r="P3222" t="b">
        <v>1</v>
      </c>
      <c r="Q3222" t="s">
        <v>8276</v>
      </c>
      <c r="R3222" s="5">
        <f t="shared" si="263"/>
        <v>1.0084</v>
      </c>
      <c r="S3222">
        <f t="shared" si="266"/>
        <v>256.37288135593218</v>
      </c>
      <c r="T3222" t="s">
        <v>8276</v>
      </c>
      <c r="U3222" t="s">
        <v>8277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4137</v>
      </c>
      <c r="E3223">
        <v>4000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9">
        <f t="shared" si="264"/>
        <v>42155.696793981479</v>
      </c>
      <c r="L3223" s="9">
        <f t="shared" si="265"/>
        <v>42190.696793981479</v>
      </c>
      <c r="M3223" s="10" t="s">
        <v>8326</v>
      </c>
      <c r="N3223" t="b">
        <v>1</v>
      </c>
      <c r="O3223">
        <v>113</v>
      </c>
      <c r="P3223" t="b">
        <v>1</v>
      </c>
      <c r="Q3223" t="s">
        <v>8276</v>
      </c>
      <c r="R3223" s="5">
        <f t="shared" si="263"/>
        <v>1.0342499999999999</v>
      </c>
      <c r="S3223">
        <f t="shared" si="266"/>
        <v>36.610619469026545</v>
      </c>
      <c r="T3223" t="s">
        <v>8276</v>
      </c>
      <c r="U3223" t="s">
        <v>8277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3120</v>
      </c>
      <c r="E3224">
        <v>2500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9">
        <f t="shared" si="264"/>
        <v>42270.582141203704</v>
      </c>
      <c r="L3224" s="9">
        <f t="shared" si="265"/>
        <v>42301.895138888889</v>
      </c>
      <c r="M3224" s="10" t="s">
        <v>8326</v>
      </c>
      <c r="N3224" t="b">
        <v>1</v>
      </c>
      <c r="O3224">
        <v>84</v>
      </c>
      <c r="P3224" t="b">
        <v>1</v>
      </c>
      <c r="Q3224" t="s">
        <v>8276</v>
      </c>
      <c r="R3224" s="5">
        <f t="shared" si="263"/>
        <v>1.248</v>
      </c>
      <c r="S3224">
        <f t="shared" si="266"/>
        <v>37.142857142857146</v>
      </c>
      <c r="T3224" t="s">
        <v>8276</v>
      </c>
      <c r="U3224" t="s">
        <v>8277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3395</v>
      </c>
      <c r="E3225">
        <v>3100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9">
        <f t="shared" si="264"/>
        <v>42206.835370370369</v>
      </c>
      <c r="L3225" s="9">
        <f t="shared" si="265"/>
        <v>42236.835370370369</v>
      </c>
      <c r="M3225" s="10" t="s">
        <v>8326</v>
      </c>
      <c r="N3225" t="b">
        <v>1</v>
      </c>
      <c r="O3225">
        <v>74</v>
      </c>
      <c r="P3225" t="b">
        <v>1</v>
      </c>
      <c r="Q3225" t="s">
        <v>8276</v>
      </c>
      <c r="R3225" s="5">
        <f t="shared" si="263"/>
        <v>1.0951612903225807</v>
      </c>
      <c r="S3225">
        <f t="shared" si="266"/>
        <v>45.878378378378379</v>
      </c>
      <c r="T3225" t="s">
        <v>8276</v>
      </c>
      <c r="U3225" t="s">
        <v>8277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30610</v>
      </c>
      <c r="E3226">
        <v>30000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9">
        <f t="shared" si="264"/>
        <v>42697.850844907407</v>
      </c>
      <c r="L3226" s="9">
        <f t="shared" si="265"/>
        <v>42745.208333333328</v>
      </c>
      <c r="M3226" s="10" t="s">
        <v>8327</v>
      </c>
      <c r="N3226" t="b">
        <v>1</v>
      </c>
      <c r="O3226">
        <v>216</v>
      </c>
      <c r="P3226" t="b">
        <v>1</v>
      </c>
      <c r="Q3226" t="s">
        <v>8276</v>
      </c>
      <c r="R3226" s="5">
        <f t="shared" si="263"/>
        <v>1.0203333333333333</v>
      </c>
      <c r="S3226">
        <f t="shared" si="266"/>
        <v>141.71296296296296</v>
      </c>
      <c r="T3226" t="s">
        <v>8276</v>
      </c>
      <c r="U3226" t="s">
        <v>8277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2047</v>
      </c>
      <c r="E3227">
        <v>2000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9">
        <f t="shared" si="264"/>
        <v>42503.559467592597</v>
      </c>
      <c r="L3227" s="9">
        <f t="shared" si="265"/>
        <v>42524.875</v>
      </c>
      <c r="M3227" s="10" t="s">
        <v>8328</v>
      </c>
      <c r="N3227" t="b">
        <v>1</v>
      </c>
      <c r="O3227">
        <v>39</v>
      </c>
      <c r="P3227" t="b">
        <v>1</v>
      </c>
      <c r="Q3227" t="s">
        <v>8276</v>
      </c>
      <c r="R3227" s="5">
        <f t="shared" si="263"/>
        <v>1.0235000000000001</v>
      </c>
      <c r="S3227">
        <f t="shared" si="266"/>
        <v>52.487179487179489</v>
      </c>
      <c r="T3227" t="s">
        <v>8276</v>
      </c>
      <c r="U3227" t="s">
        <v>8277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1250</v>
      </c>
      <c r="E3228">
        <v>1200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9">
        <f t="shared" si="264"/>
        <v>42277.583472222221</v>
      </c>
      <c r="L3228" s="9">
        <f t="shared" si="265"/>
        <v>42307.583472222221</v>
      </c>
      <c r="M3228" s="10" t="s">
        <v>8326</v>
      </c>
      <c r="N3228" t="b">
        <v>1</v>
      </c>
      <c r="O3228">
        <v>21</v>
      </c>
      <c r="P3228" t="b">
        <v>1</v>
      </c>
      <c r="Q3228" t="s">
        <v>8276</v>
      </c>
      <c r="R3228" s="5">
        <f t="shared" si="263"/>
        <v>1.0416666666666667</v>
      </c>
      <c r="S3228">
        <f t="shared" si="266"/>
        <v>59.523809523809526</v>
      </c>
      <c r="T3228" t="s">
        <v>8276</v>
      </c>
      <c r="U3228" t="s">
        <v>8277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1500</v>
      </c>
      <c r="E3229">
        <v>1200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9">
        <f t="shared" si="264"/>
        <v>42722.882361111115</v>
      </c>
      <c r="L3229" s="9">
        <f t="shared" si="265"/>
        <v>42752.882361111115</v>
      </c>
      <c r="M3229" s="10" t="s">
        <v>8327</v>
      </c>
      <c r="N3229" t="b">
        <v>0</v>
      </c>
      <c r="O3229">
        <v>30</v>
      </c>
      <c r="P3229" t="b">
        <v>1</v>
      </c>
      <c r="Q3229" t="s">
        <v>8276</v>
      </c>
      <c r="R3229" s="5">
        <f t="shared" si="263"/>
        <v>1.25</v>
      </c>
      <c r="S3229">
        <f t="shared" si="266"/>
        <v>50</v>
      </c>
      <c r="T3229" t="s">
        <v>8276</v>
      </c>
      <c r="U3229" t="s">
        <v>8277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7164</v>
      </c>
      <c r="E3230">
        <v>7000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9">
        <f t="shared" si="264"/>
        <v>42323.70930555556</v>
      </c>
      <c r="L3230" s="9">
        <f t="shared" si="265"/>
        <v>42355.207638888889</v>
      </c>
      <c r="M3230" s="10" t="s">
        <v>8326</v>
      </c>
      <c r="N3230" t="b">
        <v>1</v>
      </c>
      <c r="O3230">
        <v>37</v>
      </c>
      <c r="P3230" t="b">
        <v>1</v>
      </c>
      <c r="Q3230" t="s">
        <v>8276</v>
      </c>
      <c r="R3230" s="5">
        <f t="shared" si="263"/>
        <v>1.0234285714285714</v>
      </c>
      <c r="S3230">
        <f t="shared" si="266"/>
        <v>193.62162162162161</v>
      </c>
      <c r="T3230" t="s">
        <v>8276</v>
      </c>
      <c r="U3230" t="s">
        <v>8277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21573</v>
      </c>
      <c r="E3231">
        <v>20000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9">
        <f t="shared" si="264"/>
        <v>41933.291643518518</v>
      </c>
      <c r="L3231" s="9">
        <f t="shared" si="265"/>
        <v>41963.333310185189</v>
      </c>
      <c r="M3231" s="10" t="s">
        <v>8329</v>
      </c>
      <c r="N3231" t="b">
        <v>1</v>
      </c>
      <c r="O3231">
        <v>202</v>
      </c>
      <c r="P3231" t="b">
        <v>1</v>
      </c>
      <c r="Q3231" t="s">
        <v>8276</v>
      </c>
      <c r="R3231" s="5">
        <f t="shared" si="263"/>
        <v>1.0786500000000001</v>
      </c>
      <c r="S3231">
        <f t="shared" si="266"/>
        <v>106.79702970297029</v>
      </c>
      <c r="T3231" t="s">
        <v>8276</v>
      </c>
      <c r="U3231" t="s">
        <v>8277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2857</v>
      </c>
      <c r="E3232">
        <v>2600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9">
        <f t="shared" si="264"/>
        <v>41898.168124999997</v>
      </c>
      <c r="L3232" s="9">
        <f t="shared" si="265"/>
        <v>41913.165972222225</v>
      </c>
      <c r="M3232" s="10" t="s">
        <v>8329</v>
      </c>
      <c r="N3232" t="b">
        <v>1</v>
      </c>
      <c r="O3232">
        <v>37</v>
      </c>
      <c r="P3232" t="b">
        <v>1</v>
      </c>
      <c r="Q3232" t="s">
        <v>8276</v>
      </c>
      <c r="R3232" s="5">
        <f t="shared" si="263"/>
        <v>1.0988461538461538</v>
      </c>
      <c r="S3232">
        <f t="shared" si="266"/>
        <v>77.21621621621621</v>
      </c>
      <c r="T3232" t="s">
        <v>8276</v>
      </c>
      <c r="U3232" t="s">
        <v>8277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1610</v>
      </c>
      <c r="E3233">
        <v>1000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9">
        <f t="shared" si="264"/>
        <v>42446.943831018521</v>
      </c>
      <c r="L3233" s="9">
        <f t="shared" si="265"/>
        <v>42476.943831018521</v>
      </c>
      <c r="M3233" s="10" t="s">
        <v>8328</v>
      </c>
      <c r="N3233" t="b">
        <v>0</v>
      </c>
      <c r="O3233">
        <v>28</v>
      </c>
      <c r="P3233" t="b">
        <v>1</v>
      </c>
      <c r="Q3233" t="s">
        <v>8276</v>
      </c>
      <c r="R3233" s="5">
        <f t="shared" si="263"/>
        <v>1.61</v>
      </c>
      <c r="S3233">
        <f t="shared" si="266"/>
        <v>57.5</v>
      </c>
      <c r="T3233" t="s">
        <v>8276</v>
      </c>
      <c r="U3233" t="s">
        <v>8277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1312</v>
      </c>
      <c r="E3234">
        <v>1000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9">
        <f t="shared" si="264"/>
        <v>42463.81385416667</v>
      </c>
      <c r="L3234" s="9">
        <f t="shared" si="265"/>
        <v>42494.165972222225</v>
      </c>
      <c r="M3234" s="10" t="s">
        <v>8328</v>
      </c>
      <c r="N3234" t="b">
        <v>1</v>
      </c>
      <c r="O3234">
        <v>26</v>
      </c>
      <c r="P3234" t="b">
        <v>1</v>
      </c>
      <c r="Q3234" t="s">
        <v>8276</v>
      </c>
      <c r="R3234" s="5">
        <f t="shared" si="263"/>
        <v>1.3120000000000001</v>
      </c>
      <c r="S3234">
        <f t="shared" si="266"/>
        <v>50.46153846153846</v>
      </c>
      <c r="T3234" t="s">
        <v>8276</v>
      </c>
      <c r="U3234" t="s">
        <v>8277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5940</v>
      </c>
      <c r="E3235">
        <v>5000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9">
        <f t="shared" si="264"/>
        <v>42766.805034722223</v>
      </c>
      <c r="L3235" s="9">
        <f t="shared" si="265"/>
        <v>42796.805034722223</v>
      </c>
      <c r="M3235" s="10" t="s">
        <v>8327</v>
      </c>
      <c r="N3235" t="b">
        <v>0</v>
      </c>
      <c r="O3235">
        <v>61</v>
      </c>
      <c r="P3235" t="b">
        <v>1</v>
      </c>
      <c r="Q3235" t="s">
        <v>8276</v>
      </c>
      <c r="R3235" s="5">
        <f t="shared" si="263"/>
        <v>1.1879999999999999</v>
      </c>
      <c r="S3235">
        <f t="shared" si="266"/>
        <v>97.377049180327873</v>
      </c>
      <c r="T3235" t="s">
        <v>8276</v>
      </c>
      <c r="U3235" t="s">
        <v>8277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4015.71</v>
      </c>
      <c r="E3236">
        <v>4000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9">
        <f t="shared" si="264"/>
        <v>42734.789444444439</v>
      </c>
      <c r="L3236" s="9">
        <f t="shared" si="265"/>
        <v>42767.979861111111</v>
      </c>
      <c r="M3236" s="10" t="s">
        <v>8327</v>
      </c>
      <c r="N3236" t="b">
        <v>0</v>
      </c>
      <c r="O3236">
        <v>115</v>
      </c>
      <c r="P3236" t="b">
        <v>1</v>
      </c>
      <c r="Q3236" t="s">
        <v>8276</v>
      </c>
      <c r="R3236" s="5">
        <f t="shared" si="263"/>
        <v>1.0039275000000001</v>
      </c>
      <c r="S3236">
        <f t="shared" si="266"/>
        <v>34.91921739130435</v>
      </c>
      <c r="T3236" t="s">
        <v>8276</v>
      </c>
      <c r="U3236" t="s">
        <v>8277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15481</v>
      </c>
      <c r="E3237">
        <v>15000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9">
        <f t="shared" si="264"/>
        <v>42522.347812499997</v>
      </c>
      <c r="L3237" s="9">
        <f t="shared" si="265"/>
        <v>42552.347812499997</v>
      </c>
      <c r="M3237" s="10" t="s">
        <v>8328</v>
      </c>
      <c r="N3237" t="b">
        <v>1</v>
      </c>
      <c r="O3237">
        <v>181</v>
      </c>
      <c r="P3237" t="b">
        <v>1</v>
      </c>
      <c r="Q3237" t="s">
        <v>8276</v>
      </c>
      <c r="R3237" s="5">
        <f t="shared" si="263"/>
        <v>1.0320666666666667</v>
      </c>
      <c r="S3237">
        <f t="shared" si="266"/>
        <v>85.530386740331494</v>
      </c>
      <c r="T3237" t="s">
        <v>8276</v>
      </c>
      <c r="U3237" t="s">
        <v>8277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20120</v>
      </c>
      <c r="E3238">
        <v>20000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9">
        <f t="shared" si="264"/>
        <v>42702.917048611111</v>
      </c>
      <c r="L3238" s="9">
        <f t="shared" si="265"/>
        <v>42732.917048611111</v>
      </c>
      <c r="M3238" s="10" t="s">
        <v>8328</v>
      </c>
      <c r="N3238" t="b">
        <v>0</v>
      </c>
      <c r="O3238">
        <v>110</v>
      </c>
      <c r="P3238" t="b">
        <v>1</v>
      </c>
      <c r="Q3238" t="s">
        <v>8276</v>
      </c>
      <c r="R3238" s="5">
        <f t="shared" si="263"/>
        <v>1.006</v>
      </c>
      <c r="S3238">
        <f t="shared" si="266"/>
        <v>182.90909090909091</v>
      </c>
      <c r="T3238" t="s">
        <v>8276</v>
      </c>
      <c r="U3238" t="s">
        <v>8277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35275.64</v>
      </c>
      <c r="E3239">
        <v>35000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9">
        <f t="shared" si="264"/>
        <v>42252.474351851852</v>
      </c>
      <c r="L3239" s="9">
        <f t="shared" si="265"/>
        <v>42276.165972222225</v>
      </c>
      <c r="M3239" s="10" t="s">
        <v>8326</v>
      </c>
      <c r="N3239" t="b">
        <v>1</v>
      </c>
      <c r="O3239">
        <v>269</v>
      </c>
      <c r="P3239" t="b">
        <v>1</v>
      </c>
      <c r="Q3239" t="s">
        <v>8276</v>
      </c>
      <c r="R3239" s="5">
        <f t="shared" si="263"/>
        <v>1.0078754285714286</v>
      </c>
      <c r="S3239">
        <f t="shared" si="266"/>
        <v>131.13620817843866</v>
      </c>
      <c r="T3239" t="s">
        <v>8276</v>
      </c>
      <c r="U3239" t="s">
        <v>8277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3145</v>
      </c>
      <c r="E3240">
        <v>2800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9">
        <f t="shared" si="264"/>
        <v>42156.510393518518</v>
      </c>
      <c r="L3240" s="9">
        <f t="shared" si="265"/>
        <v>42186.510393518518</v>
      </c>
      <c r="M3240" s="10" t="s">
        <v>8326</v>
      </c>
      <c r="N3240" t="b">
        <v>1</v>
      </c>
      <c r="O3240">
        <v>79</v>
      </c>
      <c r="P3240" t="b">
        <v>1</v>
      </c>
      <c r="Q3240" t="s">
        <v>8276</v>
      </c>
      <c r="R3240" s="5">
        <f t="shared" si="263"/>
        <v>1.1232142857142857</v>
      </c>
      <c r="S3240">
        <f t="shared" si="266"/>
        <v>39.810126582278478</v>
      </c>
      <c r="T3240" t="s">
        <v>8276</v>
      </c>
      <c r="U3240" t="s">
        <v>8277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6208.98</v>
      </c>
      <c r="E3241">
        <v>5862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9">
        <f t="shared" si="264"/>
        <v>42278.089039351849</v>
      </c>
      <c r="L3241" s="9">
        <f t="shared" si="265"/>
        <v>42302.999305555553</v>
      </c>
      <c r="M3241" s="10" t="s">
        <v>8326</v>
      </c>
      <c r="N3241" t="b">
        <v>1</v>
      </c>
      <c r="O3241">
        <v>104</v>
      </c>
      <c r="P3241" t="b">
        <v>1</v>
      </c>
      <c r="Q3241" t="s">
        <v>8276</v>
      </c>
      <c r="R3241" s="5">
        <f t="shared" si="263"/>
        <v>1.0591914022517912</v>
      </c>
      <c r="S3241">
        <f t="shared" si="266"/>
        <v>59.701730769230764</v>
      </c>
      <c r="T3241" t="s">
        <v>8276</v>
      </c>
      <c r="U3241" t="s">
        <v>8277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3017</v>
      </c>
      <c r="E3242">
        <v>3000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9">
        <f t="shared" si="264"/>
        <v>42754.693842592591</v>
      </c>
      <c r="L3242" s="9">
        <f t="shared" si="265"/>
        <v>42782.958333333328</v>
      </c>
      <c r="M3242" s="10" t="s">
        <v>8327</v>
      </c>
      <c r="N3242" t="b">
        <v>0</v>
      </c>
      <c r="O3242">
        <v>34</v>
      </c>
      <c r="P3242" t="b">
        <v>1</v>
      </c>
      <c r="Q3242" t="s">
        <v>8276</v>
      </c>
      <c r="R3242" s="5">
        <f t="shared" si="263"/>
        <v>1.0056666666666667</v>
      </c>
      <c r="S3242">
        <f t="shared" si="266"/>
        <v>88.735294117647058</v>
      </c>
      <c r="T3242" t="s">
        <v>8276</v>
      </c>
      <c r="U3242" t="s">
        <v>8277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9801</v>
      </c>
      <c r="E3243">
        <v>8500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9">
        <f t="shared" si="264"/>
        <v>41893.324884259258</v>
      </c>
      <c r="L3243" s="9">
        <f t="shared" si="265"/>
        <v>41926.290972222225</v>
      </c>
      <c r="M3243" s="10" t="s">
        <v>8329</v>
      </c>
      <c r="N3243" t="b">
        <v>1</v>
      </c>
      <c r="O3243">
        <v>167</v>
      </c>
      <c r="P3243" t="b">
        <v>1</v>
      </c>
      <c r="Q3243" t="s">
        <v>8276</v>
      </c>
      <c r="R3243" s="5">
        <f t="shared" si="263"/>
        <v>1.1530588235294117</v>
      </c>
      <c r="S3243">
        <f t="shared" si="266"/>
        <v>58.688622754491021</v>
      </c>
      <c r="T3243" t="s">
        <v>8276</v>
      </c>
      <c r="U3243" t="s">
        <v>8277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12730.42</v>
      </c>
      <c r="E3244">
        <v>10000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9">
        <f t="shared" si="264"/>
        <v>41871.755694444444</v>
      </c>
      <c r="L3244" s="9">
        <f t="shared" si="265"/>
        <v>41901.755694444444</v>
      </c>
      <c r="M3244" s="10" t="s">
        <v>8329</v>
      </c>
      <c r="N3244" t="b">
        <v>1</v>
      </c>
      <c r="O3244">
        <v>183</v>
      </c>
      <c r="P3244" t="b">
        <v>1</v>
      </c>
      <c r="Q3244" t="s">
        <v>8276</v>
      </c>
      <c r="R3244" s="5">
        <f t="shared" si="263"/>
        <v>1.273042</v>
      </c>
      <c r="S3244">
        <f t="shared" si="266"/>
        <v>69.56513661202186</v>
      </c>
      <c r="T3244" t="s">
        <v>8276</v>
      </c>
      <c r="U3244" t="s">
        <v>8277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8227</v>
      </c>
      <c r="E3245">
        <v>8000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9">
        <f t="shared" si="264"/>
        <v>42262.096782407403</v>
      </c>
      <c r="L3245" s="9">
        <f t="shared" si="265"/>
        <v>42286</v>
      </c>
      <c r="M3245" s="10" t="s">
        <v>8330</v>
      </c>
      <c r="N3245" t="b">
        <v>1</v>
      </c>
      <c r="O3245">
        <v>71</v>
      </c>
      <c r="P3245" t="b">
        <v>1</v>
      </c>
      <c r="Q3245" t="s">
        <v>8276</v>
      </c>
      <c r="R3245" s="5">
        <f t="shared" si="263"/>
        <v>1.028375</v>
      </c>
      <c r="S3245">
        <f t="shared" si="266"/>
        <v>115.87323943661971</v>
      </c>
      <c r="T3245" t="s">
        <v>8276</v>
      </c>
      <c r="U3245" t="s">
        <v>8277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1647</v>
      </c>
      <c r="E3246">
        <v>1600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9">
        <f t="shared" si="264"/>
        <v>42675.694236111114</v>
      </c>
      <c r="L3246" s="9">
        <f t="shared" si="265"/>
        <v>42705.735902777778</v>
      </c>
      <c r="M3246" s="10" t="s">
        <v>8328</v>
      </c>
      <c r="N3246" t="b">
        <v>0</v>
      </c>
      <c r="O3246">
        <v>69</v>
      </c>
      <c r="P3246" t="b">
        <v>1</v>
      </c>
      <c r="Q3246" t="s">
        <v>8276</v>
      </c>
      <c r="R3246" s="5">
        <f t="shared" si="263"/>
        <v>1.0293749999999999</v>
      </c>
      <c r="S3246">
        <f t="shared" si="266"/>
        <v>23.869565217391305</v>
      </c>
      <c r="T3246" t="s">
        <v>8276</v>
      </c>
      <c r="U3246" t="s">
        <v>8277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21904</v>
      </c>
      <c r="E3247">
        <v>21000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9">
        <f t="shared" si="264"/>
        <v>42135.60020833333</v>
      </c>
      <c r="L3247" s="9">
        <f t="shared" si="265"/>
        <v>42167.083333333328</v>
      </c>
      <c r="M3247" s="10" t="s">
        <v>8326</v>
      </c>
      <c r="N3247" t="b">
        <v>0</v>
      </c>
      <c r="O3247">
        <v>270</v>
      </c>
      <c r="P3247" t="b">
        <v>1</v>
      </c>
      <c r="Q3247" t="s">
        <v>8276</v>
      </c>
      <c r="R3247" s="5">
        <f t="shared" si="263"/>
        <v>1.043047619047619</v>
      </c>
      <c r="S3247">
        <f t="shared" si="266"/>
        <v>81.125925925925927</v>
      </c>
      <c r="T3247" t="s">
        <v>8276</v>
      </c>
      <c r="U3247" t="s">
        <v>8277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11122</v>
      </c>
      <c r="E3248">
        <v>10000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9">
        <f t="shared" si="264"/>
        <v>42230.472222222219</v>
      </c>
      <c r="L3248" s="9">
        <f t="shared" si="265"/>
        <v>42259.165972222225</v>
      </c>
      <c r="M3248" s="10" t="s">
        <v>8326</v>
      </c>
      <c r="N3248" t="b">
        <v>1</v>
      </c>
      <c r="O3248">
        <v>193</v>
      </c>
      <c r="P3248" t="b">
        <v>1</v>
      </c>
      <c r="Q3248" t="s">
        <v>8276</v>
      </c>
      <c r="R3248" s="5">
        <f t="shared" si="263"/>
        <v>1.1122000000000001</v>
      </c>
      <c r="S3248">
        <f t="shared" si="266"/>
        <v>57.626943005181346</v>
      </c>
      <c r="T3248" t="s">
        <v>8276</v>
      </c>
      <c r="U3248" t="s">
        <v>8277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2646.5</v>
      </c>
      <c r="E3249">
        <v>2500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9">
        <f t="shared" si="264"/>
        <v>42167.434166666666</v>
      </c>
      <c r="L3249" s="9">
        <f t="shared" si="265"/>
        <v>42197.434166666666</v>
      </c>
      <c r="M3249" s="10" t="s">
        <v>8326</v>
      </c>
      <c r="N3249" t="b">
        <v>1</v>
      </c>
      <c r="O3249">
        <v>57</v>
      </c>
      <c r="P3249" t="b">
        <v>1</v>
      </c>
      <c r="Q3249" t="s">
        <v>8276</v>
      </c>
      <c r="R3249" s="5">
        <f t="shared" si="263"/>
        <v>1.0586</v>
      </c>
      <c r="S3249">
        <f t="shared" si="266"/>
        <v>46.429824561403507</v>
      </c>
      <c r="T3249" t="s">
        <v>8276</v>
      </c>
      <c r="U3249" t="s">
        <v>8277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12095</v>
      </c>
      <c r="E3250">
        <v>12000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9">
        <f t="shared" si="264"/>
        <v>42068.888391203705</v>
      </c>
      <c r="L3250" s="9">
        <f t="shared" si="265"/>
        <v>42098.846724537041</v>
      </c>
      <c r="M3250" s="10" t="s">
        <v>8326</v>
      </c>
      <c r="N3250" t="b">
        <v>1</v>
      </c>
      <c r="O3250">
        <v>200</v>
      </c>
      <c r="P3250" t="b">
        <v>1</v>
      </c>
      <c r="Q3250" t="s">
        <v>8276</v>
      </c>
      <c r="R3250" s="5">
        <f t="shared" si="263"/>
        <v>1.0079166666666666</v>
      </c>
      <c r="S3250">
        <f t="shared" si="266"/>
        <v>60.475000000000001</v>
      </c>
      <c r="T3250" t="s">
        <v>8276</v>
      </c>
      <c r="U3250" t="s">
        <v>8277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5771</v>
      </c>
      <c r="E3251">
        <v>5500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9">
        <f t="shared" si="264"/>
        <v>42145.746689814812</v>
      </c>
      <c r="L3251" s="9">
        <f t="shared" si="265"/>
        <v>42175.746689814812</v>
      </c>
      <c r="M3251" s="10" t="s">
        <v>8326</v>
      </c>
      <c r="N3251" t="b">
        <v>1</v>
      </c>
      <c r="O3251">
        <v>88</v>
      </c>
      <c r="P3251" t="b">
        <v>1</v>
      </c>
      <c r="Q3251" t="s">
        <v>8276</v>
      </c>
      <c r="R3251" s="5">
        <f t="shared" si="263"/>
        <v>1.0492727272727274</v>
      </c>
      <c r="S3251">
        <f t="shared" si="266"/>
        <v>65.579545454545453</v>
      </c>
      <c r="T3251" t="s">
        <v>8276</v>
      </c>
      <c r="U3251" t="s">
        <v>8277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25388</v>
      </c>
      <c r="E3252">
        <v>25000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9">
        <f t="shared" si="264"/>
        <v>41918.742175925923</v>
      </c>
      <c r="L3252" s="9">
        <f t="shared" si="265"/>
        <v>41948.783842592595</v>
      </c>
      <c r="M3252" s="10" t="s">
        <v>8329</v>
      </c>
      <c r="N3252" t="b">
        <v>1</v>
      </c>
      <c r="O3252">
        <v>213</v>
      </c>
      <c r="P3252" t="b">
        <v>1</v>
      </c>
      <c r="Q3252" t="s">
        <v>8276</v>
      </c>
      <c r="R3252" s="5">
        <f t="shared" si="263"/>
        <v>1.01552</v>
      </c>
      <c r="S3252">
        <f t="shared" si="266"/>
        <v>119.1924882629108</v>
      </c>
      <c r="T3252" t="s">
        <v>8276</v>
      </c>
      <c r="U3252" t="s">
        <v>8277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1661</v>
      </c>
      <c r="E3253">
        <v>1500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9">
        <f t="shared" si="264"/>
        <v>42146.731087962966</v>
      </c>
      <c r="L3253" s="9">
        <f t="shared" si="265"/>
        <v>42176.731087962966</v>
      </c>
      <c r="M3253" s="10" t="s">
        <v>8326</v>
      </c>
      <c r="N3253" t="b">
        <v>1</v>
      </c>
      <c r="O3253">
        <v>20</v>
      </c>
      <c r="P3253" t="b">
        <v>1</v>
      </c>
      <c r="Q3253" t="s">
        <v>8276</v>
      </c>
      <c r="R3253" s="5">
        <f t="shared" si="263"/>
        <v>1.1073333333333333</v>
      </c>
      <c r="S3253">
        <f t="shared" si="266"/>
        <v>83.05</v>
      </c>
      <c r="T3253" t="s">
        <v>8276</v>
      </c>
      <c r="U3253" t="s">
        <v>8277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2876</v>
      </c>
      <c r="E3254">
        <v>2250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9">
        <f t="shared" si="264"/>
        <v>42590.472685185188</v>
      </c>
      <c r="L3254" s="9">
        <f t="shared" si="265"/>
        <v>42620.472685185188</v>
      </c>
      <c r="M3254" s="10" t="s">
        <v>8328</v>
      </c>
      <c r="N3254" t="b">
        <v>1</v>
      </c>
      <c r="O3254">
        <v>50</v>
      </c>
      <c r="P3254" t="b">
        <v>1</v>
      </c>
      <c r="Q3254" t="s">
        <v>8276</v>
      </c>
      <c r="R3254" s="5">
        <f t="shared" si="263"/>
        <v>1.2782222222222221</v>
      </c>
      <c r="S3254">
        <f t="shared" si="266"/>
        <v>57.52</v>
      </c>
      <c r="T3254" t="s">
        <v>8276</v>
      </c>
      <c r="U3254" t="s">
        <v>8277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20365</v>
      </c>
      <c r="E3255">
        <v>20000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9">
        <f t="shared" si="264"/>
        <v>42602.576712962968</v>
      </c>
      <c r="L3255" s="9">
        <f t="shared" si="265"/>
        <v>42621.15625</v>
      </c>
      <c r="M3255" s="10" t="s">
        <v>8328</v>
      </c>
      <c r="N3255" t="b">
        <v>1</v>
      </c>
      <c r="O3255">
        <v>115</v>
      </c>
      <c r="P3255" t="b">
        <v>1</v>
      </c>
      <c r="Q3255" t="s">
        <v>8276</v>
      </c>
      <c r="R3255" s="5">
        <f t="shared" si="263"/>
        <v>1.0182500000000001</v>
      </c>
      <c r="S3255">
        <f t="shared" si="266"/>
        <v>177.08695652173913</v>
      </c>
      <c r="T3255" t="s">
        <v>8276</v>
      </c>
      <c r="U3255" t="s">
        <v>8277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13163.5</v>
      </c>
      <c r="E3256">
        <v>13000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9">
        <f t="shared" si="264"/>
        <v>42059.085752314815</v>
      </c>
      <c r="L3256" s="9">
        <f t="shared" si="265"/>
        <v>42089.044085648144</v>
      </c>
      <c r="M3256" s="10" t="s">
        <v>8326</v>
      </c>
      <c r="N3256" t="b">
        <v>1</v>
      </c>
      <c r="O3256">
        <v>186</v>
      </c>
      <c r="P3256" t="b">
        <v>1</v>
      </c>
      <c r="Q3256" t="s">
        <v>8276</v>
      </c>
      <c r="R3256" s="5">
        <f t="shared" si="263"/>
        <v>1.012576923076923</v>
      </c>
      <c r="S3256">
        <f t="shared" si="266"/>
        <v>70.771505376344081</v>
      </c>
      <c r="T3256" t="s">
        <v>8276</v>
      </c>
      <c r="U3256" t="s">
        <v>8277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525</v>
      </c>
      <c r="E3257">
        <v>300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9">
        <f t="shared" si="264"/>
        <v>41889.768229166664</v>
      </c>
      <c r="L3257" s="9">
        <f t="shared" si="265"/>
        <v>41919.768229166664</v>
      </c>
      <c r="M3257" s="10" t="s">
        <v>8329</v>
      </c>
      <c r="N3257" t="b">
        <v>1</v>
      </c>
      <c r="O3257">
        <v>18</v>
      </c>
      <c r="P3257" t="b">
        <v>1</v>
      </c>
      <c r="Q3257" t="s">
        <v>8276</v>
      </c>
      <c r="R3257" s="5">
        <f t="shared" si="263"/>
        <v>1.75</v>
      </c>
      <c r="S3257">
        <f t="shared" si="266"/>
        <v>29.166666666666668</v>
      </c>
      <c r="T3257" t="s">
        <v>8276</v>
      </c>
      <c r="U3257" t="s">
        <v>8277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12806</v>
      </c>
      <c r="E3258">
        <v>10000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9">
        <f t="shared" si="264"/>
        <v>42144.573807870373</v>
      </c>
      <c r="L3258" s="9">
        <f t="shared" si="265"/>
        <v>42166.165972222225</v>
      </c>
      <c r="M3258" s="10" t="s">
        <v>8326</v>
      </c>
      <c r="N3258" t="b">
        <v>1</v>
      </c>
      <c r="O3258">
        <v>176</v>
      </c>
      <c r="P3258" t="b">
        <v>1</v>
      </c>
      <c r="Q3258" t="s">
        <v>8276</v>
      </c>
      <c r="R3258" s="5">
        <f t="shared" si="263"/>
        <v>1.2806</v>
      </c>
      <c r="S3258">
        <f t="shared" si="266"/>
        <v>72.76136363636364</v>
      </c>
      <c r="T3258" t="s">
        <v>8276</v>
      </c>
      <c r="U3258" t="s">
        <v>8277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2125.9899999999998</v>
      </c>
      <c r="E3259">
        <v>2000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9">
        <f t="shared" si="264"/>
        <v>42758.559629629628</v>
      </c>
      <c r="L3259" s="9">
        <f t="shared" si="265"/>
        <v>42788.559629629628</v>
      </c>
      <c r="M3259" s="10" t="s">
        <v>8327</v>
      </c>
      <c r="N3259" t="b">
        <v>0</v>
      </c>
      <c r="O3259">
        <v>41</v>
      </c>
      <c r="P3259" t="b">
        <v>1</v>
      </c>
      <c r="Q3259" t="s">
        <v>8276</v>
      </c>
      <c r="R3259" s="5">
        <f t="shared" si="263"/>
        <v>1.0629949999999999</v>
      </c>
      <c r="S3259">
        <f t="shared" si="266"/>
        <v>51.853414634146333</v>
      </c>
      <c r="T3259" t="s">
        <v>8276</v>
      </c>
      <c r="U3259" t="s">
        <v>8277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7365</v>
      </c>
      <c r="E3260">
        <v>7000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9">
        <f t="shared" si="264"/>
        <v>41982.887280092589</v>
      </c>
      <c r="L3260" s="9">
        <f t="shared" si="265"/>
        <v>42012.887280092589</v>
      </c>
      <c r="M3260" s="10" t="s">
        <v>8326</v>
      </c>
      <c r="N3260" t="b">
        <v>1</v>
      </c>
      <c r="O3260">
        <v>75</v>
      </c>
      <c r="P3260" t="b">
        <v>1</v>
      </c>
      <c r="Q3260" t="s">
        <v>8276</v>
      </c>
      <c r="R3260" s="5">
        <f t="shared" si="263"/>
        <v>1.052142857142857</v>
      </c>
      <c r="S3260">
        <f t="shared" si="266"/>
        <v>98.2</v>
      </c>
      <c r="T3260" t="s">
        <v>8276</v>
      </c>
      <c r="U3260" t="s">
        <v>8277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24418.6</v>
      </c>
      <c r="E3261">
        <v>23000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9">
        <f t="shared" si="264"/>
        <v>42614.760937500003</v>
      </c>
      <c r="L3261" s="9">
        <f t="shared" si="265"/>
        <v>42644.165972222225</v>
      </c>
      <c r="M3261" s="10" t="s">
        <v>8328</v>
      </c>
      <c r="N3261" t="b">
        <v>1</v>
      </c>
      <c r="O3261">
        <v>97</v>
      </c>
      <c r="P3261" t="b">
        <v>1</v>
      </c>
      <c r="Q3261" t="s">
        <v>8276</v>
      </c>
      <c r="R3261" s="5">
        <f t="shared" si="263"/>
        <v>1.0616782608695652</v>
      </c>
      <c r="S3261">
        <f t="shared" si="266"/>
        <v>251.7381443298969</v>
      </c>
      <c r="T3261" t="s">
        <v>8276</v>
      </c>
      <c r="U3261" t="s">
        <v>8277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5462</v>
      </c>
      <c r="E3262">
        <v>5000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9">
        <f t="shared" si="264"/>
        <v>42303.672662037032</v>
      </c>
      <c r="L3262" s="9">
        <f t="shared" si="265"/>
        <v>42338.714328703703</v>
      </c>
      <c r="M3262" s="10" t="s">
        <v>8326</v>
      </c>
      <c r="N3262" t="b">
        <v>1</v>
      </c>
      <c r="O3262">
        <v>73</v>
      </c>
      <c r="P3262" t="b">
        <v>1</v>
      </c>
      <c r="Q3262" t="s">
        <v>8276</v>
      </c>
      <c r="R3262" s="5">
        <f t="shared" si="263"/>
        <v>1.0924</v>
      </c>
      <c r="S3262">
        <f t="shared" si="266"/>
        <v>74.821917808219183</v>
      </c>
      <c r="T3262" t="s">
        <v>8276</v>
      </c>
      <c r="U3262" t="s">
        <v>8277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3315</v>
      </c>
      <c r="E3263">
        <v>3300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9">
        <f t="shared" si="264"/>
        <v>42171.725416666668</v>
      </c>
      <c r="L3263" s="9">
        <f t="shared" si="265"/>
        <v>42201.725416666668</v>
      </c>
      <c r="M3263" s="10" t="s">
        <v>8326</v>
      </c>
      <c r="N3263" t="b">
        <v>1</v>
      </c>
      <c r="O3263">
        <v>49</v>
      </c>
      <c r="P3263" t="b">
        <v>1</v>
      </c>
      <c r="Q3263" t="s">
        <v>8276</v>
      </c>
      <c r="R3263" s="5">
        <f t="shared" si="263"/>
        <v>1.0045454545454546</v>
      </c>
      <c r="S3263">
        <f t="shared" si="266"/>
        <v>67.65306122448979</v>
      </c>
      <c r="T3263" t="s">
        <v>8276</v>
      </c>
      <c r="U3263" t="s">
        <v>8277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12571</v>
      </c>
      <c r="E3264">
        <v>12200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9">
        <f t="shared" si="264"/>
        <v>41964.315532407403</v>
      </c>
      <c r="L3264" s="9">
        <f t="shared" si="265"/>
        <v>41995.166666666672</v>
      </c>
      <c r="M3264" s="10" t="s">
        <v>8329</v>
      </c>
      <c r="N3264" t="b">
        <v>1</v>
      </c>
      <c r="O3264">
        <v>134</v>
      </c>
      <c r="P3264" t="b">
        <v>1</v>
      </c>
      <c r="Q3264" t="s">
        <v>8276</v>
      </c>
      <c r="R3264" s="5">
        <f t="shared" si="263"/>
        <v>1.0304098360655738</v>
      </c>
      <c r="S3264">
        <f t="shared" si="266"/>
        <v>93.81343283582089</v>
      </c>
      <c r="T3264" t="s">
        <v>8276</v>
      </c>
      <c r="U3264" t="s">
        <v>8277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2804.16</v>
      </c>
      <c r="E3265">
        <v>2500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9">
        <f t="shared" si="264"/>
        <v>42284.516064814816</v>
      </c>
      <c r="L3265" s="9">
        <f t="shared" si="265"/>
        <v>42307.875</v>
      </c>
      <c r="M3265" s="10" t="s">
        <v>8326</v>
      </c>
      <c r="N3265" t="b">
        <v>1</v>
      </c>
      <c r="O3265">
        <v>68</v>
      </c>
      <c r="P3265" t="b">
        <v>1</v>
      </c>
      <c r="Q3265" t="s">
        <v>8276</v>
      </c>
      <c r="R3265" s="5">
        <f t="shared" si="263"/>
        <v>1.121664</v>
      </c>
      <c r="S3265">
        <f t="shared" si="266"/>
        <v>41.237647058823526</v>
      </c>
      <c r="T3265" t="s">
        <v>8276</v>
      </c>
      <c r="U3265" t="s">
        <v>8277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2575</v>
      </c>
      <c r="E3266">
        <v>2500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9">
        <f t="shared" si="264"/>
        <v>42016.800208333334</v>
      </c>
      <c r="L3266" s="9">
        <f t="shared" si="265"/>
        <v>42032.916666666672</v>
      </c>
      <c r="M3266" s="10" t="s">
        <v>8326</v>
      </c>
      <c r="N3266" t="b">
        <v>1</v>
      </c>
      <c r="O3266">
        <v>49</v>
      </c>
      <c r="P3266" t="b">
        <v>1</v>
      </c>
      <c r="Q3266" t="s">
        <v>8276</v>
      </c>
      <c r="R3266" s="5">
        <f t="shared" ref="R3266:R3329" si="267">D3266/E3266</f>
        <v>1.03</v>
      </c>
      <c r="S3266">
        <f t="shared" si="266"/>
        <v>52.551020408163268</v>
      </c>
      <c r="T3266" t="s">
        <v>8276</v>
      </c>
      <c r="U3266" t="s">
        <v>8277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4428</v>
      </c>
      <c r="E3267">
        <v>2700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9">
        <f t="shared" ref="K3267:K3330" si="268">(J3267/86400)+DATE(1970,1,1)</f>
        <v>42311.711979166663</v>
      </c>
      <c r="L3267" s="9">
        <f t="shared" ref="L3267:L3330" si="269">(I3267/86400)+DATE(1970,1,1)</f>
        <v>42341.708333333328</v>
      </c>
      <c r="M3267" s="10" t="s">
        <v>8326</v>
      </c>
      <c r="N3267" t="b">
        <v>1</v>
      </c>
      <c r="O3267">
        <v>63</v>
      </c>
      <c r="P3267" t="b">
        <v>1</v>
      </c>
      <c r="Q3267" t="s">
        <v>8276</v>
      </c>
      <c r="R3267" s="5">
        <f t="shared" si="267"/>
        <v>1.64</v>
      </c>
      <c r="S3267">
        <f t="shared" si="266"/>
        <v>70.285714285714292</v>
      </c>
      <c r="T3267" t="s">
        <v>8276</v>
      </c>
      <c r="U3267" t="s">
        <v>8277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7877</v>
      </c>
      <c r="E3268">
        <v>6000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9">
        <f t="shared" si="268"/>
        <v>42136.536134259259</v>
      </c>
      <c r="L3268" s="9">
        <f t="shared" si="269"/>
        <v>42167.875</v>
      </c>
      <c r="M3268" s="10" t="s">
        <v>8326</v>
      </c>
      <c r="N3268" t="b">
        <v>1</v>
      </c>
      <c r="O3268">
        <v>163</v>
      </c>
      <c r="P3268" t="b">
        <v>1</v>
      </c>
      <c r="Q3268" t="s">
        <v>8276</v>
      </c>
      <c r="R3268" s="5">
        <f t="shared" si="267"/>
        <v>1.3128333333333333</v>
      </c>
      <c r="S3268">
        <f t="shared" si="266"/>
        <v>48.325153374233132</v>
      </c>
      <c r="T3268" t="s">
        <v>8276</v>
      </c>
      <c r="U3268" t="s">
        <v>8277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15315</v>
      </c>
      <c r="E3269">
        <v>15000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9">
        <f t="shared" si="268"/>
        <v>42172.757638888885</v>
      </c>
      <c r="L3269" s="9">
        <f t="shared" si="269"/>
        <v>42202.757638888885</v>
      </c>
      <c r="M3269" s="10" t="s">
        <v>8326</v>
      </c>
      <c r="N3269" t="b">
        <v>1</v>
      </c>
      <c r="O3269">
        <v>288</v>
      </c>
      <c r="P3269" t="b">
        <v>1</v>
      </c>
      <c r="Q3269" t="s">
        <v>8276</v>
      </c>
      <c r="R3269" s="5">
        <f t="shared" si="267"/>
        <v>1.0209999999999999</v>
      </c>
      <c r="S3269">
        <f t="shared" si="266"/>
        <v>53.177083333333336</v>
      </c>
      <c r="T3269" t="s">
        <v>8276</v>
      </c>
      <c r="U3269" t="s">
        <v>8277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2560</v>
      </c>
      <c r="E3270">
        <v>2000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9">
        <f t="shared" si="268"/>
        <v>42590.90425925926</v>
      </c>
      <c r="L3270" s="9">
        <f t="shared" si="269"/>
        <v>42606.90425925926</v>
      </c>
      <c r="M3270" s="10" t="s">
        <v>8328</v>
      </c>
      <c r="N3270" t="b">
        <v>1</v>
      </c>
      <c r="O3270">
        <v>42</v>
      </c>
      <c r="P3270" t="b">
        <v>1</v>
      </c>
      <c r="Q3270" t="s">
        <v>8276</v>
      </c>
      <c r="R3270" s="5">
        <f t="shared" si="267"/>
        <v>1.28</v>
      </c>
      <c r="S3270">
        <f t="shared" si="266"/>
        <v>60.952380952380949</v>
      </c>
      <c r="T3270" t="s">
        <v>8276</v>
      </c>
      <c r="U3270" t="s">
        <v>8277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8120</v>
      </c>
      <c r="E3271">
        <v>8000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9">
        <f t="shared" si="268"/>
        <v>42137.395798611113</v>
      </c>
      <c r="L3271" s="9">
        <f t="shared" si="269"/>
        <v>42171.458333333328</v>
      </c>
      <c r="M3271" s="10" t="s">
        <v>8326</v>
      </c>
      <c r="N3271" t="b">
        <v>1</v>
      </c>
      <c r="O3271">
        <v>70</v>
      </c>
      <c r="P3271" t="b">
        <v>1</v>
      </c>
      <c r="Q3271" t="s">
        <v>8276</v>
      </c>
      <c r="R3271" s="5">
        <f t="shared" si="267"/>
        <v>1.0149999999999999</v>
      </c>
      <c r="S3271">
        <f t="shared" si="266"/>
        <v>116</v>
      </c>
      <c r="T3271" t="s">
        <v>8276</v>
      </c>
      <c r="U3271" t="s">
        <v>8277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1830</v>
      </c>
      <c r="E3272">
        <v>1800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9">
        <f t="shared" si="268"/>
        <v>42167.533159722225</v>
      </c>
      <c r="L3272" s="9">
        <f t="shared" si="269"/>
        <v>42197.533159722225</v>
      </c>
      <c r="M3272" s="10" t="s">
        <v>8326</v>
      </c>
      <c r="N3272" t="b">
        <v>1</v>
      </c>
      <c r="O3272">
        <v>30</v>
      </c>
      <c r="P3272" t="b">
        <v>1</v>
      </c>
      <c r="Q3272" t="s">
        <v>8276</v>
      </c>
      <c r="R3272" s="5">
        <f t="shared" si="267"/>
        <v>1.0166666666666666</v>
      </c>
      <c r="S3272">
        <f t="shared" si="266"/>
        <v>61</v>
      </c>
      <c r="T3272" t="s">
        <v>8276</v>
      </c>
      <c r="U3272" t="s">
        <v>8277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1950</v>
      </c>
      <c r="E3273">
        <v>1500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9">
        <f t="shared" si="268"/>
        <v>41915.437210648146</v>
      </c>
      <c r="L3273" s="9">
        <f t="shared" si="269"/>
        <v>41945.478877314818</v>
      </c>
      <c r="M3273" s="10" t="s">
        <v>8329</v>
      </c>
      <c r="N3273" t="b">
        <v>1</v>
      </c>
      <c r="O3273">
        <v>51</v>
      </c>
      <c r="P3273" t="b">
        <v>1</v>
      </c>
      <c r="Q3273" t="s">
        <v>8276</v>
      </c>
      <c r="R3273" s="5">
        <f t="shared" si="267"/>
        <v>1.3</v>
      </c>
      <c r="S3273">
        <f t="shared" ref="S3273:S3336" si="270">D3273/O3273</f>
        <v>38.235294117647058</v>
      </c>
      <c r="T3273" t="s">
        <v>8276</v>
      </c>
      <c r="U3273" t="s">
        <v>8277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15443</v>
      </c>
      <c r="E3274">
        <v>10000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9">
        <f t="shared" si="268"/>
        <v>42284.500104166669</v>
      </c>
      <c r="L3274" s="9">
        <f t="shared" si="269"/>
        <v>42314.541770833333</v>
      </c>
      <c r="M3274" s="10" t="s">
        <v>8326</v>
      </c>
      <c r="N3274" t="b">
        <v>1</v>
      </c>
      <c r="O3274">
        <v>145</v>
      </c>
      <c r="P3274" t="b">
        <v>1</v>
      </c>
      <c r="Q3274" t="s">
        <v>8276</v>
      </c>
      <c r="R3274" s="5">
        <f t="shared" si="267"/>
        <v>1.5443</v>
      </c>
      <c r="S3274">
        <f t="shared" si="270"/>
        <v>106.50344827586207</v>
      </c>
      <c r="T3274" t="s">
        <v>8276</v>
      </c>
      <c r="U3274" t="s">
        <v>8277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4296</v>
      </c>
      <c r="E3275">
        <v>4000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9">
        <f t="shared" si="268"/>
        <v>42611.801412037035</v>
      </c>
      <c r="L3275" s="9">
        <f t="shared" si="269"/>
        <v>42627.791666666672</v>
      </c>
      <c r="M3275" s="10" t="s">
        <v>8328</v>
      </c>
      <c r="N3275" t="b">
        <v>1</v>
      </c>
      <c r="O3275">
        <v>21</v>
      </c>
      <c r="P3275" t="b">
        <v>1</v>
      </c>
      <c r="Q3275" t="s">
        <v>8276</v>
      </c>
      <c r="R3275" s="5">
        <f t="shared" si="267"/>
        <v>1.0740000000000001</v>
      </c>
      <c r="S3275">
        <f t="shared" si="270"/>
        <v>204.57142857142858</v>
      </c>
      <c r="T3275" t="s">
        <v>8276</v>
      </c>
      <c r="U3275" t="s">
        <v>8277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15705</v>
      </c>
      <c r="E3276">
        <v>15500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9">
        <f t="shared" si="268"/>
        <v>42400.704537037032</v>
      </c>
      <c r="L3276" s="9">
        <f t="shared" si="269"/>
        <v>42444.875</v>
      </c>
      <c r="M3276" s="10" t="s">
        <v>8328</v>
      </c>
      <c r="N3276" t="b">
        <v>1</v>
      </c>
      <c r="O3276">
        <v>286</v>
      </c>
      <c r="P3276" t="b">
        <v>1</v>
      </c>
      <c r="Q3276" t="s">
        <v>8276</v>
      </c>
      <c r="R3276" s="5">
        <f t="shared" si="267"/>
        <v>1.0132258064516129</v>
      </c>
      <c r="S3276">
        <f t="shared" si="270"/>
        <v>54.912587412587413</v>
      </c>
      <c r="T3276" t="s">
        <v>8276</v>
      </c>
      <c r="U3276" t="s">
        <v>8277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1805</v>
      </c>
      <c r="E3277">
        <v>1800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9">
        <f t="shared" si="268"/>
        <v>42017.88045138889</v>
      </c>
      <c r="L3277" s="9">
        <f t="shared" si="269"/>
        <v>42044.1875</v>
      </c>
      <c r="M3277" s="10" t="s">
        <v>8326</v>
      </c>
      <c r="N3277" t="b">
        <v>1</v>
      </c>
      <c r="O3277">
        <v>12</v>
      </c>
      <c r="P3277" t="b">
        <v>1</v>
      </c>
      <c r="Q3277" t="s">
        <v>8276</v>
      </c>
      <c r="R3277" s="5">
        <f t="shared" si="267"/>
        <v>1.0027777777777778</v>
      </c>
      <c r="S3277">
        <f t="shared" si="270"/>
        <v>150.41666666666666</v>
      </c>
      <c r="T3277" t="s">
        <v>8276</v>
      </c>
      <c r="U3277" t="s">
        <v>8277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5258</v>
      </c>
      <c r="E3278">
        <v>4500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9">
        <f t="shared" si="268"/>
        <v>42426.949988425928</v>
      </c>
      <c r="L3278" s="9">
        <f t="shared" si="269"/>
        <v>42461.165972222225</v>
      </c>
      <c r="M3278" s="10" t="s">
        <v>8328</v>
      </c>
      <c r="N3278" t="b">
        <v>1</v>
      </c>
      <c r="O3278">
        <v>100</v>
      </c>
      <c r="P3278" t="b">
        <v>1</v>
      </c>
      <c r="Q3278" t="s">
        <v>8276</v>
      </c>
      <c r="R3278" s="5">
        <f t="shared" si="267"/>
        <v>1.1684444444444444</v>
      </c>
      <c r="S3278">
        <f t="shared" si="270"/>
        <v>52.58</v>
      </c>
      <c r="T3278" t="s">
        <v>8276</v>
      </c>
      <c r="U3278" t="s">
        <v>8277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5430</v>
      </c>
      <c r="E3279">
        <v>5000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9">
        <f t="shared" si="268"/>
        <v>41931.682939814811</v>
      </c>
      <c r="L3279" s="9">
        <f t="shared" si="269"/>
        <v>41961.724606481483</v>
      </c>
      <c r="M3279" s="10" t="s">
        <v>8329</v>
      </c>
      <c r="N3279" t="b">
        <v>1</v>
      </c>
      <c r="O3279">
        <v>100</v>
      </c>
      <c r="P3279" t="b">
        <v>1</v>
      </c>
      <c r="Q3279" t="s">
        <v>8276</v>
      </c>
      <c r="R3279" s="5">
        <f t="shared" si="267"/>
        <v>1.0860000000000001</v>
      </c>
      <c r="S3279">
        <f t="shared" si="270"/>
        <v>54.3</v>
      </c>
      <c r="T3279" t="s">
        <v>8276</v>
      </c>
      <c r="U3279" t="s">
        <v>8277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2585</v>
      </c>
      <c r="E3280">
        <v>2500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9">
        <f t="shared" si="268"/>
        <v>42124.848414351851</v>
      </c>
      <c r="L3280" s="9">
        <f t="shared" si="269"/>
        <v>42154.848414351851</v>
      </c>
      <c r="M3280" s="10" t="s">
        <v>8326</v>
      </c>
      <c r="N3280" t="b">
        <v>1</v>
      </c>
      <c r="O3280">
        <v>34</v>
      </c>
      <c r="P3280" t="b">
        <v>1</v>
      </c>
      <c r="Q3280" t="s">
        <v>8276</v>
      </c>
      <c r="R3280" s="5">
        <f t="shared" si="267"/>
        <v>1.034</v>
      </c>
      <c r="S3280">
        <f t="shared" si="270"/>
        <v>76.029411764705884</v>
      </c>
      <c r="T3280" t="s">
        <v>8276</v>
      </c>
      <c r="U3280" t="s">
        <v>8277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6628</v>
      </c>
      <c r="E3281">
        <v>5800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9">
        <f t="shared" si="268"/>
        <v>42431.102534722224</v>
      </c>
      <c r="L3281" s="9">
        <f t="shared" si="269"/>
        <v>42461.06086805556</v>
      </c>
      <c r="M3281" s="10" t="s">
        <v>8328</v>
      </c>
      <c r="N3281" t="b">
        <v>0</v>
      </c>
      <c r="O3281">
        <v>63</v>
      </c>
      <c r="P3281" t="b">
        <v>1</v>
      </c>
      <c r="Q3281" t="s">
        <v>8276</v>
      </c>
      <c r="R3281" s="5">
        <f t="shared" si="267"/>
        <v>1.1427586206896552</v>
      </c>
      <c r="S3281">
        <f t="shared" si="270"/>
        <v>105.2063492063492</v>
      </c>
      <c r="T3281" t="s">
        <v>8276</v>
      </c>
      <c r="U3281" t="s">
        <v>8277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2060</v>
      </c>
      <c r="E3282">
        <v>2000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9">
        <f t="shared" si="268"/>
        <v>42121.756921296299</v>
      </c>
      <c r="L3282" s="9">
        <f t="shared" si="269"/>
        <v>42156.208333333328</v>
      </c>
      <c r="M3282" s="10" t="s">
        <v>8326</v>
      </c>
      <c r="N3282" t="b">
        <v>0</v>
      </c>
      <c r="O3282">
        <v>30</v>
      </c>
      <c r="P3282" t="b">
        <v>1</v>
      </c>
      <c r="Q3282" t="s">
        <v>8276</v>
      </c>
      <c r="R3282" s="5">
        <f t="shared" si="267"/>
        <v>1.03</v>
      </c>
      <c r="S3282">
        <f t="shared" si="270"/>
        <v>68.666666666666671</v>
      </c>
      <c r="T3282" t="s">
        <v>8276</v>
      </c>
      <c r="U3282" t="s">
        <v>8277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6080</v>
      </c>
      <c r="E3283">
        <v>5000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9">
        <f t="shared" si="268"/>
        <v>42219.019733796296</v>
      </c>
      <c r="L3283" s="9">
        <f t="shared" si="269"/>
        <v>42249.019733796296</v>
      </c>
      <c r="M3283" s="10" t="s">
        <v>8326</v>
      </c>
      <c r="N3283" t="b">
        <v>0</v>
      </c>
      <c r="O3283">
        <v>47</v>
      </c>
      <c r="P3283" t="b">
        <v>1</v>
      </c>
      <c r="Q3283" t="s">
        <v>8276</v>
      </c>
      <c r="R3283" s="5">
        <f t="shared" si="267"/>
        <v>1.216</v>
      </c>
      <c r="S3283">
        <f t="shared" si="270"/>
        <v>129.36170212765958</v>
      </c>
      <c r="T3283" t="s">
        <v>8276</v>
      </c>
      <c r="U3283" t="s">
        <v>8277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31820.5</v>
      </c>
      <c r="E3284">
        <v>31000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9">
        <f t="shared" si="268"/>
        <v>42445.19430555556</v>
      </c>
      <c r="L3284" s="9">
        <f t="shared" si="269"/>
        <v>42489.19430555556</v>
      </c>
      <c r="M3284" s="10" t="s">
        <v>8328</v>
      </c>
      <c r="N3284" t="b">
        <v>0</v>
      </c>
      <c r="O3284">
        <v>237</v>
      </c>
      <c r="P3284" t="b">
        <v>1</v>
      </c>
      <c r="Q3284" t="s">
        <v>8276</v>
      </c>
      <c r="R3284" s="5">
        <f t="shared" si="267"/>
        <v>1.026467741935484</v>
      </c>
      <c r="S3284">
        <f t="shared" si="270"/>
        <v>134.26371308016877</v>
      </c>
      <c r="T3284" t="s">
        <v>8276</v>
      </c>
      <c r="U3284" t="s">
        <v>8277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838</v>
      </c>
      <c r="E3285">
        <v>800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9">
        <f t="shared" si="268"/>
        <v>42379.74418981481</v>
      </c>
      <c r="L3285" s="9">
        <f t="shared" si="269"/>
        <v>42410.875</v>
      </c>
      <c r="M3285" s="10" t="s">
        <v>8328</v>
      </c>
      <c r="N3285" t="b">
        <v>0</v>
      </c>
      <c r="O3285">
        <v>47</v>
      </c>
      <c r="P3285" t="b">
        <v>1</v>
      </c>
      <c r="Q3285" t="s">
        <v>8276</v>
      </c>
      <c r="R3285" s="5">
        <f t="shared" si="267"/>
        <v>1.0475000000000001</v>
      </c>
      <c r="S3285">
        <f t="shared" si="270"/>
        <v>17.829787234042552</v>
      </c>
      <c r="T3285" t="s">
        <v>8276</v>
      </c>
      <c r="U3285" t="s">
        <v>8277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3048</v>
      </c>
      <c r="E3286">
        <v>3000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9">
        <f t="shared" si="268"/>
        <v>42380.884872685187</v>
      </c>
      <c r="L3286" s="9">
        <f t="shared" si="269"/>
        <v>42398.249305555553</v>
      </c>
      <c r="M3286" s="10" t="s">
        <v>8328</v>
      </c>
      <c r="N3286" t="b">
        <v>0</v>
      </c>
      <c r="O3286">
        <v>15</v>
      </c>
      <c r="P3286" t="b">
        <v>1</v>
      </c>
      <c r="Q3286" t="s">
        <v>8276</v>
      </c>
      <c r="R3286" s="5">
        <f t="shared" si="267"/>
        <v>1.016</v>
      </c>
      <c r="S3286">
        <f t="shared" si="270"/>
        <v>203.2</v>
      </c>
      <c r="T3286" t="s">
        <v>8276</v>
      </c>
      <c r="U3286" t="s">
        <v>8277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5604</v>
      </c>
      <c r="E3287">
        <v>4999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9">
        <f t="shared" si="268"/>
        <v>42762.942430555559</v>
      </c>
      <c r="L3287" s="9">
        <f t="shared" si="269"/>
        <v>42794.208333333328</v>
      </c>
      <c r="M3287" s="10" t="s">
        <v>8327</v>
      </c>
      <c r="N3287" t="b">
        <v>0</v>
      </c>
      <c r="O3287">
        <v>81</v>
      </c>
      <c r="P3287" t="b">
        <v>1</v>
      </c>
      <c r="Q3287" t="s">
        <v>8276</v>
      </c>
      <c r="R3287" s="5">
        <f t="shared" si="267"/>
        <v>1.1210242048409682</v>
      </c>
      <c r="S3287">
        <f t="shared" si="270"/>
        <v>69.18518518518519</v>
      </c>
      <c r="T3287" t="s">
        <v>8276</v>
      </c>
      <c r="U3287" t="s">
        <v>8277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15265</v>
      </c>
      <c r="E3288">
        <v>15000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9">
        <f t="shared" si="268"/>
        <v>42567.840069444443</v>
      </c>
      <c r="L3288" s="9">
        <f t="shared" si="269"/>
        <v>42597.840069444443</v>
      </c>
      <c r="M3288" s="10" t="s">
        <v>8328</v>
      </c>
      <c r="N3288" t="b">
        <v>0</v>
      </c>
      <c r="O3288">
        <v>122</v>
      </c>
      <c r="P3288" t="b">
        <v>1</v>
      </c>
      <c r="Q3288" t="s">
        <v>8276</v>
      </c>
      <c r="R3288" s="5">
        <f t="shared" si="267"/>
        <v>1.0176666666666667</v>
      </c>
      <c r="S3288">
        <f t="shared" si="270"/>
        <v>125.12295081967213</v>
      </c>
      <c r="T3288" t="s">
        <v>8276</v>
      </c>
      <c r="U3288" t="s">
        <v>8277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9">
        <f t="shared" si="268"/>
        <v>42311.750324074077</v>
      </c>
      <c r="L3289" s="9">
        <f t="shared" si="269"/>
        <v>42336.750324074077</v>
      </c>
      <c r="M3289" s="10" t="s">
        <v>8326</v>
      </c>
      <c r="N3289" t="b">
        <v>0</v>
      </c>
      <c r="O3289">
        <v>34</v>
      </c>
      <c r="P3289" t="b">
        <v>1</v>
      </c>
      <c r="Q3289" t="s">
        <v>8276</v>
      </c>
      <c r="R3289" s="5">
        <f t="shared" si="267"/>
        <v>1</v>
      </c>
      <c r="S3289">
        <f t="shared" si="270"/>
        <v>73.529411764705884</v>
      </c>
      <c r="T3289" t="s">
        <v>8276</v>
      </c>
      <c r="U3289" t="s">
        <v>8277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10026.49</v>
      </c>
      <c r="E3290">
        <v>10000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9">
        <f t="shared" si="268"/>
        <v>42505.774479166663</v>
      </c>
      <c r="L3290" s="9">
        <f t="shared" si="269"/>
        <v>42541.958333333328</v>
      </c>
      <c r="M3290" s="10" t="s">
        <v>8328</v>
      </c>
      <c r="N3290" t="b">
        <v>0</v>
      </c>
      <c r="O3290">
        <v>207</v>
      </c>
      <c r="P3290" t="b">
        <v>1</v>
      </c>
      <c r="Q3290" t="s">
        <v>8276</v>
      </c>
      <c r="R3290" s="5">
        <f t="shared" si="267"/>
        <v>1.0026489999999999</v>
      </c>
      <c r="S3290">
        <f t="shared" si="270"/>
        <v>48.437149758454105</v>
      </c>
      <c r="T3290" t="s">
        <v>8276</v>
      </c>
      <c r="U3290" t="s">
        <v>8277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665.21</v>
      </c>
      <c r="E3291">
        <v>500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9">
        <f t="shared" si="268"/>
        <v>42758.368078703701</v>
      </c>
      <c r="L3291" s="9">
        <f t="shared" si="269"/>
        <v>42786.368078703701</v>
      </c>
      <c r="M3291" s="10" t="s">
        <v>8327</v>
      </c>
      <c r="N3291" t="b">
        <v>0</v>
      </c>
      <c r="O3291">
        <v>25</v>
      </c>
      <c r="P3291" t="b">
        <v>1</v>
      </c>
      <c r="Q3291" t="s">
        <v>8276</v>
      </c>
      <c r="R3291" s="5">
        <f t="shared" si="267"/>
        <v>1.3304200000000002</v>
      </c>
      <c r="S3291">
        <f t="shared" si="270"/>
        <v>26.608400000000003</v>
      </c>
      <c r="T3291" t="s">
        <v>8276</v>
      </c>
      <c r="U3291" t="s">
        <v>8277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2424</v>
      </c>
      <c r="E3292">
        <v>2000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9">
        <f t="shared" si="268"/>
        <v>42775.51494212963</v>
      </c>
      <c r="L3292" s="9">
        <f t="shared" si="269"/>
        <v>42805.51494212963</v>
      </c>
      <c r="M3292" s="10" t="s">
        <v>8327</v>
      </c>
      <c r="N3292" t="b">
        <v>0</v>
      </c>
      <c r="O3292">
        <v>72</v>
      </c>
      <c r="P3292" t="b">
        <v>1</v>
      </c>
      <c r="Q3292" t="s">
        <v>8276</v>
      </c>
      <c r="R3292" s="5">
        <f t="shared" si="267"/>
        <v>1.212</v>
      </c>
      <c r="S3292">
        <f t="shared" si="270"/>
        <v>33.666666666666664</v>
      </c>
      <c r="T3292" t="s">
        <v>8276</v>
      </c>
      <c r="U3292" t="s">
        <v>8277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570</v>
      </c>
      <c r="E3293">
        <v>500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9">
        <f t="shared" si="268"/>
        <v>42232.702546296292</v>
      </c>
      <c r="L3293" s="9">
        <f t="shared" si="269"/>
        <v>42264.165972222225</v>
      </c>
      <c r="M3293" s="10" t="s">
        <v>8326</v>
      </c>
      <c r="N3293" t="b">
        <v>0</v>
      </c>
      <c r="O3293">
        <v>14</v>
      </c>
      <c r="P3293" t="b">
        <v>1</v>
      </c>
      <c r="Q3293" t="s">
        <v>8276</v>
      </c>
      <c r="R3293" s="5">
        <f t="shared" si="267"/>
        <v>1.1399999999999999</v>
      </c>
      <c r="S3293">
        <f t="shared" si="270"/>
        <v>40.714285714285715</v>
      </c>
      <c r="T3293" t="s">
        <v>8276</v>
      </c>
      <c r="U3293" t="s">
        <v>8277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289</v>
      </c>
      <c r="E3294">
        <v>101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9">
        <f t="shared" si="268"/>
        <v>42282.770231481481</v>
      </c>
      <c r="L3294" s="9">
        <f t="shared" si="269"/>
        <v>42342.811898148153</v>
      </c>
      <c r="M3294" s="10" t="s">
        <v>8326</v>
      </c>
      <c r="N3294" t="b">
        <v>0</v>
      </c>
      <c r="O3294">
        <v>15</v>
      </c>
      <c r="P3294" t="b">
        <v>1</v>
      </c>
      <c r="Q3294" t="s">
        <v>8276</v>
      </c>
      <c r="R3294" s="5">
        <f t="shared" si="267"/>
        <v>2.8613861386138613</v>
      </c>
      <c r="S3294">
        <f t="shared" si="270"/>
        <v>19.266666666666666</v>
      </c>
      <c r="T3294" t="s">
        <v>8276</v>
      </c>
      <c r="U3294" t="s">
        <v>8277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7670</v>
      </c>
      <c r="E3295">
        <v>4500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9">
        <f t="shared" si="268"/>
        <v>42768.425370370373</v>
      </c>
      <c r="L3295" s="9">
        <f t="shared" si="269"/>
        <v>42798.425370370373</v>
      </c>
      <c r="M3295" s="10" t="s">
        <v>8327</v>
      </c>
      <c r="N3295" t="b">
        <v>0</v>
      </c>
      <c r="O3295">
        <v>91</v>
      </c>
      <c r="P3295" t="b">
        <v>1</v>
      </c>
      <c r="Q3295" t="s">
        <v>8276</v>
      </c>
      <c r="R3295" s="5">
        <f t="shared" si="267"/>
        <v>1.7044444444444444</v>
      </c>
      <c r="S3295">
        <f t="shared" si="270"/>
        <v>84.285714285714292</v>
      </c>
      <c r="T3295" t="s">
        <v>8276</v>
      </c>
      <c r="U3295" t="s">
        <v>8277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710</v>
      </c>
      <c r="E3296">
        <v>600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9">
        <f t="shared" si="268"/>
        <v>42141.541134259256</v>
      </c>
      <c r="L3296" s="9">
        <f t="shared" si="269"/>
        <v>42171.541134259256</v>
      </c>
      <c r="M3296" s="10" t="s">
        <v>8326</v>
      </c>
      <c r="N3296" t="b">
        <v>0</v>
      </c>
      <c r="O3296">
        <v>24</v>
      </c>
      <c r="P3296" t="b">
        <v>1</v>
      </c>
      <c r="Q3296" t="s">
        <v>8276</v>
      </c>
      <c r="R3296" s="5">
        <f t="shared" si="267"/>
        <v>1.1833333333333333</v>
      </c>
      <c r="S3296">
        <f t="shared" si="270"/>
        <v>29.583333333333332</v>
      </c>
      <c r="T3296" t="s">
        <v>8276</v>
      </c>
      <c r="U3296" t="s">
        <v>8277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720.01</v>
      </c>
      <c r="E3297">
        <v>700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9">
        <f t="shared" si="268"/>
        <v>42609.442465277782</v>
      </c>
      <c r="L3297" s="9">
        <f t="shared" si="269"/>
        <v>42639.442465277782</v>
      </c>
      <c r="M3297" s="10" t="s">
        <v>8328</v>
      </c>
      <c r="N3297" t="b">
        <v>0</v>
      </c>
      <c r="O3297">
        <v>27</v>
      </c>
      <c r="P3297" t="b">
        <v>1</v>
      </c>
      <c r="Q3297" t="s">
        <v>8276</v>
      </c>
      <c r="R3297" s="5">
        <f t="shared" si="267"/>
        <v>1.0285857142857142</v>
      </c>
      <c r="S3297">
        <f t="shared" si="270"/>
        <v>26.667037037037037</v>
      </c>
      <c r="T3297" t="s">
        <v>8276</v>
      </c>
      <c r="U3297" t="s">
        <v>8277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2161</v>
      </c>
      <c r="E3298">
        <v>1500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9">
        <f t="shared" si="268"/>
        <v>42309.756620370375</v>
      </c>
      <c r="L3298" s="9">
        <f t="shared" si="269"/>
        <v>42330.916666666672</v>
      </c>
      <c r="M3298" s="10" t="s">
        <v>8326</v>
      </c>
      <c r="N3298" t="b">
        <v>0</v>
      </c>
      <c r="O3298">
        <v>47</v>
      </c>
      <c r="P3298" t="b">
        <v>1</v>
      </c>
      <c r="Q3298" t="s">
        <v>8276</v>
      </c>
      <c r="R3298" s="5">
        <f t="shared" si="267"/>
        <v>1.4406666666666668</v>
      </c>
      <c r="S3298">
        <f t="shared" si="270"/>
        <v>45.978723404255319</v>
      </c>
      <c r="T3298" t="s">
        <v>8276</v>
      </c>
      <c r="U3298" t="s">
        <v>8277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5504</v>
      </c>
      <c r="E3299">
        <v>5500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9">
        <f t="shared" si="268"/>
        <v>42193.771481481483</v>
      </c>
      <c r="L3299" s="9">
        <f t="shared" si="269"/>
        <v>42212.957638888889</v>
      </c>
      <c r="M3299" s="10" t="s">
        <v>8326</v>
      </c>
      <c r="N3299" t="b">
        <v>0</v>
      </c>
      <c r="O3299">
        <v>44</v>
      </c>
      <c r="P3299" t="b">
        <v>1</v>
      </c>
      <c r="Q3299" t="s">
        <v>8276</v>
      </c>
      <c r="R3299" s="5">
        <f t="shared" si="267"/>
        <v>1.0007272727272727</v>
      </c>
      <c r="S3299">
        <f t="shared" si="270"/>
        <v>125.09090909090909</v>
      </c>
      <c r="T3299" t="s">
        <v>8276</v>
      </c>
      <c r="U3299" t="s">
        <v>8277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10173</v>
      </c>
      <c r="E3300">
        <v>10000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9">
        <f t="shared" si="268"/>
        <v>42239.957962962959</v>
      </c>
      <c r="L3300" s="9">
        <f t="shared" si="269"/>
        <v>42260</v>
      </c>
      <c r="M3300" s="10" t="s">
        <v>8330</v>
      </c>
      <c r="N3300" t="b">
        <v>0</v>
      </c>
      <c r="O3300">
        <v>72</v>
      </c>
      <c r="P3300" t="b">
        <v>1</v>
      </c>
      <c r="Q3300" t="s">
        <v>8276</v>
      </c>
      <c r="R3300" s="5">
        <f t="shared" si="267"/>
        <v>1.0173000000000001</v>
      </c>
      <c r="S3300">
        <f t="shared" si="270"/>
        <v>141.29166666666666</v>
      </c>
      <c r="T3300" t="s">
        <v>8276</v>
      </c>
      <c r="U3300" t="s">
        <v>8277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3486</v>
      </c>
      <c r="E3301">
        <v>3000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9">
        <f t="shared" si="268"/>
        <v>42261.917395833334</v>
      </c>
      <c r="L3301" s="9">
        <f t="shared" si="269"/>
        <v>42291.917395833334</v>
      </c>
      <c r="M3301" s="10" t="s">
        <v>8326</v>
      </c>
      <c r="N3301" t="b">
        <v>0</v>
      </c>
      <c r="O3301">
        <v>63</v>
      </c>
      <c r="P3301" t="b">
        <v>1</v>
      </c>
      <c r="Q3301" t="s">
        <v>8276</v>
      </c>
      <c r="R3301" s="5">
        <f t="shared" si="267"/>
        <v>1.1619999999999999</v>
      </c>
      <c r="S3301">
        <f t="shared" si="270"/>
        <v>55.333333333333336</v>
      </c>
      <c r="T3301" t="s">
        <v>8276</v>
      </c>
      <c r="U3301" t="s">
        <v>8277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4085</v>
      </c>
      <c r="E3302">
        <v>3000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9">
        <f t="shared" si="268"/>
        <v>42102.743773148148</v>
      </c>
      <c r="L3302" s="9">
        <f t="shared" si="269"/>
        <v>42123.743773148148</v>
      </c>
      <c r="M3302" s="10" t="s">
        <v>8326</v>
      </c>
      <c r="N3302" t="b">
        <v>0</v>
      </c>
      <c r="O3302">
        <v>88</v>
      </c>
      <c r="P3302" t="b">
        <v>1</v>
      </c>
      <c r="Q3302" t="s">
        <v>8276</v>
      </c>
      <c r="R3302" s="5">
        <f t="shared" si="267"/>
        <v>1.3616666666666666</v>
      </c>
      <c r="S3302">
        <f t="shared" si="270"/>
        <v>46.420454545454547</v>
      </c>
      <c r="T3302" t="s">
        <v>8276</v>
      </c>
      <c r="U3302" t="s">
        <v>8277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4004</v>
      </c>
      <c r="E3303">
        <v>3000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9">
        <f t="shared" si="268"/>
        <v>42538.735833333332</v>
      </c>
      <c r="L3303" s="9">
        <f t="shared" si="269"/>
        <v>42583.290972222225</v>
      </c>
      <c r="M3303" s="10" t="s">
        <v>8328</v>
      </c>
      <c r="N3303" t="b">
        <v>0</v>
      </c>
      <c r="O3303">
        <v>70</v>
      </c>
      <c r="P3303" t="b">
        <v>1</v>
      </c>
      <c r="Q3303" t="s">
        <v>8276</v>
      </c>
      <c r="R3303" s="5">
        <f t="shared" si="267"/>
        <v>1.3346666666666667</v>
      </c>
      <c r="S3303">
        <f t="shared" si="270"/>
        <v>57.2</v>
      </c>
      <c r="T3303" t="s">
        <v>8276</v>
      </c>
      <c r="U3303" t="s">
        <v>8277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8685</v>
      </c>
      <c r="E3304">
        <v>8400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9">
        <f t="shared" si="268"/>
        <v>42681.35157407407</v>
      </c>
      <c r="L3304" s="9">
        <f t="shared" si="269"/>
        <v>42711.35157407407</v>
      </c>
      <c r="M3304" s="10" t="s">
        <v>8328</v>
      </c>
      <c r="N3304" t="b">
        <v>0</v>
      </c>
      <c r="O3304">
        <v>50</v>
      </c>
      <c r="P3304" t="b">
        <v>1</v>
      </c>
      <c r="Q3304" t="s">
        <v>8276</v>
      </c>
      <c r="R3304" s="5">
        <f t="shared" si="267"/>
        <v>1.0339285714285715</v>
      </c>
      <c r="S3304">
        <f t="shared" si="270"/>
        <v>173.7</v>
      </c>
      <c r="T3304" t="s">
        <v>8276</v>
      </c>
      <c r="U3304" t="s">
        <v>8277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2086</v>
      </c>
      <c r="E3305">
        <v>1800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9">
        <f t="shared" si="268"/>
        <v>42056.65143518518</v>
      </c>
      <c r="L3305" s="9">
        <f t="shared" si="269"/>
        <v>42091.609768518523</v>
      </c>
      <c r="M3305" s="10" t="s">
        <v>8326</v>
      </c>
      <c r="N3305" t="b">
        <v>0</v>
      </c>
      <c r="O3305">
        <v>35</v>
      </c>
      <c r="P3305" t="b">
        <v>1</v>
      </c>
      <c r="Q3305" t="s">
        <v>8276</v>
      </c>
      <c r="R3305" s="5">
        <f t="shared" si="267"/>
        <v>1.1588888888888889</v>
      </c>
      <c r="S3305">
        <f t="shared" si="270"/>
        <v>59.6</v>
      </c>
      <c r="T3305" t="s">
        <v>8276</v>
      </c>
      <c r="U3305" t="s">
        <v>8277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15677.5</v>
      </c>
      <c r="E3306">
        <v>15000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9">
        <f t="shared" si="268"/>
        <v>42696.624444444446</v>
      </c>
      <c r="L3306" s="9">
        <f t="shared" si="269"/>
        <v>42726.624444444446</v>
      </c>
      <c r="M3306" s="10" t="s">
        <v>8328</v>
      </c>
      <c r="N3306" t="b">
        <v>0</v>
      </c>
      <c r="O3306">
        <v>175</v>
      </c>
      <c r="P3306" t="b">
        <v>1</v>
      </c>
      <c r="Q3306" t="s">
        <v>8276</v>
      </c>
      <c r="R3306" s="5">
        <f t="shared" si="267"/>
        <v>1.0451666666666666</v>
      </c>
      <c r="S3306">
        <f t="shared" si="270"/>
        <v>89.585714285714289</v>
      </c>
      <c r="T3306" t="s">
        <v>8276</v>
      </c>
      <c r="U3306" t="s">
        <v>8277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4081</v>
      </c>
      <c r="E3307">
        <v>4000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9">
        <f t="shared" si="268"/>
        <v>42186.855879629627</v>
      </c>
      <c r="L3307" s="9">
        <f t="shared" si="269"/>
        <v>42216.855879629627</v>
      </c>
      <c r="M3307" s="10" t="s">
        <v>8326</v>
      </c>
      <c r="N3307" t="b">
        <v>0</v>
      </c>
      <c r="O3307">
        <v>20</v>
      </c>
      <c r="P3307" t="b">
        <v>1</v>
      </c>
      <c r="Q3307" t="s">
        <v>8276</v>
      </c>
      <c r="R3307" s="5">
        <f t="shared" si="267"/>
        <v>1.0202500000000001</v>
      </c>
      <c r="S3307">
        <f t="shared" si="270"/>
        <v>204.05</v>
      </c>
      <c r="T3307" t="s">
        <v>8276</v>
      </c>
      <c r="U3307" t="s">
        <v>8277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2630</v>
      </c>
      <c r="E3308">
        <v>1500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9">
        <f t="shared" si="268"/>
        <v>42493.219236111108</v>
      </c>
      <c r="L3308" s="9">
        <f t="shared" si="269"/>
        <v>42531.125</v>
      </c>
      <c r="M3308" s="10" t="s">
        <v>8328</v>
      </c>
      <c r="N3308" t="b">
        <v>0</v>
      </c>
      <c r="O3308">
        <v>54</v>
      </c>
      <c r="P3308" t="b">
        <v>1</v>
      </c>
      <c r="Q3308" t="s">
        <v>8276</v>
      </c>
      <c r="R3308" s="5">
        <f t="shared" si="267"/>
        <v>1.7533333333333334</v>
      </c>
      <c r="S3308">
        <f t="shared" si="270"/>
        <v>48.703703703703702</v>
      </c>
      <c r="T3308" t="s">
        <v>8276</v>
      </c>
      <c r="U3308" t="s">
        <v>8277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1066.8</v>
      </c>
      <c r="E3309">
        <v>1000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9">
        <f t="shared" si="268"/>
        <v>42475.057164351849</v>
      </c>
      <c r="L3309" s="9">
        <f t="shared" si="269"/>
        <v>42505.057164351849</v>
      </c>
      <c r="M3309" s="10" t="s">
        <v>8328</v>
      </c>
      <c r="N3309" t="b">
        <v>0</v>
      </c>
      <c r="O3309">
        <v>20</v>
      </c>
      <c r="P3309" t="b">
        <v>1</v>
      </c>
      <c r="Q3309" t="s">
        <v>8276</v>
      </c>
      <c r="R3309" s="5">
        <f t="shared" si="267"/>
        <v>1.0668</v>
      </c>
      <c r="S3309">
        <f t="shared" si="270"/>
        <v>53.339999999999996</v>
      </c>
      <c r="T3309" t="s">
        <v>8276</v>
      </c>
      <c r="U3309" t="s">
        <v>8277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4280</v>
      </c>
      <c r="E3310">
        <v>3500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9">
        <f t="shared" si="268"/>
        <v>42452.876909722225</v>
      </c>
      <c r="L3310" s="9">
        <f t="shared" si="269"/>
        <v>42473.876909722225</v>
      </c>
      <c r="M3310" s="10" t="s">
        <v>8328</v>
      </c>
      <c r="N3310" t="b">
        <v>0</v>
      </c>
      <c r="O3310">
        <v>57</v>
      </c>
      <c r="P3310" t="b">
        <v>1</v>
      </c>
      <c r="Q3310" t="s">
        <v>8276</v>
      </c>
      <c r="R3310" s="5">
        <f t="shared" si="267"/>
        <v>1.2228571428571429</v>
      </c>
      <c r="S3310">
        <f t="shared" si="270"/>
        <v>75.087719298245617</v>
      </c>
      <c r="T3310" t="s">
        <v>8276</v>
      </c>
      <c r="U3310" t="s">
        <v>8277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558</v>
      </c>
      <c r="E3311">
        <v>350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9">
        <f t="shared" si="268"/>
        <v>42628.650208333333</v>
      </c>
      <c r="L3311" s="9">
        <f t="shared" si="269"/>
        <v>42659.650208333333</v>
      </c>
      <c r="M3311" s="10" t="s">
        <v>8328</v>
      </c>
      <c r="N3311" t="b">
        <v>0</v>
      </c>
      <c r="O3311">
        <v>31</v>
      </c>
      <c r="P3311" t="b">
        <v>1</v>
      </c>
      <c r="Q3311" t="s">
        <v>8276</v>
      </c>
      <c r="R3311" s="5">
        <f t="shared" si="267"/>
        <v>1.5942857142857143</v>
      </c>
      <c r="S3311">
        <f t="shared" si="270"/>
        <v>18</v>
      </c>
      <c r="T3311" t="s">
        <v>8276</v>
      </c>
      <c r="U3311" t="s">
        <v>8277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6505</v>
      </c>
      <c r="E3312">
        <v>6500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9">
        <f t="shared" si="268"/>
        <v>42253.928530092591</v>
      </c>
      <c r="L3312" s="9">
        <f t="shared" si="269"/>
        <v>42283.928530092591</v>
      </c>
      <c r="M3312" s="10" t="s">
        <v>8326</v>
      </c>
      <c r="N3312" t="b">
        <v>0</v>
      </c>
      <c r="O3312">
        <v>31</v>
      </c>
      <c r="P3312" t="b">
        <v>1</v>
      </c>
      <c r="Q3312" t="s">
        <v>8276</v>
      </c>
      <c r="R3312" s="5">
        <f t="shared" si="267"/>
        <v>1.0007692307692309</v>
      </c>
      <c r="S3312">
        <f t="shared" si="270"/>
        <v>209.83870967741936</v>
      </c>
      <c r="T3312" t="s">
        <v>8276</v>
      </c>
      <c r="U3312" t="s">
        <v>8277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2746</v>
      </c>
      <c r="E3313">
        <v>2500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9">
        <f t="shared" si="268"/>
        <v>42264.29178240741</v>
      </c>
      <c r="L3313" s="9">
        <f t="shared" si="269"/>
        <v>42294.29178240741</v>
      </c>
      <c r="M3313" s="10" t="s">
        <v>8326</v>
      </c>
      <c r="N3313" t="b">
        <v>0</v>
      </c>
      <c r="O3313">
        <v>45</v>
      </c>
      <c r="P3313" t="b">
        <v>1</v>
      </c>
      <c r="Q3313" t="s">
        <v>8276</v>
      </c>
      <c r="R3313" s="5">
        <f t="shared" si="267"/>
        <v>1.0984</v>
      </c>
      <c r="S3313">
        <f t="shared" si="270"/>
        <v>61.022222222222226</v>
      </c>
      <c r="T3313" t="s">
        <v>8276</v>
      </c>
      <c r="U3313" t="s">
        <v>8277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2501</v>
      </c>
      <c r="E3314">
        <v>2500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9">
        <f t="shared" si="268"/>
        <v>42664.809560185182</v>
      </c>
      <c r="L3314" s="9">
        <f t="shared" si="269"/>
        <v>42685.916666666672</v>
      </c>
      <c r="M3314" s="10" t="s">
        <v>8328</v>
      </c>
      <c r="N3314" t="b">
        <v>0</v>
      </c>
      <c r="O3314">
        <v>41</v>
      </c>
      <c r="P3314" t="b">
        <v>1</v>
      </c>
      <c r="Q3314" t="s">
        <v>8276</v>
      </c>
      <c r="R3314" s="5">
        <f t="shared" si="267"/>
        <v>1.0004</v>
      </c>
      <c r="S3314">
        <f t="shared" si="270"/>
        <v>61</v>
      </c>
      <c r="T3314" t="s">
        <v>8276</v>
      </c>
      <c r="U3314" t="s">
        <v>8277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2321</v>
      </c>
      <c r="E3315">
        <v>2000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9">
        <f t="shared" si="268"/>
        <v>42382.244409722218</v>
      </c>
      <c r="L3315" s="9">
        <f t="shared" si="269"/>
        <v>42396.041666666672</v>
      </c>
      <c r="M3315" s="10" t="s">
        <v>8328</v>
      </c>
      <c r="N3315" t="b">
        <v>0</v>
      </c>
      <c r="O3315">
        <v>29</v>
      </c>
      <c r="P3315" t="b">
        <v>1</v>
      </c>
      <c r="Q3315" t="s">
        <v>8276</v>
      </c>
      <c r="R3315" s="5">
        <f t="shared" si="267"/>
        <v>1.1605000000000001</v>
      </c>
      <c r="S3315">
        <f t="shared" si="270"/>
        <v>80.034482758620683</v>
      </c>
      <c r="T3315" t="s">
        <v>8276</v>
      </c>
      <c r="U3315" t="s">
        <v>8277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1686</v>
      </c>
      <c r="E3316">
        <v>800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9">
        <f t="shared" si="268"/>
        <v>42105.267488425925</v>
      </c>
      <c r="L3316" s="9">
        <f t="shared" si="269"/>
        <v>42132.836805555555</v>
      </c>
      <c r="M3316" s="10" t="s">
        <v>8326</v>
      </c>
      <c r="N3316" t="b">
        <v>0</v>
      </c>
      <c r="O3316">
        <v>58</v>
      </c>
      <c r="P3316" t="b">
        <v>1</v>
      </c>
      <c r="Q3316" t="s">
        <v>8276</v>
      </c>
      <c r="R3316" s="5">
        <f t="shared" si="267"/>
        <v>2.1074999999999999</v>
      </c>
      <c r="S3316">
        <f t="shared" si="270"/>
        <v>29.068965517241381</v>
      </c>
      <c r="T3316" t="s">
        <v>8276</v>
      </c>
      <c r="U3316" t="s">
        <v>8277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4400</v>
      </c>
      <c r="E3317">
        <v>4000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9">
        <f t="shared" si="268"/>
        <v>42466.303715277776</v>
      </c>
      <c r="L3317" s="9">
        <f t="shared" si="269"/>
        <v>42496.303715277776</v>
      </c>
      <c r="M3317" s="10" t="s">
        <v>8328</v>
      </c>
      <c r="N3317" t="b">
        <v>0</v>
      </c>
      <c r="O3317">
        <v>89</v>
      </c>
      <c r="P3317" t="b">
        <v>1</v>
      </c>
      <c r="Q3317" t="s">
        <v>8276</v>
      </c>
      <c r="R3317" s="5">
        <f t="shared" si="267"/>
        <v>1.1000000000000001</v>
      </c>
      <c r="S3317">
        <f t="shared" si="270"/>
        <v>49.438202247191015</v>
      </c>
      <c r="T3317" t="s">
        <v>8276</v>
      </c>
      <c r="U3317" t="s">
        <v>8277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11747.18</v>
      </c>
      <c r="E3318">
        <v>11737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9">
        <f t="shared" si="268"/>
        <v>41826.871238425927</v>
      </c>
      <c r="L3318" s="9">
        <f t="shared" si="269"/>
        <v>41859.579166666663</v>
      </c>
      <c r="M3318" s="10" t="s">
        <v>8329</v>
      </c>
      <c r="N3318" t="b">
        <v>0</v>
      </c>
      <c r="O3318">
        <v>125</v>
      </c>
      <c r="P3318" t="b">
        <v>1</v>
      </c>
      <c r="Q3318" t="s">
        <v>8276</v>
      </c>
      <c r="R3318" s="5">
        <f t="shared" si="267"/>
        <v>1.0008673425918038</v>
      </c>
      <c r="S3318">
        <f t="shared" si="270"/>
        <v>93.977440000000001</v>
      </c>
      <c r="T3318" t="s">
        <v>8276</v>
      </c>
      <c r="U3318" t="s">
        <v>8277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1115</v>
      </c>
      <c r="E3319">
        <v>1050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9">
        <f t="shared" si="268"/>
        <v>42499.039629629631</v>
      </c>
      <c r="L3319" s="9">
        <f t="shared" si="269"/>
        <v>42529.039629629631</v>
      </c>
      <c r="M3319" s="10" t="s">
        <v>8328</v>
      </c>
      <c r="N3319" t="b">
        <v>0</v>
      </c>
      <c r="O3319">
        <v>18</v>
      </c>
      <c r="P3319" t="b">
        <v>1</v>
      </c>
      <c r="Q3319" t="s">
        <v>8276</v>
      </c>
      <c r="R3319" s="5">
        <f t="shared" si="267"/>
        <v>1.0619047619047619</v>
      </c>
      <c r="S3319">
        <f t="shared" si="270"/>
        <v>61.944444444444443</v>
      </c>
      <c r="T3319" t="s">
        <v>8276</v>
      </c>
      <c r="U3319" t="s">
        <v>8277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2512</v>
      </c>
      <c r="E3320">
        <v>2000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9">
        <f t="shared" si="268"/>
        <v>42431.302002314813</v>
      </c>
      <c r="L3320" s="9">
        <f t="shared" si="269"/>
        <v>42471.104166666672</v>
      </c>
      <c r="M3320" s="10" t="s">
        <v>8328</v>
      </c>
      <c r="N3320" t="b">
        <v>0</v>
      </c>
      <c r="O3320">
        <v>32</v>
      </c>
      <c r="P3320" t="b">
        <v>1</v>
      </c>
      <c r="Q3320" t="s">
        <v>8276</v>
      </c>
      <c r="R3320" s="5">
        <f t="shared" si="267"/>
        <v>1.256</v>
      </c>
      <c r="S3320">
        <f t="shared" si="270"/>
        <v>78.5</v>
      </c>
      <c r="T3320" t="s">
        <v>8276</v>
      </c>
      <c r="U3320" t="s">
        <v>8277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540</v>
      </c>
      <c r="E3321">
        <v>500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9">
        <f t="shared" si="268"/>
        <v>41990.585486111115</v>
      </c>
      <c r="L3321" s="9">
        <f t="shared" si="269"/>
        <v>42035.585486111115</v>
      </c>
      <c r="M3321" s="10" t="s">
        <v>8326</v>
      </c>
      <c r="N3321" t="b">
        <v>0</v>
      </c>
      <c r="O3321">
        <v>16</v>
      </c>
      <c r="P3321" t="b">
        <v>1</v>
      </c>
      <c r="Q3321" t="s">
        <v>8276</v>
      </c>
      <c r="R3321" s="5">
        <f t="shared" si="267"/>
        <v>1.08</v>
      </c>
      <c r="S3321">
        <f t="shared" si="270"/>
        <v>33.75</v>
      </c>
      <c r="T3321" t="s">
        <v>8276</v>
      </c>
      <c r="U3321" t="s">
        <v>8277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2525</v>
      </c>
      <c r="E3322">
        <v>2500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9">
        <f t="shared" si="268"/>
        <v>42513.045798611114</v>
      </c>
      <c r="L3322" s="9">
        <f t="shared" si="269"/>
        <v>42543.045798611114</v>
      </c>
      <c r="M3322" s="10" t="s">
        <v>8328</v>
      </c>
      <c r="N3322" t="b">
        <v>0</v>
      </c>
      <c r="O3322">
        <v>38</v>
      </c>
      <c r="P3322" t="b">
        <v>1</v>
      </c>
      <c r="Q3322" t="s">
        <v>8276</v>
      </c>
      <c r="R3322" s="5">
        <f t="shared" si="267"/>
        <v>1.01</v>
      </c>
      <c r="S3322">
        <f t="shared" si="270"/>
        <v>66.44736842105263</v>
      </c>
      <c r="T3322" t="s">
        <v>8276</v>
      </c>
      <c r="U3322" t="s">
        <v>8277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537</v>
      </c>
      <c r="E3323">
        <v>500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9">
        <f t="shared" si="268"/>
        <v>41914.100289351853</v>
      </c>
      <c r="L3323" s="9">
        <f t="shared" si="269"/>
        <v>41928.165972222225</v>
      </c>
      <c r="M3323" s="10" t="s">
        <v>8329</v>
      </c>
      <c r="N3323" t="b">
        <v>0</v>
      </c>
      <c r="O3323">
        <v>15</v>
      </c>
      <c r="P3323" t="b">
        <v>1</v>
      </c>
      <c r="Q3323" t="s">
        <v>8276</v>
      </c>
      <c r="R3323" s="5">
        <f t="shared" si="267"/>
        <v>1.0740000000000001</v>
      </c>
      <c r="S3323">
        <f t="shared" si="270"/>
        <v>35.799999999999997</v>
      </c>
      <c r="T3323" t="s">
        <v>8276</v>
      </c>
      <c r="U3323" t="s">
        <v>8277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3350</v>
      </c>
      <c r="E3324">
        <v>3300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9">
        <f t="shared" si="268"/>
        <v>42521.010370370372</v>
      </c>
      <c r="L3324" s="9">
        <f t="shared" si="269"/>
        <v>42543.163194444445</v>
      </c>
      <c r="M3324" s="10" t="s">
        <v>8328</v>
      </c>
      <c r="N3324" t="b">
        <v>0</v>
      </c>
      <c r="O3324">
        <v>23</v>
      </c>
      <c r="P3324" t="b">
        <v>1</v>
      </c>
      <c r="Q3324" t="s">
        <v>8276</v>
      </c>
      <c r="R3324" s="5">
        <f t="shared" si="267"/>
        <v>1.0151515151515151</v>
      </c>
      <c r="S3324">
        <f t="shared" si="270"/>
        <v>145.65217391304347</v>
      </c>
      <c r="T3324" t="s">
        <v>8276</v>
      </c>
      <c r="U3324" t="s">
        <v>8277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1259</v>
      </c>
      <c r="E3325">
        <v>1000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9">
        <f t="shared" si="268"/>
        <v>42608.36583333333</v>
      </c>
      <c r="L3325" s="9">
        <f t="shared" si="269"/>
        <v>42638.36583333333</v>
      </c>
      <c r="M3325" s="10" t="s">
        <v>8328</v>
      </c>
      <c r="N3325" t="b">
        <v>0</v>
      </c>
      <c r="O3325">
        <v>49</v>
      </c>
      <c r="P3325" t="b">
        <v>1</v>
      </c>
      <c r="Q3325" t="s">
        <v>8276</v>
      </c>
      <c r="R3325" s="5">
        <f t="shared" si="267"/>
        <v>1.2589999999999999</v>
      </c>
      <c r="S3325">
        <f t="shared" si="270"/>
        <v>25.693877551020407</v>
      </c>
      <c r="T3325" t="s">
        <v>8276</v>
      </c>
      <c r="U3325" t="s">
        <v>8277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1525</v>
      </c>
      <c r="E3326">
        <v>1500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9">
        <f t="shared" si="268"/>
        <v>42512.58321759259</v>
      </c>
      <c r="L3326" s="9">
        <f t="shared" si="269"/>
        <v>42526.58321759259</v>
      </c>
      <c r="M3326" s="10" t="s">
        <v>8328</v>
      </c>
      <c r="N3326" t="b">
        <v>0</v>
      </c>
      <c r="O3326">
        <v>10</v>
      </c>
      <c r="P3326" t="b">
        <v>1</v>
      </c>
      <c r="Q3326" t="s">
        <v>8276</v>
      </c>
      <c r="R3326" s="5">
        <f t="shared" si="267"/>
        <v>1.0166666666666666</v>
      </c>
      <c r="S3326">
        <f t="shared" si="270"/>
        <v>152.5</v>
      </c>
      <c r="T3326" t="s">
        <v>8276</v>
      </c>
      <c r="U3326" t="s">
        <v>8277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450</v>
      </c>
      <c r="E3327">
        <v>400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9">
        <f t="shared" si="268"/>
        <v>42064.785613425927</v>
      </c>
      <c r="L3327" s="9">
        <f t="shared" si="269"/>
        <v>42099.743946759263</v>
      </c>
      <c r="M3327" s="10" t="s">
        <v>8326</v>
      </c>
      <c r="N3327" t="b">
        <v>0</v>
      </c>
      <c r="O3327">
        <v>15</v>
      </c>
      <c r="P3327" t="b">
        <v>1</v>
      </c>
      <c r="Q3327" t="s">
        <v>8276</v>
      </c>
      <c r="R3327" s="5">
        <f t="shared" si="267"/>
        <v>1.125</v>
      </c>
      <c r="S3327">
        <f t="shared" si="270"/>
        <v>30</v>
      </c>
      <c r="T3327" t="s">
        <v>8276</v>
      </c>
      <c r="U3327" t="s">
        <v>8277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8110</v>
      </c>
      <c r="E3328">
        <v>8000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9">
        <f t="shared" si="268"/>
        <v>42041.714178240742</v>
      </c>
      <c r="L3328" s="9">
        <f t="shared" si="269"/>
        <v>42071.67251157407</v>
      </c>
      <c r="M3328" s="10" t="s">
        <v>8326</v>
      </c>
      <c r="N3328" t="b">
        <v>0</v>
      </c>
      <c r="O3328">
        <v>57</v>
      </c>
      <c r="P3328" t="b">
        <v>1</v>
      </c>
      <c r="Q3328" t="s">
        <v>8276</v>
      </c>
      <c r="R3328" s="5">
        <f t="shared" si="267"/>
        <v>1.0137499999999999</v>
      </c>
      <c r="S3328">
        <f t="shared" si="270"/>
        <v>142.28070175438597</v>
      </c>
      <c r="T3328" t="s">
        <v>8276</v>
      </c>
      <c r="U3328" t="s">
        <v>8277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810</v>
      </c>
      <c r="E3329">
        <v>800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9">
        <f t="shared" si="268"/>
        <v>42468.374606481477</v>
      </c>
      <c r="L3329" s="9">
        <f t="shared" si="269"/>
        <v>42498.374606481477</v>
      </c>
      <c r="M3329" s="10" t="s">
        <v>8328</v>
      </c>
      <c r="N3329" t="b">
        <v>0</v>
      </c>
      <c r="O3329">
        <v>33</v>
      </c>
      <c r="P3329" t="b">
        <v>1</v>
      </c>
      <c r="Q3329" t="s">
        <v>8276</v>
      </c>
      <c r="R3329" s="5">
        <f t="shared" si="267"/>
        <v>1.0125</v>
      </c>
      <c r="S3329">
        <f t="shared" si="270"/>
        <v>24.545454545454547</v>
      </c>
      <c r="T3329" t="s">
        <v>8276</v>
      </c>
      <c r="U3329" t="s">
        <v>8277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2635</v>
      </c>
      <c r="E3330">
        <v>1800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9">
        <f t="shared" si="268"/>
        <v>41822.57503472222</v>
      </c>
      <c r="L3330" s="9">
        <f t="shared" si="269"/>
        <v>41825.041666666664</v>
      </c>
      <c r="M3330" s="10" t="s">
        <v>8329</v>
      </c>
      <c r="N3330" t="b">
        <v>0</v>
      </c>
      <c r="O3330">
        <v>9</v>
      </c>
      <c r="P3330" t="b">
        <v>1</v>
      </c>
      <c r="Q3330" t="s">
        <v>8276</v>
      </c>
      <c r="R3330" s="5">
        <f t="shared" ref="R3330:R3393" si="271">D3330/E3330</f>
        <v>1.4638888888888888</v>
      </c>
      <c r="S3330">
        <f t="shared" si="270"/>
        <v>292.77777777777777</v>
      </c>
      <c r="T3330" t="s">
        <v>8276</v>
      </c>
      <c r="U3330" t="s">
        <v>8277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1168</v>
      </c>
      <c r="E3331">
        <v>1000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9">
        <f t="shared" ref="K3331:K3394" si="272">(J3331/86400)+DATE(1970,1,1)</f>
        <v>41837.323009259257</v>
      </c>
      <c r="L3331" s="9">
        <f t="shared" ref="L3331:L3394" si="273">(I3331/86400)+DATE(1970,1,1)</f>
        <v>41847.958333333336</v>
      </c>
      <c r="M3331" s="10" t="s">
        <v>8329</v>
      </c>
      <c r="N3331" t="b">
        <v>0</v>
      </c>
      <c r="O3331">
        <v>26</v>
      </c>
      <c r="P3331" t="b">
        <v>1</v>
      </c>
      <c r="Q3331" t="s">
        <v>8276</v>
      </c>
      <c r="R3331" s="5">
        <f t="shared" si="271"/>
        <v>1.1679999999999999</v>
      </c>
      <c r="S3331">
        <f t="shared" si="270"/>
        <v>44.92307692307692</v>
      </c>
      <c r="T3331" t="s">
        <v>8276</v>
      </c>
      <c r="U3331" t="s">
        <v>8277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1594</v>
      </c>
      <c r="E3332">
        <v>1500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9">
        <f t="shared" si="272"/>
        <v>42065.887361111112</v>
      </c>
      <c r="L3332" s="9">
        <f t="shared" si="273"/>
        <v>42095.845694444448</v>
      </c>
      <c r="M3332" s="10" t="s">
        <v>8326</v>
      </c>
      <c r="N3332" t="b">
        <v>0</v>
      </c>
      <c r="O3332">
        <v>69</v>
      </c>
      <c r="P3332" t="b">
        <v>1</v>
      </c>
      <c r="Q3332" t="s">
        <v>8276</v>
      </c>
      <c r="R3332" s="5">
        <f t="shared" si="271"/>
        <v>1.0626666666666666</v>
      </c>
      <c r="S3332">
        <f t="shared" si="270"/>
        <v>23.10144927536232</v>
      </c>
      <c r="T3332" t="s">
        <v>8276</v>
      </c>
      <c r="U3332" t="s">
        <v>8277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5226</v>
      </c>
      <c r="E3333">
        <v>5000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9">
        <f t="shared" si="272"/>
        <v>42248.697754629626</v>
      </c>
      <c r="L3333" s="9">
        <f t="shared" si="273"/>
        <v>42283.697754629626</v>
      </c>
      <c r="M3333" s="10" t="s">
        <v>8326</v>
      </c>
      <c r="N3333" t="b">
        <v>0</v>
      </c>
      <c r="O3333">
        <v>65</v>
      </c>
      <c r="P3333" t="b">
        <v>1</v>
      </c>
      <c r="Q3333" t="s">
        <v>8276</v>
      </c>
      <c r="R3333" s="5">
        <f t="shared" si="271"/>
        <v>1.0451999999999999</v>
      </c>
      <c r="S3333">
        <f t="shared" si="270"/>
        <v>80.400000000000006</v>
      </c>
      <c r="T3333" t="s">
        <v>8276</v>
      </c>
      <c r="U3333" t="s">
        <v>8277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9">
        <f t="shared" si="272"/>
        <v>41809.860300925924</v>
      </c>
      <c r="L3334" s="9">
        <f t="shared" si="273"/>
        <v>41839.860300925924</v>
      </c>
      <c r="M3334" s="10" t="s">
        <v>8329</v>
      </c>
      <c r="N3334" t="b">
        <v>0</v>
      </c>
      <c r="O3334">
        <v>83</v>
      </c>
      <c r="P3334" t="b">
        <v>1</v>
      </c>
      <c r="Q3334" t="s">
        <v>8276</v>
      </c>
      <c r="R3334" s="5">
        <f t="shared" si="271"/>
        <v>1</v>
      </c>
      <c r="S3334">
        <f t="shared" si="270"/>
        <v>72.289156626506028</v>
      </c>
      <c r="T3334" t="s">
        <v>8276</v>
      </c>
      <c r="U3334" t="s">
        <v>8277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3660</v>
      </c>
      <c r="E3335">
        <v>3500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9">
        <f t="shared" si="272"/>
        <v>42148.676851851851</v>
      </c>
      <c r="L3335" s="9">
        <f t="shared" si="273"/>
        <v>42170.676851851851</v>
      </c>
      <c r="M3335" s="10" t="s">
        <v>8326</v>
      </c>
      <c r="N3335" t="b">
        <v>0</v>
      </c>
      <c r="O3335">
        <v>111</v>
      </c>
      <c r="P3335" t="b">
        <v>1</v>
      </c>
      <c r="Q3335" t="s">
        <v>8276</v>
      </c>
      <c r="R3335" s="5">
        <f t="shared" si="271"/>
        <v>1.0457142857142858</v>
      </c>
      <c r="S3335">
        <f t="shared" si="270"/>
        <v>32.972972972972975</v>
      </c>
      <c r="T3335" t="s">
        <v>8276</v>
      </c>
      <c r="U3335" t="s">
        <v>8277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5366</v>
      </c>
      <c r="E3336">
        <v>3871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9">
        <f t="shared" si="272"/>
        <v>42185.521087962959</v>
      </c>
      <c r="L3336" s="9">
        <f t="shared" si="273"/>
        <v>42215.521087962959</v>
      </c>
      <c r="M3336" s="10" t="s">
        <v>8326</v>
      </c>
      <c r="N3336" t="b">
        <v>0</v>
      </c>
      <c r="O3336">
        <v>46</v>
      </c>
      <c r="P3336" t="b">
        <v>1</v>
      </c>
      <c r="Q3336" t="s">
        <v>8276</v>
      </c>
      <c r="R3336" s="5">
        <f t="shared" si="271"/>
        <v>1.3862051149573753</v>
      </c>
      <c r="S3336">
        <f t="shared" si="270"/>
        <v>116.65217391304348</v>
      </c>
      <c r="T3336" t="s">
        <v>8276</v>
      </c>
      <c r="U3336" t="s">
        <v>8277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5016</v>
      </c>
      <c r="E3337">
        <v>5000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9">
        <f t="shared" si="272"/>
        <v>41827.674143518518</v>
      </c>
      <c r="L3337" s="9">
        <f t="shared" si="273"/>
        <v>41854.958333333336</v>
      </c>
      <c r="M3337" s="10" t="s">
        <v>8329</v>
      </c>
      <c r="N3337" t="b">
        <v>0</v>
      </c>
      <c r="O3337">
        <v>63</v>
      </c>
      <c r="P3337" t="b">
        <v>1</v>
      </c>
      <c r="Q3337" t="s">
        <v>8276</v>
      </c>
      <c r="R3337" s="5">
        <f t="shared" si="271"/>
        <v>1.0032000000000001</v>
      </c>
      <c r="S3337">
        <f t="shared" ref="S3337:S3400" si="274">D3337/O3337</f>
        <v>79.61904761904762</v>
      </c>
      <c r="T3337" t="s">
        <v>8276</v>
      </c>
      <c r="U3337" t="s">
        <v>8277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9">
        <f t="shared" si="272"/>
        <v>42437.398680555554</v>
      </c>
      <c r="L3338" s="9">
        <f t="shared" si="273"/>
        <v>42465.35701388889</v>
      </c>
      <c r="M3338" s="10" t="s">
        <v>8328</v>
      </c>
      <c r="N3338" t="b">
        <v>0</v>
      </c>
      <c r="O3338">
        <v>9</v>
      </c>
      <c r="P3338" t="b">
        <v>1</v>
      </c>
      <c r="Q3338" t="s">
        <v>8276</v>
      </c>
      <c r="R3338" s="5">
        <f t="shared" si="271"/>
        <v>1</v>
      </c>
      <c r="S3338">
        <f t="shared" si="274"/>
        <v>27.777777777777779</v>
      </c>
      <c r="T3338" t="s">
        <v>8276</v>
      </c>
      <c r="U3338" t="s">
        <v>8277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2755</v>
      </c>
      <c r="E3339">
        <v>2500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9">
        <f t="shared" si="272"/>
        <v>41901.282025462962</v>
      </c>
      <c r="L3339" s="9">
        <f t="shared" si="273"/>
        <v>41922.875</v>
      </c>
      <c r="M3339" s="10" t="s">
        <v>8329</v>
      </c>
      <c r="N3339" t="b">
        <v>0</v>
      </c>
      <c r="O3339">
        <v>34</v>
      </c>
      <c r="P3339" t="b">
        <v>1</v>
      </c>
      <c r="Q3339" t="s">
        <v>8276</v>
      </c>
      <c r="R3339" s="5">
        <f t="shared" si="271"/>
        <v>1.1020000000000001</v>
      </c>
      <c r="S3339">
        <f t="shared" si="274"/>
        <v>81.029411764705884</v>
      </c>
      <c r="T3339" t="s">
        <v>8276</v>
      </c>
      <c r="U3339" t="s">
        <v>8277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15327</v>
      </c>
      <c r="E3340">
        <v>15000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9">
        <f t="shared" si="272"/>
        <v>42769.574999999997</v>
      </c>
      <c r="L3340" s="9">
        <f t="shared" si="273"/>
        <v>42790.574999999997</v>
      </c>
      <c r="M3340" s="10" t="s">
        <v>8327</v>
      </c>
      <c r="N3340" t="b">
        <v>0</v>
      </c>
      <c r="O3340">
        <v>112</v>
      </c>
      <c r="P3340" t="b">
        <v>1</v>
      </c>
      <c r="Q3340" t="s">
        <v>8276</v>
      </c>
      <c r="R3340" s="5">
        <f t="shared" si="271"/>
        <v>1.0218</v>
      </c>
      <c r="S3340">
        <f t="shared" si="274"/>
        <v>136.84821428571428</v>
      </c>
      <c r="T3340" t="s">
        <v>8276</v>
      </c>
      <c r="U3340" t="s">
        <v>8277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8348</v>
      </c>
      <c r="E3341">
        <v>8000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9">
        <f t="shared" si="272"/>
        <v>42549.665717592594</v>
      </c>
      <c r="L3341" s="9">
        <f t="shared" si="273"/>
        <v>42579.665717592594</v>
      </c>
      <c r="M3341" s="10" t="s">
        <v>8328</v>
      </c>
      <c r="N3341" t="b">
        <v>0</v>
      </c>
      <c r="O3341">
        <v>47</v>
      </c>
      <c r="P3341" t="b">
        <v>1</v>
      </c>
      <c r="Q3341" t="s">
        <v>8276</v>
      </c>
      <c r="R3341" s="5">
        <f t="shared" si="271"/>
        <v>1.0435000000000001</v>
      </c>
      <c r="S3341">
        <f t="shared" si="274"/>
        <v>177.61702127659575</v>
      </c>
      <c r="T3341" t="s">
        <v>8276</v>
      </c>
      <c r="U3341" t="s">
        <v>8277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4145</v>
      </c>
      <c r="E3342">
        <v>3000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9">
        <f t="shared" si="272"/>
        <v>42685.974004629628</v>
      </c>
      <c r="L3342" s="9">
        <f t="shared" si="273"/>
        <v>42710.974004629628</v>
      </c>
      <c r="M3342" s="10" t="s">
        <v>8328</v>
      </c>
      <c r="N3342" t="b">
        <v>0</v>
      </c>
      <c r="O3342">
        <v>38</v>
      </c>
      <c r="P3342" t="b">
        <v>1</v>
      </c>
      <c r="Q3342" t="s">
        <v>8276</v>
      </c>
      <c r="R3342" s="5">
        <f t="shared" si="271"/>
        <v>1.3816666666666666</v>
      </c>
      <c r="S3342">
        <f t="shared" si="274"/>
        <v>109.07894736842105</v>
      </c>
      <c r="T3342" t="s">
        <v>8276</v>
      </c>
      <c r="U3342" t="s">
        <v>8277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9">
        <f t="shared" si="272"/>
        <v>42510.798854166671</v>
      </c>
      <c r="L3343" s="9">
        <f t="shared" si="273"/>
        <v>42533.708333333328</v>
      </c>
      <c r="M3343" s="10" t="s">
        <v>8328</v>
      </c>
      <c r="N3343" t="b">
        <v>0</v>
      </c>
      <c r="O3343">
        <v>28</v>
      </c>
      <c r="P3343" t="b">
        <v>1</v>
      </c>
      <c r="Q3343" t="s">
        <v>8276</v>
      </c>
      <c r="R3343" s="5">
        <f t="shared" si="271"/>
        <v>1</v>
      </c>
      <c r="S3343">
        <f t="shared" si="274"/>
        <v>119.64285714285714</v>
      </c>
      <c r="T3343" t="s">
        <v>8276</v>
      </c>
      <c r="U3343" t="s">
        <v>8277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6100</v>
      </c>
      <c r="E3344">
        <v>6000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9">
        <f t="shared" si="272"/>
        <v>42062.296412037038</v>
      </c>
      <c r="L3344" s="9">
        <f t="shared" si="273"/>
        <v>42095.207638888889</v>
      </c>
      <c r="M3344" s="10" t="s">
        <v>8326</v>
      </c>
      <c r="N3344" t="b">
        <v>0</v>
      </c>
      <c r="O3344">
        <v>78</v>
      </c>
      <c r="P3344" t="b">
        <v>1</v>
      </c>
      <c r="Q3344" t="s">
        <v>8276</v>
      </c>
      <c r="R3344" s="5">
        <f t="shared" si="271"/>
        <v>1.0166666666666666</v>
      </c>
      <c r="S3344">
        <f t="shared" si="274"/>
        <v>78.205128205128204</v>
      </c>
      <c r="T3344" t="s">
        <v>8276</v>
      </c>
      <c r="U3344" t="s">
        <v>8277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1200</v>
      </c>
      <c r="E3345">
        <v>700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9">
        <f t="shared" si="272"/>
        <v>42452.916481481487</v>
      </c>
      <c r="L3345" s="9">
        <f t="shared" si="273"/>
        <v>42473.554166666669</v>
      </c>
      <c r="M3345" s="10" t="s">
        <v>8328</v>
      </c>
      <c r="N3345" t="b">
        <v>0</v>
      </c>
      <c r="O3345">
        <v>23</v>
      </c>
      <c r="P3345" t="b">
        <v>1</v>
      </c>
      <c r="Q3345" t="s">
        <v>8276</v>
      </c>
      <c r="R3345" s="5">
        <f t="shared" si="271"/>
        <v>1.7142857142857142</v>
      </c>
      <c r="S3345">
        <f t="shared" si="274"/>
        <v>52.173913043478258</v>
      </c>
      <c r="T3345" t="s">
        <v>8276</v>
      </c>
      <c r="U3345" t="s">
        <v>8277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4565</v>
      </c>
      <c r="E3346">
        <v>4500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9">
        <f t="shared" si="272"/>
        <v>41851.200150462959</v>
      </c>
      <c r="L3346" s="9">
        <f t="shared" si="273"/>
        <v>41881.200150462959</v>
      </c>
      <c r="M3346" s="10" t="s">
        <v>8329</v>
      </c>
      <c r="N3346" t="b">
        <v>0</v>
      </c>
      <c r="O3346">
        <v>40</v>
      </c>
      <c r="P3346" t="b">
        <v>1</v>
      </c>
      <c r="Q3346" t="s">
        <v>8276</v>
      </c>
      <c r="R3346" s="5">
        <f t="shared" si="271"/>
        <v>1.0144444444444445</v>
      </c>
      <c r="S3346">
        <f t="shared" si="274"/>
        <v>114.125</v>
      </c>
      <c r="T3346" t="s">
        <v>8276</v>
      </c>
      <c r="U3346" t="s">
        <v>8277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650</v>
      </c>
      <c r="E3347">
        <v>500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9">
        <f t="shared" si="272"/>
        <v>42053.106111111112</v>
      </c>
      <c r="L3347" s="9">
        <f t="shared" si="273"/>
        <v>42112.025694444441</v>
      </c>
      <c r="M3347" s="10" t="s">
        <v>8326</v>
      </c>
      <c r="N3347" t="b">
        <v>0</v>
      </c>
      <c r="O3347">
        <v>13</v>
      </c>
      <c r="P3347" t="b">
        <v>1</v>
      </c>
      <c r="Q3347" t="s">
        <v>8276</v>
      </c>
      <c r="R3347" s="5">
        <f t="shared" si="271"/>
        <v>1.3</v>
      </c>
      <c r="S3347">
        <f t="shared" si="274"/>
        <v>50</v>
      </c>
      <c r="T3347" t="s">
        <v>8276</v>
      </c>
      <c r="U3347" t="s">
        <v>8277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1650</v>
      </c>
      <c r="E3348">
        <v>1500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9">
        <f t="shared" si="272"/>
        <v>42054.024421296301</v>
      </c>
      <c r="L3348" s="9">
        <f t="shared" si="273"/>
        <v>42061.024421296301</v>
      </c>
      <c r="M3348" s="10" t="s">
        <v>8326</v>
      </c>
      <c r="N3348" t="b">
        <v>0</v>
      </c>
      <c r="O3348">
        <v>18</v>
      </c>
      <c r="P3348" t="b">
        <v>1</v>
      </c>
      <c r="Q3348" t="s">
        <v>8276</v>
      </c>
      <c r="R3348" s="5">
        <f t="shared" si="271"/>
        <v>1.1000000000000001</v>
      </c>
      <c r="S3348">
        <f t="shared" si="274"/>
        <v>91.666666666666671</v>
      </c>
      <c r="T3348" t="s">
        <v>8276</v>
      </c>
      <c r="U3348" t="s">
        <v>8277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2389</v>
      </c>
      <c r="E3349">
        <v>2000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9">
        <f t="shared" si="272"/>
        <v>42484.551550925928</v>
      </c>
      <c r="L3349" s="9">
        <f t="shared" si="273"/>
        <v>42498.875</v>
      </c>
      <c r="M3349" s="10" t="s">
        <v>8328</v>
      </c>
      <c r="N3349" t="b">
        <v>0</v>
      </c>
      <c r="O3349">
        <v>22</v>
      </c>
      <c r="P3349" t="b">
        <v>1</v>
      </c>
      <c r="Q3349" t="s">
        <v>8276</v>
      </c>
      <c r="R3349" s="5">
        <f t="shared" si="271"/>
        <v>1.1944999999999999</v>
      </c>
      <c r="S3349">
        <f t="shared" si="274"/>
        <v>108.59090909090909</v>
      </c>
      <c r="T3349" t="s">
        <v>8276</v>
      </c>
      <c r="U3349" t="s">
        <v>8277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5516</v>
      </c>
      <c r="E3350">
        <v>5500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9">
        <f t="shared" si="272"/>
        <v>42466.558796296296</v>
      </c>
      <c r="L3350" s="9">
        <f t="shared" si="273"/>
        <v>42490.165972222225</v>
      </c>
      <c r="M3350" s="10" t="s">
        <v>8328</v>
      </c>
      <c r="N3350" t="b">
        <v>0</v>
      </c>
      <c r="O3350">
        <v>79</v>
      </c>
      <c r="P3350" t="b">
        <v>1</v>
      </c>
      <c r="Q3350" t="s">
        <v>8276</v>
      </c>
      <c r="R3350" s="5">
        <f t="shared" si="271"/>
        <v>1.002909090909091</v>
      </c>
      <c r="S3350">
        <f t="shared" si="274"/>
        <v>69.822784810126578</v>
      </c>
      <c r="T3350" t="s">
        <v>8276</v>
      </c>
      <c r="U3350" t="s">
        <v>8277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1534</v>
      </c>
      <c r="E3351">
        <v>1000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9">
        <f t="shared" si="272"/>
        <v>42513.110787037032</v>
      </c>
      <c r="L3351" s="9">
        <f t="shared" si="273"/>
        <v>42534.708333333328</v>
      </c>
      <c r="M3351" s="10" t="s">
        <v>8328</v>
      </c>
      <c r="N3351" t="b">
        <v>0</v>
      </c>
      <c r="O3351">
        <v>14</v>
      </c>
      <c r="P3351" t="b">
        <v>1</v>
      </c>
      <c r="Q3351" t="s">
        <v>8276</v>
      </c>
      <c r="R3351" s="5">
        <f t="shared" si="271"/>
        <v>1.534</v>
      </c>
      <c r="S3351">
        <f t="shared" si="274"/>
        <v>109.57142857142857</v>
      </c>
      <c r="T3351" t="s">
        <v>8276</v>
      </c>
      <c r="U3351" t="s">
        <v>8277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3655</v>
      </c>
      <c r="E3352">
        <v>3500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9">
        <f t="shared" si="272"/>
        <v>42302.701516203699</v>
      </c>
      <c r="L3352" s="9">
        <f t="shared" si="273"/>
        <v>42337.958333333328</v>
      </c>
      <c r="M3352" s="10" t="s">
        <v>8326</v>
      </c>
      <c r="N3352" t="b">
        <v>0</v>
      </c>
      <c r="O3352">
        <v>51</v>
      </c>
      <c r="P3352" t="b">
        <v>1</v>
      </c>
      <c r="Q3352" t="s">
        <v>8276</v>
      </c>
      <c r="R3352" s="5">
        <f t="shared" si="271"/>
        <v>1.0442857142857143</v>
      </c>
      <c r="S3352">
        <f t="shared" si="274"/>
        <v>71.666666666666671</v>
      </c>
      <c r="T3352" t="s">
        <v>8276</v>
      </c>
      <c r="U3352" t="s">
        <v>8277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5055</v>
      </c>
      <c r="E3353">
        <v>5000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9">
        <f t="shared" si="272"/>
        <v>41806.395428240743</v>
      </c>
      <c r="L3353" s="9">
        <f t="shared" si="273"/>
        <v>41843.458333333336</v>
      </c>
      <c r="M3353" s="10" t="s">
        <v>8329</v>
      </c>
      <c r="N3353" t="b">
        <v>0</v>
      </c>
      <c r="O3353">
        <v>54</v>
      </c>
      <c r="P3353" t="b">
        <v>1</v>
      </c>
      <c r="Q3353" t="s">
        <v>8276</v>
      </c>
      <c r="R3353" s="5">
        <f t="shared" si="271"/>
        <v>1.0109999999999999</v>
      </c>
      <c r="S3353">
        <f t="shared" si="274"/>
        <v>93.611111111111114</v>
      </c>
      <c r="T3353" t="s">
        <v>8276</v>
      </c>
      <c r="U3353" t="s">
        <v>8277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5376</v>
      </c>
      <c r="E3354">
        <v>5000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9">
        <f t="shared" si="272"/>
        <v>42495.992800925931</v>
      </c>
      <c r="L3354" s="9">
        <f t="shared" si="273"/>
        <v>42552.958333333328</v>
      </c>
      <c r="M3354" s="10" t="s">
        <v>8328</v>
      </c>
      <c r="N3354" t="b">
        <v>0</v>
      </c>
      <c r="O3354">
        <v>70</v>
      </c>
      <c r="P3354" t="b">
        <v>1</v>
      </c>
      <c r="Q3354" t="s">
        <v>8276</v>
      </c>
      <c r="R3354" s="5">
        <f t="shared" si="271"/>
        <v>1.0751999999999999</v>
      </c>
      <c r="S3354">
        <f t="shared" si="274"/>
        <v>76.8</v>
      </c>
      <c r="T3354" t="s">
        <v>8276</v>
      </c>
      <c r="U3354" t="s">
        <v>8277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1575</v>
      </c>
      <c r="E3355">
        <v>500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9">
        <f t="shared" si="272"/>
        <v>42479.432291666672</v>
      </c>
      <c r="L3355" s="9">
        <f t="shared" si="273"/>
        <v>42492.958333333328</v>
      </c>
      <c r="M3355" s="10" t="s">
        <v>8328</v>
      </c>
      <c r="N3355" t="b">
        <v>0</v>
      </c>
      <c r="O3355">
        <v>44</v>
      </c>
      <c r="P3355" t="b">
        <v>1</v>
      </c>
      <c r="Q3355" t="s">
        <v>8276</v>
      </c>
      <c r="R3355" s="5">
        <f t="shared" si="271"/>
        <v>3.15</v>
      </c>
      <c r="S3355">
        <f t="shared" si="274"/>
        <v>35.795454545454547</v>
      </c>
      <c r="T3355" t="s">
        <v>8276</v>
      </c>
      <c r="U3355" t="s">
        <v>8277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3058</v>
      </c>
      <c r="E3356">
        <v>3000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9">
        <f t="shared" si="272"/>
        <v>42270.7269212963</v>
      </c>
      <c r="L3356" s="9">
        <f t="shared" si="273"/>
        <v>42306.167361111111</v>
      </c>
      <c r="M3356" s="10" t="s">
        <v>8326</v>
      </c>
      <c r="N3356" t="b">
        <v>0</v>
      </c>
      <c r="O3356">
        <v>55</v>
      </c>
      <c r="P3356" t="b">
        <v>1</v>
      </c>
      <c r="Q3356" t="s">
        <v>8276</v>
      </c>
      <c r="R3356" s="5">
        <f t="shared" si="271"/>
        <v>1.0193333333333334</v>
      </c>
      <c r="S3356">
        <f t="shared" si="274"/>
        <v>55.6</v>
      </c>
      <c r="T3356" t="s">
        <v>8276</v>
      </c>
      <c r="U3356" t="s">
        <v>8277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2210</v>
      </c>
      <c r="E3357">
        <v>1750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9">
        <f t="shared" si="272"/>
        <v>42489.619525462964</v>
      </c>
      <c r="L3357" s="9">
        <f t="shared" si="273"/>
        <v>42500.470138888893</v>
      </c>
      <c r="M3357" s="10" t="s">
        <v>8328</v>
      </c>
      <c r="N3357" t="b">
        <v>0</v>
      </c>
      <c r="O3357">
        <v>15</v>
      </c>
      <c r="P3357" t="b">
        <v>1</v>
      </c>
      <c r="Q3357" t="s">
        <v>8276</v>
      </c>
      <c r="R3357" s="5">
        <f t="shared" si="271"/>
        <v>1.2628571428571429</v>
      </c>
      <c r="S3357">
        <f t="shared" si="274"/>
        <v>147.33333333333334</v>
      </c>
      <c r="T3357" t="s">
        <v>8276</v>
      </c>
      <c r="U3357" t="s">
        <v>8277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1521</v>
      </c>
      <c r="E3358">
        <v>1500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9">
        <f t="shared" si="272"/>
        <v>42536.815648148149</v>
      </c>
      <c r="L3358" s="9">
        <f t="shared" si="273"/>
        <v>42566.815648148149</v>
      </c>
      <c r="M3358" s="10" t="s">
        <v>8328</v>
      </c>
      <c r="N3358" t="b">
        <v>0</v>
      </c>
      <c r="O3358">
        <v>27</v>
      </c>
      <c r="P3358" t="b">
        <v>1</v>
      </c>
      <c r="Q3358" t="s">
        <v>8276</v>
      </c>
      <c r="R3358" s="5">
        <f t="shared" si="271"/>
        <v>1.014</v>
      </c>
      <c r="S3358">
        <f t="shared" si="274"/>
        <v>56.333333333333336</v>
      </c>
      <c r="T3358" t="s">
        <v>8276</v>
      </c>
      <c r="U3358" t="s">
        <v>8277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2020</v>
      </c>
      <c r="E3359">
        <v>2000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9">
        <f t="shared" si="272"/>
        <v>41822.417939814812</v>
      </c>
      <c r="L3359" s="9">
        <f t="shared" si="273"/>
        <v>41852.417939814812</v>
      </c>
      <c r="M3359" s="10" t="s">
        <v>8329</v>
      </c>
      <c r="N3359" t="b">
        <v>0</v>
      </c>
      <c r="O3359">
        <v>21</v>
      </c>
      <c r="P3359" t="b">
        <v>1</v>
      </c>
      <c r="Q3359" t="s">
        <v>8276</v>
      </c>
      <c r="R3359" s="5">
        <f t="shared" si="271"/>
        <v>1.01</v>
      </c>
      <c r="S3359">
        <f t="shared" si="274"/>
        <v>96.19047619047619</v>
      </c>
      <c r="T3359" t="s">
        <v>8276</v>
      </c>
      <c r="U3359" t="s">
        <v>8277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10299</v>
      </c>
      <c r="E3360">
        <v>10000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9">
        <f t="shared" si="272"/>
        <v>41932.311099537037</v>
      </c>
      <c r="L3360" s="9">
        <f t="shared" si="273"/>
        <v>41962.352766203709</v>
      </c>
      <c r="M3360" s="10" t="s">
        <v>8329</v>
      </c>
      <c r="N3360" t="b">
        <v>0</v>
      </c>
      <c r="O3360">
        <v>162</v>
      </c>
      <c r="P3360" t="b">
        <v>1</v>
      </c>
      <c r="Q3360" t="s">
        <v>8276</v>
      </c>
      <c r="R3360" s="5">
        <f t="shared" si="271"/>
        <v>1.0299</v>
      </c>
      <c r="S3360">
        <f t="shared" si="274"/>
        <v>63.574074074074076</v>
      </c>
      <c r="T3360" t="s">
        <v>8276</v>
      </c>
      <c r="U3360" t="s">
        <v>8277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4250</v>
      </c>
      <c r="E3361">
        <v>4000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9">
        <f t="shared" si="272"/>
        <v>42746.057106481487</v>
      </c>
      <c r="L3361" s="9">
        <f t="shared" si="273"/>
        <v>42791.057106481487</v>
      </c>
      <c r="M3361" s="10" t="s">
        <v>8327</v>
      </c>
      <c r="N3361" t="b">
        <v>0</v>
      </c>
      <c r="O3361">
        <v>23</v>
      </c>
      <c r="P3361" t="b">
        <v>1</v>
      </c>
      <c r="Q3361" t="s">
        <v>8276</v>
      </c>
      <c r="R3361" s="5">
        <f t="shared" si="271"/>
        <v>1.0625</v>
      </c>
      <c r="S3361">
        <f t="shared" si="274"/>
        <v>184.78260869565219</v>
      </c>
      <c r="T3361" t="s">
        <v>8276</v>
      </c>
      <c r="U3361" t="s">
        <v>8277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9124</v>
      </c>
      <c r="E3362">
        <v>9000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9">
        <f t="shared" si="272"/>
        <v>42697.082673611112</v>
      </c>
      <c r="L3362" s="9">
        <f t="shared" si="273"/>
        <v>42718.665972222225</v>
      </c>
      <c r="M3362" s="10" t="s">
        <v>8328</v>
      </c>
      <c r="N3362" t="b">
        <v>0</v>
      </c>
      <c r="O3362">
        <v>72</v>
      </c>
      <c r="P3362" t="b">
        <v>1</v>
      </c>
      <c r="Q3362" t="s">
        <v>8276</v>
      </c>
      <c r="R3362" s="5">
        <f t="shared" si="271"/>
        <v>1.0137777777777779</v>
      </c>
      <c r="S3362">
        <f t="shared" si="274"/>
        <v>126.72222222222223</v>
      </c>
      <c r="T3362" t="s">
        <v>8276</v>
      </c>
      <c r="U3362" t="s">
        <v>8277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5673</v>
      </c>
      <c r="E3363">
        <v>5000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9">
        <f t="shared" si="272"/>
        <v>41866.025347222225</v>
      </c>
      <c r="L3363" s="9">
        <f t="shared" si="273"/>
        <v>41883.665972222225</v>
      </c>
      <c r="M3363" s="10" t="s">
        <v>8329</v>
      </c>
      <c r="N3363" t="b">
        <v>0</v>
      </c>
      <c r="O3363">
        <v>68</v>
      </c>
      <c r="P3363" t="b">
        <v>1</v>
      </c>
      <c r="Q3363" t="s">
        <v>8276</v>
      </c>
      <c r="R3363" s="5">
        <f t="shared" si="271"/>
        <v>1.1346000000000001</v>
      </c>
      <c r="S3363">
        <f t="shared" si="274"/>
        <v>83.42647058823529</v>
      </c>
      <c r="T3363" t="s">
        <v>8276</v>
      </c>
      <c r="U3363" t="s">
        <v>8277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1090</v>
      </c>
      <c r="E3364">
        <v>500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9">
        <f t="shared" si="272"/>
        <v>42056.091631944444</v>
      </c>
      <c r="L3364" s="9">
        <f t="shared" si="273"/>
        <v>42070.204861111109</v>
      </c>
      <c r="M3364" s="10" t="s">
        <v>8326</v>
      </c>
      <c r="N3364" t="b">
        <v>0</v>
      </c>
      <c r="O3364">
        <v>20</v>
      </c>
      <c r="P3364" t="b">
        <v>1</v>
      </c>
      <c r="Q3364" t="s">
        <v>8276</v>
      </c>
      <c r="R3364" s="5">
        <f t="shared" si="271"/>
        <v>2.1800000000000002</v>
      </c>
      <c r="S3364">
        <f t="shared" si="274"/>
        <v>54.5</v>
      </c>
      <c r="T3364" t="s">
        <v>8276</v>
      </c>
      <c r="U3364" t="s">
        <v>8277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7860</v>
      </c>
      <c r="E3365">
        <v>7750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9">
        <f t="shared" si="272"/>
        <v>41851.771354166667</v>
      </c>
      <c r="L3365" s="9">
        <f t="shared" si="273"/>
        <v>41870.666666666664</v>
      </c>
      <c r="M3365" s="10" t="s">
        <v>8329</v>
      </c>
      <c r="N3365" t="b">
        <v>0</v>
      </c>
      <c r="O3365">
        <v>26</v>
      </c>
      <c r="P3365" t="b">
        <v>1</v>
      </c>
      <c r="Q3365" t="s">
        <v>8276</v>
      </c>
      <c r="R3365" s="5">
        <f t="shared" si="271"/>
        <v>1.0141935483870967</v>
      </c>
      <c r="S3365">
        <f t="shared" si="274"/>
        <v>302.30769230769232</v>
      </c>
      <c r="T3365" t="s">
        <v>8276</v>
      </c>
      <c r="U3365" t="s">
        <v>8277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3178</v>
      </c>
      <c r="E3366">
        <v>3000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9">
        <f t="shared" si="272"/>
        <v>42422.977418981478</v>
      </c>
      <c r="L3366" s="9">
        <f t="shared" si="273"/>
        <v>42444.875</v>
      </c>
      <c r="M3366" s="10" t="s">
        <v>8328</v>
      </c>
      <c r="N3366" t="b">
        <v>0</v>
      </c>
      <c r="O3366">
        <v>72</v>
      </c>
      <c r="P3366" t="b">
        <v>1</v>
      </c>
      <c r="Q3366" t="s">
        <v>8276</v>
      </c>
      <c r="R3366" s="5">
        <f t="shared" si="271"/>
        <v>1.0593333333333332</v>
      </c>
      <c r="S3366">
        <f t="shared" si="274"/>
        <v>44.138888888888886</v>
      </c>
      <c r="T3366" t="s">
        <v>8276</v>
      </c>
      <c r="U3366" t="s">
        <v>8277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2600</v>
      </c>
      <c r="E3367">
        <v>2500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9">
        <f t="shared" si="272"/>
        <v>42321.101759259254</v>
      </c>
      <c r="L3367" s="9">
        <f t="shared" si="273"/>
        <v>42351.101759259254</v>
      </c>
      <c r="M3367" s="10" t="s">
        <v>8326</v>
      </c>
      <c r="N3367" t="b">
        <v>0</v>
      </c>
      <c r="O3367">
        <v>3</v>
      </c>
      <c r="P3367" t="b">
        <v>1</v>
      </c>
      <c r="Q3367" t="s">
        <v>8276</v>
      </c>
      <c r="R3367" s="5">
        <f t="shared" si="271"/>
        <v>1.04</v>
      </c>
      <c r="S3367">
        <f t="shared" si="274"/>
        <v>866.66666666666663</v>
      </c>
      <c r="T3367" t="s">
        <v>8276</v>
      </c>
      <c r="U3367" t="s">
        <v>8277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1105</v>
      </c>
      <c r="E3368">
        <v>500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9">
        <f t="shared" si="272"/>
        <v>42107.067557870367</v>
      </c>
      <c r="L3368" s="9">
        <f t="shared" si="273"/>
        <v>42137.067557870367</v>
      </c>
      <c r="M3368" s="10" t="s">
        <v>8326</v>
      </c>
      <c r="N3368" t="b">
        <v>0</v>
      </c>
      <c r="O3368">
        <v>18</v>
      </c>
      <c r="P3368" t="b">
        <v>1</v>
      </c>
      <c r="Q3368" t="s">
        <v>8276</v>
      </c>
      <c r="R3368" s="5">
        <f t="shared" si="271"/>
        <v>2.21</v>
      </c>
      <c r="S3368">
        <f t="shared" si="274"/>
        <v>61.388888888888886</v>
      </c>
      <c r="T3368" t="s">
        <v>8276</v>
      </c>
      <c r="U3368" t="s">
        <v>8277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890</v>
      </c>
      <c r="E3369">
        <v>750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9">
        <f t="shared" si="272"/>
        <v>42192.933958333335</v>
      </c>
      <c r="L3369" s="9">
        <f t="shared" si="273"/>
        <v>42217.933958333335</v>
      </c>
      <c r="M3369" s="10" t="s">
        <v>8326</v>
      </c>
      <c r="N3369" t="b">
        <v>0</v>
      </c>
      <c r="O3369">
        <v>30</v>
      </c>
      <c r="P3369" t="b">
        <v>1</v>
      </c>
      <c r="Q3369" t="s">
        <v>8276</v>
      </c>
      <c r="R3369" s="5">
        <f t="shared" si="271"/>
        <v>1.1866666666666668</v>
      </c>
      <c r="S3369">
        <f t="shared" si="274"/>
        <v>29.666666666666668</v>
      </c>
      <c r="T3369" t="s">
        <v>8276</v>
      </c>
      <c r="U3369" t="s">
        <v>8277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1046</v>
      </c>
      <c r="E3370">
        <v>1000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9">
        <f t="shared" si="272"/>
        <v>41969.199756944443</v>
      </c>
      <c r="L3370" s="9">
        <f t="shared" si="273"/>
        <v>42005.208333333328</v>
      </c>
      <c r="M3370" s="10" t="s">
        <v>8326</v>
      </c>
      <c r="N3370" t="b">
        <v>0</v>
      </c>
      <c r="O3370">
        <v>23</v>
      </c>
      <c r="P3370" t="b">
        <v>1</v>
      </c>
      <c r="Q3370" t="s">
        <v>8276</v>
      </c>
      <c r="R3370" s="5">
        <f t="shared" si="271"/>
        <v>1.046</v>
      </c>
      <c r="S3370">
        <f t="shared" si="274"/>
        <v>45.478260869565219</v>
      </c>
      <c r="T3370" t="s">
        <v>8276</v>
      </c>
      <c r="U3370" t="s">
        <v>8277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5195</v>
      </c>
      <c r="E3371">
        <v>5000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9">
        <f t="shared" si="272"/>
        <v>42690.041435185187</v>
      </c>
      <c r="L3371" s="9">
        <f t="shared" si="273"/>
        <v>42750.041435185187</v>
      </c>
      <c r="M3371" s="10" t="s">
        <v>8327</v>
      </c>
      <c r="N3371" t="b">
        <v>0</v>
      </c>
      <c r="O3371">
        <v>54</v>
      </c>
      <c r="P3371" t="b">
        <v>1</v>
      </c>
      <c r="Q3371" t="s">
        <v>8276</v>
      </c>
      <c r="R3371" s="5">
        <f t="shared" si="271"/>
        <v>1.0389999999999999</v>
      </c>
      <c r="S3371">
        <f t="shared" si="274"/>
        <v>96.203703703703709</v>
      </c>
      <c r="T3371" t="s">
        <v>8276</v>
      </c>
      <c r="U3371" t="s">
        <v>8277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1766</v>
      </c>
      <c r="E3372">
        <v>1500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9">
        <f t="shared" si="272"/>
        <v>42690.334317129629</v>
      </c>
      <c r="L3372" s="9">
        <f t="shared" si="273"/>
        <v>42721.333333333328</v>
      </c>
      <c r="M3372" s="10" t="s">
        <v>8328</v>
      </c>
      <c r="N3372" t="b">
        <v>0</v>
      </c>
      <c r="O3372">
        <v>26</v>
      </c>
      <c r="P3372" t="b">
        <v>1</v>
      </c>
      <c r="Q3372" t="s">
        <v>8276</v>
      </c>
      <c r="R3372" s="5">
        <f t="shared" si="271"/>
        <v>1.1773333333333333</v>
      </c>
      <c r="S3372">
        <f t="shared" si="274"/>
        <v>67.92307692307692</v>
      </c>
      <c r="T3372" t="s">
        <v>8276</v>
      </c>
      <c r="U3372" t="s">
        <v>8277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277</v>
      </c>
      <c r="E3373">
        <v>200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9">
        <f t="shared" si="272"/>
        <v>42312.874594907407</v>
      </c>
      <c r="L3373" s="9">
        <f t="shared" si="273"/>
        <v>42340.874594907407</v>
      </c>
      <c r="M3373" s="10" t="s">
        <v>8326</v>
      </c>
      <c r="N3373" t="b">
        <v>0</v>
      </c>
      <c r="O3373">
        <v>9</v>
      </c>
      <c r="P3373" t="b">
        <v>1</v>
      </c>
      <c r="Q3373" t="s">
        <v>8276</v>
      </c>
      <c r="R3373" s="5">
        <f t="shared" si="271"/>
        <v>1.385</v>
      </c>
      <c r="S3373">
        <f t="shared" si="274"/>
        <v>30.777777777777779</v>
      </c>
      <c r="T3373" t="s">
        <v>8276</v>
      </c>
      <c r="U3373" t="s">
        <v>8277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1035</v>
      </c>
      <c r="E3374">
        <v>1000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9">
        <f t="shared" si="272"/>
        <v>41855.548101851848</v>
      </c>
      <c r="L3374" s="9">
        <f t="shared" si="273"/>
        <v>41876.207638888889</v>
      </c>
      <c r="M3374" s="10" t="s">
        <v>8329</v>
      </c>
      <c r="N3374" t="b">
        <v>0</v>
      </c>
      <c r="O3374">
        <v>27</v>
      </c>
      <c r="P3374" t="b">
        <v>1</v>
      </c>
      <c r="Q3374" t="s">
        <v>8276</v>
      </c>
      <c r="R3374" s="5">
        <f t="shared" si="271"/>
        <v>1.0349999999999999</v>
      </c>
      <c r="S3374">
        <f t="shared" si="274"/>
        <v>38.333333333333336</v>
      </c>
      <c r="T3374" t="s">
        <v>8276</v>
      </c>
      <c r="U3374" t="s">
        <v>8277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2005</v>
      </c>
      <c r="E3375">
        <v>2000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9">
        <f t="shared" si="272"/>
        <v>42179.854629629626</v>
      </c>
      <c r="L3375" s="9">
        <f t="shared" si="273"/>
        <v>42203.666666666672</v>
      </c>
      <c r="M3375" s="10" t="s">
        <v>8326</v>
      </c>
      <c r="N3375" t="b">
        <v>0</v>
      </c>
      <c r="O3375">
        <v>30</v>
      </c>
      <c r="P3375" t="b">
        <v>1</v>
      </c>
      <c r="Q3375" t="s">
        <v>8276</v>
      </c>
      <c r="R3375" s="5">
        <f t="shared" si="271"/>
        <v>1.0024999999999999</v>
      </c>
      <c r="S3375">
        <f t="shared" si="274"/>
        <v>66.833333333333329</v>
      </c>
      <c r="T3375" t="s">
        <v>8276</v>
      </c>
      <c r="U3375" t="s">
        <v>8277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3730</v>
      </c>
      <c r="E3376">
        <v>3500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9">
        <f t="shared" si="272"/>
        <v>42275.731666666667</v>
      </c>
      <c r="L3376" s="9">
        <f t="shared" si="273"/>
        <v>42305.731666666667</v>
      </c>
      <c r="M3376" s="10" t="s">
        <v>8326</v>
      </c>
      <c r="N3376" t="b">
        <v>0</v>
      </c>
      <c r="O3376">
        <v>52</v>
      </c>
      <c r="P3376" t="b">
        <v>1</v>
      </c>
      <c r="Q3376" t="s">
        <v>8276</v>
      </c>
      <c r="R3376" s="5">
        <f t="shared" si="271"/>
        <v>1.0657142857142856</v>
      </c>
      <c r="S3376">
        <f t="shared" si="274"/>
        <v>71.730769230769226</v>
      </c>
      <c r="T3376" t="s">
        <v>8276</v>
      </c>
      <c r="U3376" t="s">
        <v>8277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9">
        <f t="shared" si="272"/>
        <v>41765.610798611109</v>
      </c>
      <c r="L3377" s="9">
        <f t="shared" si="273"/>
        <v>41777.610798611109</v>
      </c>
      <c r="M3377" s="10" t="s">
        <v>8329</v>
      </c>
      <c r="N3377" t="b">
        <v>0</v>
      </c>
      <c r="O3377">
        <v>17</v>
      </c>
      <c r="P3377" t="b">
        <v>1</v>
      </c>
      <c r="Q3377" t="s">
        <v>8276</v>
      </c>
      <c r="R3377" s="5">
        <f t="shared" si="271"/>
        <v>1</v>
      </c>
      <c r="S3377">
        <f t="shared" si="274"/>
        <v>176.47058823529412</v>
      </c>
      <c r="T3377" t="s">
        <v>8276</v>
      </c>
      <c r="U3377" t="s">
        <v>8277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8001</v>
      </c>
      <c r="E3378">
        <v>8000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9">
        <f t="shared" si="272"/>
        <v>42059.701319444444</v>
      </c>
      <c r="L3378" s="9">
        <f t="shared" si="273"/>
        <v>42119.659652777773</v>
      </c>
      <c r="M3378" s="10" t="s">
        <v>8326</v>
      </c>
      <c r="N3378" t="b">
        <v>0</v>
      </c>
      <c r="O3378">
        <v>19</v>
      </c>
      <c r="P3378" t="b">
        <v>1</v>
      </c>
      <c r="Q3378" t="s">
        <v>8276</v>
      </c>
      <c r="R3378" s="5">
        <f t="shared" si="271"/>
        <v>1.0001249999999999</v>
      </c>
      <c r="S3378">
        <f t="shared" si="274"/>
        <v>421.10526315789474</v>
      </c>
      <c r="T3378" t="s">
        <v>8276</v>
      </c>
      <c r="U3378" t="s">
        <v>8277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8084</v>
      </c>
      <c r="E3379">
        <v>8000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9">
        <f t="shared" si="272"/>
        <v>42053.732627314814</v>
      </c>
      <c r="L3379" s="9">
        <f t="shared" si="273"/>
        <v>42083.705555555556</v>
      </c>
      <c r="M3379" s="10" t="s">
        <v>8326</v>
      </c>
      <c r="N3379" t="b">
        <v>0</v>
      </c>
      <c r="O3379">
        <v>77</v>
      </c>
      <c r="P3379" t="b">
        <v>1</v>
      </c>
      <c r="Q3379" t="s">
        <v>8276</v>
      </c>
      <c r="R3379" s="5">
        <f t="shared" si="271"/>
        <v>1.0105</v>
      </c>
      <c r="S3379">
        <f t="shared" si="274"/>
        <v>104.98701298701299</v>
      </c>
      <c r="T3379" t="s">
        <v>8276</v>
      </c>
      <c r="U3379" t="s">
        <v>8277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592</v>
      </c>
      <c r="E3380">
        <v>550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9">
        <f t="shared" si="272"/>
        <v>41858.355393518519</v>
      </c>
      <c r="L3380" s="9">
        <f t="shared" si="273"/>
        <v>41882.547222222223</v>
      </c>
      <c r="M3380" s="10" t="s">
        <v>8329</v>
      </c>
      <c r="N3380" t="b">
        <v>0</v>
      </c>
      <c r="O3380">
        <v>21</v>
      </c>
      <c r="P3380" t="b">
        <v>1</v>
      </c>
      <c r="Q3380" t="s">
        <v>8276</v>
      </c>
      <c r="R3380" s="5">
        <f t="shared" si="271"/>
        <v>1.0763636363636364</v>
      </c>
      <c r="S3380">
        <f t="shared" si="274"/>
        <v>28.19047619047619</v>
      </c>
      <c r="T3380" t="s">
        <v>8276</v>
      </c>
      <c r="U3380" t="s">
        <v>8277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2073</v>
      </c>
      <c r="E3381">
        <v>2000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9">
        <f t="shared" si="272"/>
        <v>42225.513888888891</v>
      </c>
      <c r="L3381" s="9">
        <f t="shared" si="273"/>
        <v>42242.958333333328</v>
      </c>
      <c r="M3381" s="10" t="s">
        <v>8326</v>
      </c>
      <c r="N3381" t="b">
        <v>0</v>
      </c>
      <c r="O3381">
        <v>38</v>
      </c>
      <c r="P3381" t="b">
        <v>1</v>
      </c>
      <c r="Q3381" t="s">
        <v>8276</v>
      </c>
      <c r="R3381" s="5">
        <f t="shared" si="271"/>
        <v>1.0365</v>
      </c>
      <c r="S3381">
        <f t="shared" si="274"/>
        <v>54.55263157894737</v>
      </c>
      <c r="T3381" t="s">
        <v>8276</v>
      </c>
      <c r="U3381" t="s">
        <v>8277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3133</v>
      </c>
      <c r="E3382">
        <v>3000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9">
        <f t="shared" si="272"/>
        <v>41937.953449074077</v>
      </c>
      <c r="L3382" s="9">
        <f t="shared" si="273"/>
        <v>41972.995115740741</v>
      </c>
      <c r="M3382" s="10" t="s">
        <v>8329</v>
      </c>
      <c r="N3382" t="b">
        <v>0</v>
      </c>
      <c r="O3382">
        <v>28</v>
      </c>
      <c r="P3382" t="b">
        <v>1</v>
      </c>
      <c r="Q3382" t="s">
        <v>8276</v>
      </c>
      <c r="R3382" s="5">
        <f t="shared" si="271"/>
        <v>1.0443333333333333</v>
      </c>
      <c r="S3382">
        <f t="shared" si="274"/>
        <v>111.89285714285714</v>
      </c>
      <c r="T3382" t="s">
        <v>8276</v>
      </c>
      <c r="U3382" t="s">
        <v>8277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4090</v>
      </c>
      <c r="E3383">
        <v>4000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9">
        <f t="shared" si="272"/>
        <v>42044.184988425928</v>
      </c>
      <c r="L3383" s="9">
        <f t="shared" si="273"/>
        <v>42074.143321759257</v>
      </c>
      <c r="M3383" s="10" t="s">
        <v>8326</v>
      </c>
      <c r="N3383" t="b">
        <v>0</v>
      </c>
      <c r="O3383">
        <v>48</v>
      </c>
      <c r="P3383" t="b">
        <v>1</v>
      </c>
      <c r="Q3383" t="s">
        <v>8276</v>
      </c>
      <c r="R3383" s="5">
        <f t="shared" si="271"/>
        <v>1.0225</v>
      </c>
      <c r="S3383">
        <f t="shared" si="274"/>
        <v>85.208333333333329</v>
      </c>
      <c r="T3383" t="s">
        <v>8276</v>
      </c>
      <c r="U3383" t="s">
        <v>8277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3526</v>
      </c>
      <c r="E3384">
        <v>3500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9">
        <f t="shared" si="272"/>
        <v>42559.431203703702</v>
      </c>
      <c r="L3384" s="9">
        <f t="shared" si="273"/>
        <v>42583.957638888889</v>
      </c>
      <c r="M3384" s="10" t="s">
        <v>8328</v>
      </c>
      <c r="N3384" t="b">
        <v>0</v>
      </c>
      <c r="O3384">
        <v>46</v>
      </c>
      <c r="P3384" t="b">
        <v>1</v>
      </c>
      <c r="Q3384" t="s">
        <v>8276</v>
      </c>
      <c r="R3384" s="5">
        <f t="shared" si="271"/>
        <v>1.0074285714285713</v>
      </c>
      <c r="S3384">
        <f t="shared" si="274"/>
        <v>76.652173913043484</v>
      </c>
      <c r="T3384" t="s">
        <v>8276</v>
      </c>
      <c r="U3384" t="s">
        <v>8277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1955</v>
      </c>
      <c r="E3385">
        <v>1750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9">
        <f t="shared" si="272"/>
        <v>42524.782638888893</v>
      </c>
      <c r="L3385" s="9">
        <f t="shared" si="273"/>
        <v>42544.782638888893</v>
      </c>
      <c r="M3385" s="10" t="s">
        <v>8328</v>
      </c>
      <c r="N3385" t="b">
        <v>0</v>
      </c>
      <c r="O3385">
        <v>30</v>
      </c>
      <c r="P3385" t="b">
        <v>1</v>
      </c>
      <c r="Q3385" t="s">
        <v>8276</v>
      </c>
      <c r="R3385" s="5">
        <f t="shared" si="271"/>
        <v>1.1171428571428572</v>
      </c>
      <c r="S3385">
        <f t="shared" si="274"/>
        <v>65.166666666666671</v>
      </c>
      <c r="T3385" t="s">
        <v>8276</v>
      </c>
      <c r="U3385" t="s">
        <v>8277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6000.66</v>
      </c>
      <c r="E3386">
        <v>6000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9">
        <f t="shared" si="272"/>
        <v>42292.087592592594</v>
      </c>
      <c r="L3386" s="9">
        <f t="shared" si="273"/>
        <v>42329.125</v>
      </c>
      <c r="M3386" s="10" t="s">
        <v>8326</v>
      </c>
      <c r="N3386" t="b">
        <v>0</v>
      </c>
      <c r="O3386">
        <v>64</v>
      </c>
      <c r="P3386" t="b">
        <v>1</v>
      </c>
      <c r="Q3386" t="s">
        <v>8276</v>
      </c>
      <c r="R3386" s="5">
        <f t="shared" si="271"/>
        <v>1.0001100000000001</v>
      </c>
      <c r="S3386">
        <f t="shared" si="274"/>
        <v>93.760312499999998</v>
      </c>
      <c r="T3386" t="s">
        <v>8276</v>
      </c>
      <c r="U3386" t="s">
        <v>8277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9">
        <f t="shared" si="272"/>
        <v>41953.8675</v>
      </c>
      <c r="L3387" s="9">
        <f t="shared" si="273"/>
        <v>41983.8675</v>
      </c>
      <c r="M3387" s="10" t="s">
        <v>8329</v>
      </c>
      <c r="N3387" t="b">
        <v>0</v>
      </c>
      <c r="O3387">
        <v>15</v>
      </c>
      <c r="P3387" t="b">
        <v>1</v>
      </c>
      <c r="Q3387" t="s">
        <v>8276</v>
      </c>
      <c r="R3387" s="5">
        <f t="shared" si="271"/>
        <v>1</v>
      </c>
      <c r="S3387">
        <f t="shared" si="274"/>
        <v>133.33333333333334</v>
      </c>
      <c r="T3387" t="s">
        <v>8276</v>
      </c>
      <c r="U3387" t="s">
        <v>8277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2100</v>
      </c>
      <c r="E3388">
        <v>2000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9">
        <f t="shared" si="272"/>
        <v>41946.644745370373</v>
      </c>
      <c r="L3388" s="9">
        <f t="shared" si="273"/>
        <v>41976.644745370373</v>
      </c>
      <c r="M3388" s="10" t="s">
        <v>8329</v>
      </c>
      <c r="N3388" t="b">
        <v>0</v>
      </c>
      <c r="O3388">
        <v>41</v>
      </c>
      <c r="P3388" t="b">
        <v>1</v>
      </c>
      <c r="Q3388" t="s">
        <v>8276</v>
      </c>
      <c r="R3388" s="5">
        <f t="shared" si="271"/>
        <v>1.05</v>
      </c>
      <c r="S3388">
        <f t="shared" si="274"/>
        <v>51.219512195121951</v>
      </c>
      <c r="T3388" t="s">
        <v>8276</v>
      </c>
      <c r="U3388" t="s">
        <v>8277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3506</v>
      </c>
      <c r="E3389">
        <v>3000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9">
        <f t="shared" si="272"/>
        <v>41947.762592592597</v>
      </c>
      <c r="L3389" s="9">
        <f t="shared" si="273"/>
        <v>41987.762592592597</v>
      </c>
      <c r="M3389" s="10" t="s">
        <v>8329</v>
      </c>
      <c r="N3389" t="b">
        <v>0</v>
      </c>
      <c r="O3389">
        <v>35</v>
      </c>
      <c r="P3389" t="b">
        <v>1</v>
      </c>
      <c r="Q3389" t="s">
        <v>8276</v>
      </c>
      <c r="R3389" s="5">
        <f t="shared" si="271"/>
        <v>1.1686666666666667</v>
      </c>
      <c r="S3389">
        <f t="shared" si="274"/>
        <v>100.17142857142858</v>
      </c>
      <c r="T3389" t="s">
        <v>8276</v>
      </c>
      <c r="U3389" t="s">
        <v>8277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1557</v>
      </c>
      <c r="E3390">
        <v>1500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9">
        <f t="shared" si="272"/>
        <v>42143.461122685185</v>
      </c>
      <c r="L3390" s="9">
        <f t="shared" si="273"/>
        <v>42173.461122685185</v>
      </c>
      <c r="M3390" s="10" t="s">
        <v>8326</v>
      </c>
      <c r="N3390" t="b">
        <v>0</v>
      </c>
      <c r="O3390">
        <v>45</v>
      </c>
      <c r="P3390" t="b">
        <v>1</v>
      </c>
      <c r="Q3390" t="s">
        <v>8276</v>
      </c>
      <c r="R3390" s="5">
        <f t="shared" si="271"/>
        <v>1.038</v>
      </c>
      <c r="S3390">
        <f t="shared" si="274"/>
        <v>34.6</v>
      </c>
      <c r="T3390" t="s">
        <v>8276</v>
      </c>
      <c r="U3390" t="s">
        <v>8277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11450</v>
      </c>
      <c r="E3391">
        <v>10000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9">
        <f t="shared" si="272"/>
        <v>42494.563449074078</v>
      </c>
      <c r="L3391" s="9">
        <f t="shared" si="273"/>
        <v>42524.563449074078</v>
      </c>
      <c r="M3391" s="10" t="s">
        <v>8328</v>
      </c>
      <c r="N3391" t="b">
        <v>0</v>
      </c>
      <c r="O3391">
        <v>62</v>
      </c>
      <c r="P3391" t="b">
        <v>1</v>
      </c>
      <c r="Q3391" t="s">
        <v>8276</v>
      </c>
      <c r="R3391" s="5">
        <f t="shared" si="271"/>
        <v>1.145</v>
      </c>
      <c r="S3391">
        <f t="shared" si="274"/>
        <v>184.67741935483872</v>
      </c>
      <c r="T3391" t="s">
        <v>8276</v>
      </c>
      <c r="U3391" t="s">
        <v>8277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1536</v>
      </c>
      <c r="E3392">
        <v>1500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9">
        <f t="shared" si="272"/>
        <v>41815.774826388893</v>
      </c>
      <c r="L3392" s="9">
        <f t="shared" si="273"/>
        <v>41830.774826388893</v>
      </c>
      <c r="M3392" s="10" t="s">
        <v>8329</v>
      </c>
      <c r="N3392" t="b">
        <v>0</v>
      </c>
      <c r="O3392">
        <v>22</v>
      </c>
      <c r="P3392" t="b">
        <v>1</v>
      </c>
      <c r="Q3392" t="s">
        <v>8276</v>
      </c>
      <c r="R3392" s="5">
        <f t="shared" si="271"/>
        <v>1.024</v>
      </c>
      <c r="S3392">
        <f t="shared" si="274"/>
        <v>69.818181818181813</v>
      </c>
      <c r="T3392" t="s">
        <v>8276</v>
      </c>
      <c r="U3392" t="s">
        <v>8277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1115</v>
      </c>
      <c r="E3393">
        <v>500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9">
        <f t="shared" si="272"/>
        <v>41830.545694444445</v>
      </c>
      <c r="L3393" s="9">
        <f t="shared" si="273"/>
        <v>41859.936111111107</v>
      </c>
      <c r="M3393" s="10" t="s">
        <v>8329</v>
      </c>
      <c r="N3393" t="b">
        <v>0</v>
      </c>
      <c r="O3393">
        <v>18</v>
      </c>
      <c r="P3393" t="b">
        <v>1</v>
      </c>
      <c r="Q3393" t="s">
        <v>8276</v>
      </c>
      <c r="R3393" s="5">
        <f t="shared" si="271"/>
        <v>2.23</v>
      </c>
      <c r="S3393">
        <f t="shared" si="274"/>
        <v>61.944444444444443</v>
      </c>
      <c r="T3393" t="s">
        <v>8276</v>
      </c>
      <c r="U3393" t="s">
        <v>8277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9">
        <f t="shared" si="272"/>
        <v>42446.845543981486</v>
      </c>
      <c r="L3394" s="9">
        <f t="shared" si="273"/>
        <v>42496.845543981486</v>
      </c>
      <c r="M3394" s="10" t="s">
        <v>8328</v>
      </c>
      <c r="N3394" t="b">
        <v>0</v>
      </c>
      <c r="O3394">
        <v>12</v>
      </c>
      <c r="P3394" t="b">
        <v>1</v>
      </c>
      <c r="Q3394" t="s">
        <v>8276</v>
      </c>
      <c r="R3394" s="5">
        <f t="shared" ref="R3394:R3457" si="275">D3394/E3394</f>
        <v>1</v>
      </c>
      <c r="S3394">
        <f t="shared" si="274"/>
        <v>41.666666666666664</v>
      </c>
      <c r="T3394" t="s">
        <v>8276</v>
      </c>
      <c r="U3394" t="s">
        <v>8277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1587</v>
      </c>
      <c r="E3395">
        <v>1500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9">
        <f t="shared" ref="K3395:K3458" si="276">(J3395/86400)+DATE(1970,1,1)</f>
        <v>41923.921643518523</v>
      </c>
      <c r="L3395" s="9">
        <f t="shared" ref="L3395:L3458" si="277">(I3395/86400)+DATE(1970,1,1)</f>
        <v>41949.031944444447</v>
      </c>
      <c r="M3395" s="10" t="s">
        <v>8329</v>
      </c>
      <c r="N3395" t="b">
        <v>0</v>
      </c>
      <c r="O3395">
        <v>44</v>
      </c>
      <c r="P3395" t="b">
        <v>1</v>
      </c>
      <c r="Q3395" t="s">
        <v>8276</v>
      </c>
      <c r="R3395" s="5">
        <f t="shared" si="275"/>
        <v>1.0580000000000001</v>
      </c>
      <c r="S3395">
        <f t="shared" si="274"/>
        <v>36.06818181818182</v>
      </c>
      <c r="T3395" t="s">
        <v>8276</v>
      </c>
      <c r="U3395" t="s">
        <v>8277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783</v>
      </c>
      <c r="E3396">
        <v>550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9">
        <f t="shared" si="276"/>
        <v>41817.59542824074</v>
      </c>
      <c r="L3396" s="9">
        <f t="shared" si="277"/>
        <v>41847.59542824074</v>
      </c>
      <c r="M3396" s="10" t="s">
        <v>8329</v>
      </c>
      <c r="N3396" t="b">
        <v>0</v>
      </c>
      <c r="O3396">
        <v>27</v>
      </c>
      <c r="P3396" t="b">
        <v>1</v>
      </c>
      <c r="Q3396" t="s">
        <v>8276</v>
      </c>
      <c r="R3396" s="5">
        <f t="shared" si="275"/>
        <v>1.4236363636363636</v>
      </c>
      <c r="S3396">
        <f t="shared" si="274"/>
        <v>29</v>
      </c>
      <c r="T3396" t="s">
        <v>8276</v>
      </c>
      <c r="U3396" t="s">
        <v>8277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920</v>
      </c>
      <c r="E3397">
        <v>500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9">
        <f t="shared" si="276"/>
        <v>42140.712314814809</v>
      </c>
      <c r="L3397" s="9">
        <f t="shared" si="277"/>
        <v>42154.756944444445</v>
      </c>
      <c r="M3397" s="10" t="s">
        <v>8326</v>
      </c>
      <c r="N3397" t="b">
        <v>0</v>
      </c>
      <c r="O3397">
        <v>38</v>
      </c>
      <c r="P3397" t="b">
        <v>1</v>
      </c>
      <c r="Q3397" t="s">
        <v>8276</v>
      </c>
      <c r="R3397" s="5">
        <f t="shared" si="275"/>
        <v>1.84</v>
      </c>
      <c r="S3397">
        <f t="shared" si="274"/>
        <v>24.210526315789473</v>
      </c>
      <c r="T3397" t="s">
        <v>8276</v>
      </c>
      <c r="U3397" t="s">
        <v>8277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1565</v>
      </c>
      <c r="E3398">
        <v>1500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9">
        <f t="shared" si="276"/>
        <v>41764.446631944447</v>
      </c>
      <c r="L3398" s="9">
        <f t="shared" si="277"/>
        <v>41791.165972222225</v>
      </c>
      <c r="M3398" s="10" t="s">
        <v>8329</v>
      </c>
      <c r="N3398" t="b">
        <v>0</v>
      </c>
      <c r="O3398">
        <v>28</v>
      </c>
      <c r="P3398" t="b">
        <v>1</v>
      </c>
      <c r="Q3398" t="s">
        <v>8276</v>
      </c>
      <c r="R3398" s="5">
        <f t="shared" si="275"/>
        <v>1.0433333333333332</v>
      </c>
      <c r="S3398">
        <f t="shared" si="274"/>
        <v>55.892857142857146</v>
      </c>
      <c r="T3398" t="s">
        <v>8276</v>
      </c>
      <c r="U3398" t="s">
        <v>8277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280</v>
      </c>
      <c r="E3399">
        <v>250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9">
        <f t="shared" si="276"/>
        <v>42378.478344907402</v>
      </c>
      <c r="L3399" s="9">
        <f t="shared" si="277"/>
        <v>42418.916666666672</v>
      </c>
      <c r="M3399" s="10" t="s">
        <v>8328</v>
      </c>
      <c r="N3399" t="b">
        <v>0</v>
      </c>
      <c r="O3399">
        <v>24</v>
      </c>
      <c r="P3399" t="b">
        <v>1</v>
      </c>
      <c r="Q3399" t="s">
        <v>8276</v>
      </c>
      <c r="R3399" s="5">
        <f t="shared" si="275"/>
        <v>1.1200000000000001</v>
      </c>
      <c r="S3399">
        <f t="shared" si="274"/>
        <v>11.666666666666666</v>
      </c>
      <c r="T3399" t="s">
        <v>8276</v>
      </c>
      <c r="U3399" t="s">
        <v>8277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4443</v>
      </c>
      <c r="E3400">
        <v>4000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9">
        <f t="shared" si="276"/>
        <v>41941.752037037033</v>
      </c>
      <c r="L3400" s="9">
        <f t="shared" si="277"/>
        <v>41964.708333333328</v>
      </c>
      <c r="M3400" s="10" t="s">
        <v>8329</v>
      </c>
      <c r="N3400" t="b">
        <v>0</v>
      </c>
      <c r="O3400">
        <v>65</v>
      </c>
      <c r="P3400" t="b">
        <v>1</v>
      </c>
      <c r="Q3400" t="s">
        <v>8276</v>
      </c>
      <c r="R3400" s="5">
        <f t="shared" si="275"/>
        <v>1.1107499999999999</v>
      </c>
      <c r="S3400">
        <f t="shared" si="274"/>
        <v>68.353846153846149</v>
      </c>
      <c r="T3400" t="s">
        <v>8276</v>
      </c>
      <c r="U3400" t="s">
        <v>8277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1245</v>
      </c>
      <c r="E3401">
        <v>1200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9">
        <f t="shared" si="276"/>
        <v>42026.920428240745</v>
      </c>
      <c r="L3401" s="9">
        <f t="shared" si="277"/>
        <v>42056.920428240745</v>
      </c>
      <c r="M3401" s="10" t="s">
        <v>8326</v>
      </c>
      <c r="N3401" t="b">
        <v>0</v>
      </c>
      <c r="O3401">
        <v>46</v>
      </c>
      <c r="P3401" t="b">
        <v>1</v>
      </c>
      <c r="Q3401" t="s">
        <v>8276</v>
      </c>
      <c r="R3401" s="5">
        <f t="shared" si="275"/>
        <v>1.0375000000000001</v>
      </c>
      <c r="S3401">
        <f t="shared" ref="S3401:S3464" si="278">D3401/O3401</f>
        <v>27.065217391304348</v>
      </c>
      <c r="T3401" t="s">
        <v>8276</v>
      </c>
      <c r="U3401" t="s">
        <v>8277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10041</v>
      </c>
      <c r="E3402">
        <v>10000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9">
        <f t="shared" si="276"/>
        <v>41834.953865740739</v>
      </c>
      <c r="L3402" s="9">
        <f t="shared" si="277"/>
        <v>41879.953865740739</v>
      </c>
      <c r="M3402" s="10" t="s">
        <v>8329</v>
      </c>
      <c r="N3402" t="b">
        <v>0</v>
      </c>
      <c r="O3402">
        <v>85</v>
      </c>
      <c r="P3402" t="b">
        <v>1</v>
      </c>
      <c r="Q3402" t="s">
        <v>8276</v>
      </c>
      <c r="R3402" s="5">
        <f t="shared" si="275"/>
        <v>1.0041</v>
      </c>
      <c r="S3402">
        <f t="shared" si="278"/>
        <v>118.12941176470588</v>
      </c>
      <c r="T3402" t="s">
        <v>8276</v>
      </c>
      <c r="U3402" t="s">
        <v>8277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2954</v>
      </c>
      <c r="E3403">
        <v>2900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9">
        <f t="shared" si="276"/>
        <v>42193.723912037036</v>
      </c>
      <c r="L3403" s="9">
        <f t="shared" si="277"/>
        <v>42223.723912037036</v>
      </c>
      <c r="M3403" s="10" t="s">
        <v>8326</v>
      </c>
      <c r="N3403" t="b">
        <v>0</v>
      </c>
      <c r="O3403">
        <v>66</v>
      </c>
      <c r="P3403" t="b">
        <v>1</v>
      </c>
      <c r="Q3403" t="s">
        <v>8276</v>
      </c>
      <c r="R3403" s="5">
        <f t="shared" si="275"/>
        <v>1.0186206896551724</v>
      </c>
      <c r="S3403">
        <f t="shared" si="278"/>
        <v>44.757575757575758</v>
      </c>
      <c r="T3403" t="s">
        <v>8276</v>
      </c>
      <c r="U3403" t="s">
        <v>8277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16465</v>
      </c>
      <c r="E3404">
        <v>15000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9">
        <f t="shared" si="276"/>
        <v>42290.61855324074</v>
      </c>
      <c r="L3404" s="9">
        <f t="shared" si="277"/>
        <v>42320.104861111111</v>
      </c>
      <c r="M3404" s="10" t="s">
        <v>8326</v>
      </c>
      <c r="N3404" t="b">
        <v>0</v>
      </c>
      <c r="O3404">
        <v>165</v>
      </c>
      <c r="P3404" t="b">
        <v>1</v>
      </c>
      <c r="Q3404" t="s">
        <v>8276</v>
      </c>
      <c r="R3404" s="5">
        <f t="shared" si="275"/>
        <v>1.0976666666666666</v>
      </c>
      <c r="S3404">
        <f t="shared" si="278"/>
        <v>99.787878787878782</v>
      </c>
      <c r="T3404" t="s">
        <v>8276</v>
      </c>
      <c r="U3404" t="s">
        <v>8277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9">
        <f t="shared" si="276"/>
        <v>42150.462083333332</v>
      </c>
      <c r="L3405" s="9">
        <f t="shared" si="277"/>
        <v>42180.462083333332</v>
      </c>
      <c r="M3405" s="10" t="s">
        <v>8326</v>
      </c>
      <c r="N3405" t="b">
        <v>0</v>
      </c>
      <c r="O3405">
        <v>17</v>
      </c>
      <c r="P3405" t="b">
        <v>1</v>
      </c>
      <c r="Q3405" t="s">
        <v>8276</v>
      </c>
      <c r="R3405" s="5">
        <f t="shared" si="275"/>
        <v>1</v>
      </c>
      <c r="S3405">
        <f t="shared" si="278"/>
        <v>117.64705882352941</v>
      </c>
      <c r="T3405" t="s">
        <v>8276</v>
      </c>
      <c r="U3405" t="s">
        <v>8277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610</v>
      </c>
      <c r="E3406">
        <v>500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9">
        <f t="shared" si="276"/>
        <v>42152.503495370373</v>
      </c>
      <c r="L3406" s="9">
        <f t="shared" si="277"/>
        <v>42172.503495370373</v>
      </c>
      <c r="M3406" s="10" t="s">
        <v>8326</v>
      </c>
      <c r="N3406" t="b">
        <v>0</v>
      </c>
      <c r="O3406">
        <v>3</v>
      </c>
      <c r="P3406" t="b">
        <v>1</v>
      </c>
      <c r="Q3406" t="s">
        <v>8276</v>
      </c>
      <c r="R3406" s="5">
        <f t="shared" si="275"/>
        <v>1.22</v>
      </c>
      <c r="S3406">
        <f t="shared" si="278"/>
        <v>203.33333333333334</v>
      </c>
      <c r="T3406" t="s">
        <v>8276</v>
      </c>
      <c r="U3406" t="s">
        <v>8277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481.5</v>
      </c>
      <c r="E3407">
        <v>350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9">
        <f t="shared" si="276"/>
        <v>42410.017199074078</v>
      </c>
      <c r="L3407" s="9">
        <f t="shared" si="277"/>
        <v>42430.999305555553</v>
      </c>
      <c r="M3407" s="10" t="s">
        <v>8328</v>
      </c>
      <c r="N3407" t="b">
        <v>0</v>
      </c>
      <c r="O3407">
        <v>17</v>
      </c>
      <c r="P3407" t="b">
        <v>1</v>
      </c>
      <c r="Q3407" t="s">
        <v>8276</v>
      </c>
      <c r="R3407" s="5">
        <f t="shared" si="275"/>
        <v>1.3757142857142857</v>
      </c>
      <c r="S3407">
        <f t="shared" si="278"/>
        <v>28.323529411764707</v>
      </c>
      <c r="T3407" t="s">
        <v>8276</v>
      </c>
      <c r="U3407" t="s">
        <v>8277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10031</v>
      </c>
      <c r="E3408">
        <v>10000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9">
        <f t="shared" si="276"/>
        <v>41791.492777777778</v>
      </c>
      <c r="L3408" s="9">
        <f t="shared" si="277"/>
        <v>41836.492777777778</v>
      </c>
      <c r="M3408" s="10" t="s">
        <v>8329</v>
      </c>
      <c r="N3408" t="b">
        <v>0</v>
      </c>
      <c r="O3408">
        <v>91</v>
      </c>
      <c r="P3408" t="b">
        <v>1</v>
      </c>
      <c r="Q3408" t="s">
        <v>8276</v>
      </c>
      <c r="R3408" s="5">
        <f t="shared" si="275"/>
        <v>1.0031000000000001</v>
      </c>
      <c r="S3408">
        <f t="shared" si="278"/>
        <v>110.23076923076923</v>
      </c>
      <c r="T3408" t="s">
        <v>8276</v>
      </c>
      <c r="U3408" t="s">
        <v>8277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2142</v>
      </c>
      <c r="E3409">
        <v>2000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9">
        <f t="shared" si="276"/>
        <v>41796.422326388885</v>
      </c>
      <c r="L3409" s="9">
        <f t="shared" si="277"/>
        <v>41826.422326388885</v>
      </c>
      <c r="M3409" s="10" t="s">
        <v>8329</v>
      </c>
      <c r="N3409" t="b">
        <v>0</v>
      </c>
      <c r="O3409">
        <v>67</v>
      </c>
      <c r="P3409" t="b">
        <v>1</v>
      </c>
      <c r="Q3409" t="s">
        <v>8276</v>
      </c>
      <c r="R3409" s="5">
        <f t="shared" si="275"/>
        <v>1.071</v>
      </c>
      <c r="S3409">
        <f t="shared" si="278"/>
        <v>31.970149253731343</v>
      </c>
      <c r="T3409" t="s">
        <v>8276</v>
      </c>
      <c r="U3409" t="s">
        <v>8277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1055</v>
      </c>
      <c r="E3410">
        <v>500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9">
        <f t="shared" si="276"/>
        <v>41808.991944444446</v>
      </c>
      <c r="L3410" s="9">
        <f t="shared" si="277"/>
        <v>41838.991944444446</v>
      </c>
      <c r="M3410" s="10" t="s">
        <v>8329</v>
      </c>
      <c r="N3410" t="b">
        <v>0</v>
      </c>
      <c r="O3410">
        <v>18</v>
      </c>
      <c r="P3410" t="b">
        <v>1</v>
      </c>
      <c r="Q3410" t="s">
        <v>8276</v>
      </c>
      <c r="R3410" s="5">
        <f t="shared" si="275"/>
        <v>2.11</v>
      </c>
      <c r="S3410">
        <f t="shared" si="278"/>
        <v>58.611111111111114</v>
      </c>
      <c r="T3410" t="s">
        <v>8276</v>
      </c>
      <c r="U3410" t="s">
        <v>8277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618</v>
      </c>
      <c r="E3411">
        <v>500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9">
        <f t="shared" si="276"/>
        <v>42544.814328703702</v>
      </c>
      <c r="L3411" s="9">
        <f t="shared" si="277"/>
        <v>42582.873611111107</v>
      </c>
      <c r="M3411" s="10" t="s">
        <v>8328</v>
      </c>
      <c r="N3411" t="b">
        <v>0</v>
      </c>
      <c r="O3411">
        <v>21</v>
      </c>
      <c r="P3411" t="b">
        <v>1</v>
      </c>
      <c r="Q3411" t="s">
        <v>8276</v>
      </c>
      <c r="R3411" s="5">
        <f t="shared" si="275"/>
        <v>1.236</v>
      </c>
      <c r="S3411">
        <f t="shared" si="278"/>
        <v>29.428571428571427</v>
      </c>
      <c r="T3411" t="s">
        <v>8276</v>
      </c>
      <c r="U3411" t="s">
        <v>8277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3255</v>
      </c>
      <c r="E3412">
        <v>3000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9">
        <f t="shared" si="276"/>
        <v>42500.041550925926</v>
      </c>
      <c r="L3412" s="9">
        <f t="shared" si="277"/>
        <v>42527.291666666672</v>
      </c>
      <c r="M3412" s="10" t="s">
        <v>8328</v>
      </c>
      <c r="N3412" t="b">
        <v>0</v>
      </c>
      <c r="O3412">
        <v>40</v>
      </c>
      <c r="P3412" t="b">
        <v>1</v>
      </c>
      <c r="Q3412" t="s">
        <v>8276</v>
      </c>
      <c r="R3412" s="5">
        <f t="shared" si="275"/>
        <v>1.085</v>
      </c>
      <c r="S3412">
        <f t="shared" si="278"/>
        <v>81.375</v>
      </c>
      <c r="T3412" t="s">
        <v>8276</v>
      </c>
      <c r="U3412" t="s">
        <v>8277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15535</v>
      </c>
      <c r="E3413">
        <v>15000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9">
        <f t="shared" si="276"/>
        <v>42265.022824074069</v>
      </c>
      <c r="L3413" s="9">
        <f t="shared" si="277"/>
        <v>42285.022824074069</v>
      </c>
      <c r="M3413" s="10" t="s">
        <v>8326</v>
      </c>
      <c r="N3413" t="b">
        <v>0</v>
      </c>
      <c r="O3413">
        <v>78</v>
      </c>
      <c r="P3413" t="b">
        <v>1</v>
      </c>
      <c r="Q3413" t="s">
        <v>8276</v>
      </c>
      <c r="R3413" s="5">
        <f t="shared" si="275"/>
        <v>1.0356666666666667</v>
      </c>
      <c r="S3413">
        <f t="shared" si="278"/>
        <v>199.16666666666666</v>
      </c>
      <c r="T3413" t="s">
        <v>8276</v>
      </c>
      <c r="U3413" t="s">
        <v>8277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9">
        <f t="shared" si="276"/>
        <v>41879.959050925929</v>
      </c>
      <c r="L3414" s="9">
        <f t="shared" si="277"/>
        <v>41909.959050925929</v>
      </c>
      <c r="M3414" s="10" t="s">
        <v>8329</v>
      </c>
      <c r="N3414" t="b">
        <v>0</v>
      </c>
      <c r="O3414">
        <v>26</v>
      </c>
      <c r="P3414" t="b">
        <v>1</v>
      </c>
      <c r="Q3414" t="s">
        <v>8276</v>
      </c>
      <c r="R3414" s="5">
        <f t="shared" si="275"/>
        <v>1</v>
      </c>
      <c r="S3414">
        <f t="shared" si="278"/>
        <v>115.38461538461539</v>
      </c>
      <c r="T3414" t="s">
        <v>8276</v>
      </c>
      <c r="U3414" t="s">
        <v>8277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650</v>
      </c>
      <c r="E3415">
        <v>500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9">
        <f t="shared" si="276"/>
        <v>42053.733078703706</v>
      </c>
      <c r="L3415" s="9">
        <f t="shared" si="277"/>
        <v>42063.207638888889</v>
      </c>
      <c r="M3415" s="10" t="s">
        <v>8326</v>
      </c>
      <c r="N3415" t="b">
        <v>0</v>
      </c>
      <c r="O3415">
        <v>14</v>
      </c>
      <c r="P3415" t="b">
        <v>1</v>
      </c>
      <c r="Q3415" t="s">
        <v>8276</v>
      </c>
      <c r="R3415" s="5">
        <f t="shared" si="275"/>
        <v>1.3</v>
      </c>
      <c r="S3415">
        <f t="shared" si="278"/>
        <v>46.428571428571431</v>
      </c>
      <c r="T3415" t="s">
        <v>8276</v>
      </c>
      <c r="U3415" t="s">
        <v>8277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3105</v>
      </c>
      <c r="E3416">
        <v>3000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9">
        <f t="shared" si="276"/>
        <v>42675.832465277781</v>
      </c>
      <c r="L3416" s="9">
        <f t="shared" si="277"/>
        <v>42705.332638888889</v>
      </c>
      <c r="M3416" s="10" t="s">
        <v>8328</v>
      </c>
      <c r="N3416" t="b">
        <v>0</v>
      </c>
      <c r="O3416">
        <v>44</v>
      </c>
      <c r="P3416" t="b">
        <v>1</v>
      </c>
      <c r="Q3416" t="s">
        <v>8276</v>
      </c>
      <c r="R3416" s="5">
        <f t="shared" si="275"/>
        <v>1.0349999999999999</v>
      </c>
      <c r="S3416">
        <f t="shared" si="278"/>
        <v>70.568181818181813</v>
      </c>
      <c r="T3416" t="s">
        <v>8276</v>
      </c>
      <c r="U3416" t="s">
        <v>8277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9">
        <f t="shared" si="276"/>
        <v>42467.144166666665</v>
      </c>
      <c r="L3417" s="9">
        <f t="shared" si="277"/>
        <v>42477.979166666672</v>
      </c>
      <c r="M3417" s="10" t="s">
        <v>8328</v>
      </c>
      <c r="N3417" t="b">
        <v>0</v>
      </c>
      <c r="O3417">
        <v>9</v>
      </c>
      <c r="P3417" t="b">
        <v>1</v>
      </c>
      <c r="Q3417" t="s">
        <v>8276</v>
      </c>
      <c r="R3417" s="5">
        <f t="shared" si="275"/>
        <v>1</v>
      </c>
      <c r="S3417">
        <f t="shared" si="278"/>
        <v>22.222222222222221</v>
      </c>
      <c r="T3417" t="s">
        <v>8276</v>
      </c>
      <c r="U3417" t="s">
        <v>8277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4784</v>
      </c>
      <c r="E3418">
        <v>4000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9">
        <f t="shared" si="276"/>
        <v>42089.412557870368</v>
      </c>
      <c r="L3418" s="9">
        <f t="shared" si="277"/>
        <v>42117.770833333328</v>
      </c>
      <c r="M3418" s="10" t="s">
        <v>8326</v>
      </c>
      <c r="N3418" t="b">
        <v>0</v>
      </c>
      <c r="O3418">
        <v>30</v>
      </c>
      <c r="P3418" t="b">
        <v>1</v>
      </c>
      <c r="Q3418" t="s">
        <v>8276</v>
      </c>
      <c r="R3418" s="5">
        <f t="shared" si="275"/>
        <v>1.196</v>
      </c>
      <c r="S3418">
        <f t="shared" si="278"/>
        <v>159.46666666666667</v>
      </c>
      <c r="T3418" t="s">
        <v>8276</v>
      </c>
      <c r="U3418" t="s">
        <v>8277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1700.01</v>
      </c>
      <c r="E3419">
        <v>1700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9">
        <f t="shared" si="276"/>
        <v>41894.91375</v>
      </c>
      <c r="L3419" s="9">
        <f t="shared" si="277"/>
        <v>41938.029861111107</v>
      </c>
      <c r="M3419" s="10" t="s">
        <v>8329</v>
      </c>
      <c r="N3419" t="b">
        <v>0</v>
      </c>
      <c r="O3419">
        <v>45</v>
      </c>
      <c r="P3419" t="b">
        <v>1</v>
      </c>
      <c r="Q3419" t="s">
        <v>8276</v>
      </c>
      <c r="R3419" s="5">
        <f t="shared" si="275"/>
        <v>1.0000058823529412</v>
      </c>
      <c r="S3419">
        <f t="shared" si="278"/>
        <v>37.777999999999999</v>
      </c>
      <c r="T3419" t="s">
        <v>8276</v>
      </c>
      <c r="U3419" t="s">
        <v>8277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4035</v>
      </c>
      <c r="E3420">
        <v>4000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9">
        <f t="shared" si="276"/>
        <v>41752.83457175926</v>
      </c>
      <c r="L3420" s="9">
        <f t="shared" si="277"/>
        <v>41782.83457175926</v>
      </c>
      <c r="M3420" s="10" t="s">
        <v>8329</v>
      </c>
      <c r="N3420" t="b">
        <v>0</v>
      </c>
      <c r="O3420">
        <v>56</v>
      </c>
      <c r="P3420" t="b">
        <v>1</v>
      </c>
      <c r="Q3420" t="s">
        <v>8276</v>
      </c>
      <c r="R3420" s="5">
        <f t="shared" si="275"/>
        <v>1.00875</v>
      </c>
      <c r="S3420">
        <f t="shared" si="278"/>
        <v>72.053571428571431</v>
      </c>
      <c r="T3420" t="s">
        <v>8276</v>
      </c>
      <c r="U3420" t="s">
        <v>8277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2930</v>
      </c>
      <c r="E3421">
        <v>2750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9">
        <f t="shared" si="276"/>
        <v>42448.821585648147</v>
      </c>
      <c r="L3421" s="9">
        <f t="shared" si="277"/>
        <v>42466.895833333328</v>
      </c>
      <c r="M3421" s="10" t="s">
        <v>8328</v>
      </c>
      <c r="N3421" t="b">
        <v>0</v>
      </c>
      <c r="O3421">
        <v>46</v>
      </c>
      <c r="P3421" t="b">
        <v>1</v>
      </c>
      <c r="Q3421" t="s">
        <v>8276</v>
      </c>
      <c r="R3421" s="5">
        <f t="shared" si="275"/>
        <v>1.0654545454545454</v>
      </c>
      <c r="S3421">
        <f t="shared" si="278"/>
        <v>63.695652173913047</v>
      </c>
      <c r="T3421" t="s">
        <v>8276</v>
      </c>
      <c r="U3421" t="s">
        <v>8277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966</v>
      </c>
      <c r="E3422">
        <v>700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9">
        <f t="shared" si="276"/>
        <v>42405.090300925927</v>
      </c>
      <c r="L3422" s="9">
        <f t="shared" si="277"/>
        <v>42414</v>
      </c>
      <c r="M3422" s="10" t="s">
        <v>8337</v>
      </c>
      <c r="N3422" t="b">
        <v>0</v>
      </c>
      <c r="O3422">
        <v>34</v>
      </c>
      <c r="P3422" t="b">
        <v>1</v>
      </c>
      <c r="Q3422" t="s">
        <v>8276</v>
      </c>
      <c r="R3422" s="5">
        <f t="shared" si="275"/>
        <v>1.38</v>
      </c>
      <c r="S3422">
        <f t="shared" si="278"/>
        <v>28.411764705882351</v>
      </c>
      <c r="T3422" t="s">
        <v>8276</v>
      </c>
      <c r="U3422" t="s">
        <v>8277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10115</v>
      </c>
      <c r="E3423">
        <v>10000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9">
        <f t="shared" si="276"/>
        <v>42037.791238425925</v>
      </c>
      <c r="L3423" s="9">
        <f t="shared" si="277"/>
        <v>42067.791238425925</v>
      </c>
      <c r="M3423" s="10" t="s">
        <v>8326</v>
      </c>
      <c r="N3423" t="b">
        <v>0</v>
      </c>
      <c r="O3423">
        <v>98</v>
      </c>
      <c r="P3423" t="b">
        <v>1</v>
      </c>
      <c r="Q3423" t="s">
        <v>8276</v>
      </c>
      <c r="R3423" s="5">
        <f t="shared" si="275"/>
        <v>1.0115000000000001</v>
      </c>
      <c r="S3423">
        <f t="shared" si="278"/>
        <v>103.21428571428571</v>
      </c>
      <c r="T3423" t="s">
        <v>8276</v>
      </c>
      <c r="U3423" t="s">
        <v>8277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3273</v>
      </c>
      <c r="E3424">
        <v>3000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9">
        <f t="shared" si="276"/>
        <v>42323.562222222223</v>
      </c>
      <c r="L3424" s="9">
        <f t="shared" si="277"/>
        <v>42352</v>
      </c>
      <c r="M3424" s="10" t="s">
        <v>8330</v>
      </c>
      <c r="N3424" t="b">
        <v>0</v>
      </c>
      <c r="O3424">
        <v>46</v>
      </c>
      <c r="P3424" t="b">
        <v>1</v>
      </c>
      <c r="Q3424" t="s">
        <v>8276</v>
      </c>
      <c r="R3424" s="5">
        <f t="shared" si="275"/>
        <v>1.091</v>
      </c>
      <c r="S3424">
        <f t="shared" si="278"/>
        <v>71.152173913043484</v>
      </c>
      <c r="T3424" t="s">
        <v>8276</v>
      </c>
      <c r="U3424" t="s">
        <v>8277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350</v>
      </c>
      <c r="E3425">
        <v>250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9">
        <f t="shared" si="276"/>
        <v>42088.911354166667</v>
      </c>
      <c r="L3425" s="9">
        <f t="shared" si="277"/>
        <v>42118.911354166667</v>
      </c>
      <c r="M3425" s="10" t="s">
        <v>8326</v>
      </c>
      <c r="N3425" t="b">
        <v>0</v>
      </c>
      <c r="O3425">
        <v>10</v>
      </c>
      <c r="P3425" t="b">
        <v>1</v>
      </c>
      <c r="Q3425" t="s">
        <v>8276</v>
      </c>
      <c r="R3425" s="5">
        <f t="shared" si="275"/>
        <v>1.4</v>
      </c>
      <c r="S3425">
        <f t="shared" si="278"/>
        <v>35</v>
      </c>
      <c r="T3425" t="s">
        <v>8276</v>
      </c>
      <c r="U3425" t="s">
        <v>8277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6215</v>
      </c>
      <c r="E3426">
        <v>6000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9">
        <f t="shared" si="276"/>
        <v>42018.676898148144</v>
      </c>
      <c r="L3426" s="9">
        <f t="shared" si="277"/>
        <v>42040.290972222225</v>
      </c>
      <c r="M3426" s="10" t="s">
        <v>8326</v>
      </c>
      <c r="N3426" t="b">
        <v>0</v>
      </c>
      <c r="O3426">
        <v>76</v>
      </c>
      <c r="P3426" t="b">
        <v>1</v>
      </c>
      <c r="Q3426" t="s">
        <v>8276</v>
      </c>
      <c r="R3426" s="5">
        <f t="shared" si="275"/>
        <v>1.0358333333333334</v>
      </c>
      <c r="S3426">
        <f t="shared" si="278"/>
        <v>81.776315789473685</v>
      </c>
      <c r="T3426" t="s">
        <v>8276</v>
      </c>
      <c r="U3426" t="s">
        <v>8277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30891.1</v>
      </c>
      <c r="E3427">
        <v>30000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9">
        <f t="shared" si="276"/>
        <v>41884.617314814815</v>
      </c>
      <c r="L3427" s="9">
        <f t="shared" si="277"/>
        <v>41916.617314814815</v>
      </c>
      <c r="M3427" s="10" t="s">
        <v>8329</v>
      </c>
      <c r="N3427" t="b">
        <v>0</v>
      </c>
      <c r="O3427">
        <v>104</v>
      </c>
      <c r="P3427" t="b">
        <v>1</v>
      </c>
      <c r="Q3427" t="s">
        <v>8276</v>
      </c>
      <c r="R3427" s="5">
        <f t="shared" si="275"/>
        <v>1.0297033333333332</v>
      </c>
      <c r="S3427">
        <f t="shared" si="278"/>
        <v>297.02980769230766</v>
      </c>
      <c r="T3427" t="s">
        <v>8276</v>
      </c>
      <c r="U3427" t="s">
        <v>8277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4055</v>
      </c>
      <c r="E3428">
        <v>3750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9">
        <f t="shared" si="276"/>
        <v>41884.056747685187</v>
      </c>
      <c r="L3428" s="9">
        <f t="shared" si="277"/>
        <v>41903.083333333336</v>
      </c>
      <c r="M3428" s="10" t="s">
        <v>8329</v>
      </c>
      <c r="N3428" t="b">
        <v>0</v>
      </c>
      <c r="O3428">
        <v>87</v>
      </c>
      <c r="P3428" t="b">
        <v>1</v>
      </c>
      <c r="Q3428" t="s">
        <v>8276</v>
      </c>
      <c r="R3428" s="5">
        <f t="shared" si="275"/>
        <v>1.0813333333333333</v>
      </c>
      <c r="S3428">
        <f t="shared" si="278"/>
        <v>46.609195402298852</v>
      </c>
      <c r="T3428" t="s">
        <v>8276</v>
      </c>
      <c r="U3428" t="s">
        <v>8277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9">
        <f t="shared" si="276"/>
        <v>41792.645277777774</v>
      </c>
      <c r="L3429" s="9">
        <f t="shared" si="277"/>
        <v>41822.645277777774</v>
      </c>
      <c r="M3429" s="10" t="s">
        <v>8329</v>
      </c>
      <c r="N3429" t="b">
        <v>0</v>
      </c>
      <c r="O3429">
        <v>29</v>
      </c>
      <c r="P3429" t="b">
        <v>1</v>
      </c>
      <c r="Q3429" t="s">
        <v>8276</v>
      </c>
      <c r="R3429" s="5">
        <f t="shared" si="275"/>
        <v>1</v>
      </c>
      <c r="S3429">
        <f t="shared" si="278"/>
        <v>51.724137931034484</v>
      </c>
      <c r="T3429" t="s">
        <v>8276</v>
      </c>
      <c r="U3429" t="s">
        <v>8277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2055</v>
      </c>
      <c r="E3430">
        <v>2000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9">
        <f t="shared" si="276"/>
        <v>42038.720451388886</v>
      </c>
      <c r="L3430" s="9">
        <f t="shared" si="277"/>
        <v>42063.708333333328</v>
      </c>
      <c r="M3430" s="10" t="s">
        <v>8326</v>
      </c>
      <c r="N3430" t="b">
        <v>0</v>
      </c>
      <c r="O3430">
        <v>51</v>
      </c>
      <c r="P3430" t="b">
        <v>1</v>
      </c>
      <c r="Q3430" t="s">
        <v>8276</v>
      </c>
      <c r="R3430" s="5">
        <f t="shared" si="275"/>
        <v>1.0275000000000001</v>
      </c>
      <c r="S3430">
        <f t="shared" si="278"/>
        <v>40.294117647058826</v>
      </c>
      <c r="T3430" t="s">
        <v>8276</v>
      </c>
      <c r="U3430" t="s">
        <v>8277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195</v>
      </c>
      <c r="E3431">
        <v>150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9">
        <f t="shared" si="276"/>
        <v>42662.021539351852</v>
      </c>
      <c r="L3431" s="9">
        <f t="shared" si="277"/>
        <v>42676.021539351852</v>
      </c>
      <c r="M3431" s="10" t="s">
        <v>8328</v>
      </c>
      <c r="N3431" t="b">
        <v>0</v>
      </c>
      <c r="O3431">
        <v>12</v>
      </c>
      <c r="P3431" t="b">
        <v>1</v>
      </c>
      <c r="Q3431" t="s">
        <v>8276</v>
      </c>
      <c r="R3431" s="5">
        <f t="shared" si="275"/>
        <v>1.3</v>
      </c>
      <c r="S3431">
        <f t="shared" si="278"/>
        <v>16.25</v>
      </c>
      <c r="T3431" t="s">
        <v>8276</v>
      </c>
      <c r="U3431" t="s">
        <v>8277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2170.9899999999998</v>
      </c>
      <c r="E3432">
        <v>2000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9">
        <f t="shared" si="276"/>
        <v>41820.945613425924</v>
      </c>
      <c r="L3432" s="9">
        <f t="shared" si="277"/>
        <v>41850.945613425924</v>
      </c>
      <c r="M3432" s="10" t="s">
        <v>8329</v>
      </c>
      <c r="N3432" t="b">
        <v>0</v>
      </c>
      <c r="O3432">
        <v>72</v>
      </c>
      <c r="P3432" t="b">
        <v>1</v>
      </c>
      <c r="Q3432" t="s">
        <v>8276</v>
      </c>
      <c r="R3432" s="5">
        <f t="shared" si="275"/>
        <v>1.0854949999999999</v>
      </c>
      <c r="S3432">
        <f t="shared" si="278"/>
        <v>30.152638888888887</v>
      </c>
      <c r="T3432" t="s">
        <v>8276</v>
      </c>
      <c r="U3432" t="s">
        <v>8277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9">
        <f t="shared" si="276"/>
        <v>41839.730937500004</v>
      </c>
      <c r="L3433" s="9">
        <f t="shared" si="277"/>
        <v>41869.730937500004</v>
      </c>
      <c r="M3433" s="10" t="s">
        <v>8329</v>
      </c>
      <c r="N3433" t="b">
        <v>0</v>
      </c>
      <c r="O3433">
        <v>21</v>
      </c>
      <c r="P3433" t="b">
        <v>1</v>
      </c>
      <c r="Q3433" t="s">
        <v>8276</v>
      </c>
      <c r="R3433" s="5">
        <f t="shared" si="275"/>
        <v>1</v>
      </c>
      <c r="S3433">
        <f t="shared" si="278"/>
        <v>95.238095238095241</v>
      </c>
      <c r="T3433" t="s">
        <v>8276</v>
      </c>
      <c r="U3433" t="s">
        <v>8277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2193</v>
      </c>
      <c r="E3434">
        <v>2000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9">
        <f t="shared" si="276"/>
        <v>42380.581180555557</v>
      </c>
      <c r="L3434" s="9">
        <f t="shared" si="277"/>
        <v>42405.916666666672</v>
      </c>
      <c r="M3434" s="10" t="s">
        <v>8328</v>
      </c>
      <c r="N3434" t="b">
        <v>0</v>
      </c>
      <c r="O3434">
        <v>42</v>
      </c>
      <c r="P3434" t="b">
        <v>1</v>
      </c>
      <c r="Q3434" t="s">
        <v>8276</v>
      </c>
      <c r="R3434" s="5">
        <f t="shared" si="275"/>
        <v>1.0965</v>
      </c>
      <c r="S3434">
        <f t="shared" si="278"/>
        <v>52.214285714285715</v>
      </c>
      <c r="T3434" t="s">
        <v>8276</v>
      </c>
      <c r="U3434" t="s">
        <v>8277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9525</v>
      </c>
      <c r="E3435">
        <v>9500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9">
        <f t="shared" si="276"/>
        <v>41776.06313657407</v>
      </c>
      <c r="L3435" s="9">
        <f t="shared" si="277"/>
        <v>41807.125</v>
      </c>
      <c r="M3435" s="10" t="s">
        <v>8329</v>
      </c>
      <c r="N3435" t="b">
        <v>0</v>
      </c>
      <c r="O3435">
        <v>71</v>
      </c>
      <c r="P3435" t="b">
        <v>1</v>
      </c>
      <c r="Q3435" t="s">
        <v>8276</v>
      </c>
      <c r="R3435" s="5">
        <f t="shared" si="275"/>
        <v>1.0026315789473683</v>
      </c>
      <c r="S3435">
        <f t="shared" si="278"/>
        <v>134.1549295774648</v>
      </c>
      <c r="T3435" t="s">
        <v>8276</v>
      </c>
      <c r="U3435" t="s">
        <v>8277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10555</v>
      </c>
      <c r="E3436">
        <v>10000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9">
        <f t="shared" si="276"/>
        <v>41800.380428240736</v>
      </c>
      <c r="L3436" s="9">
        <f t="shared" si="277"/>
        <v>41830.380428240736</v>
      </c>
      <c r="M3436" s="10" t="s">
        <v>8329</v>
      </c>
      <c r="N3436" t="b">
        <v>0</v>
      </c>
      <c r="O3436">
        <v>168</v>
      </c>
      <c r="P3436" t="b">
        <v>1</v>
      </c>
      <c r="Q3436" t="s">
        <v>8276</v>
      </c>
      <c r="R3436" s="5">
        <f t="shared" si="275"/>
        <v>1.0555000000000001</v>
      </c>
      <c r="S3436">
        <f t="shared" si="278"/>
        <v>62.827380952380949</v>
      </c>
      <c r="T3436" t="s">
        <v>8276</v>
      </c>
      <c r="U3436" t="s">
        <v>8277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1120</v>
      </c>
      <c r="E3437">
        <v>1000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9">
        <f t="shared" si="276"/>
        <v>42572.61681712963</v>
      </c>
      <c r="L3437" s="9">
        <f t="shared" si="277"/>
        <v>42589.125</v>
      </c>
      <c r="M3437" s="10" t="s">
        <v>8328</v>
      </c>
      <c r="N3437" t="b">
        <v>0</v>
      </c>
      <c r="O3437">
        <v>19</v>
      </c>
      <c r="P3437" t="b">
        <v>1</v>
      </c>
      <c r="Q3437" t="s">
        <v>8276</v>
      </c>
      <c r="R3437" s="5">
        <f t="shared" si="275"/>
        <v>1.1200000000000001</v>
      </c>
      <c r="S3437">
        <f t="shared" si="278"/>
        <v>58.94736842105263</v>
      </c>
      <c r="T3437" t="s">
        <v>8276</v>
      </c>
      <c r="U3437" t="s">
        <v>8277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5295</v>
      </c>
      <c r="E3438">
        <v>5000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9">
        <f t="shared" si="276"/>
        <v>41851.541585648149</v>
      </c>
      <c r="L3438" s="9">
        <f t="shared" si="277"/>
        <v>41872.686111111107</v>
      </c>
      <c r="M3438" s="10" t="s">
        <v>8329</v>
      </c>
      <c r="N3438" t="b">
        <v>0</v>
      </c>
      <c r="O3438">
        <v>37</v>
      </c>
      <c r="P3438" t="b">
        <v>1</v>
      </c>
      <c r="Q3438" t="s">
        <v>8276</v>
      </c>
      <c r="R3438" s="5">
        <f t="shared" si="275"/>
        <v>1.0589999999999999</v>
      </c>
      <c r="S3438">
        <f t="shared" si="278"/>
        <v>143.1081081081081</v>
      </c>
      <c r="T3438" t="s">
        <v>8276</v>
      </c>
      <c r="U3438" t="s">
        <v>8277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3030</v>
      </c>
      <c r="E3439">
        <v>3000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9">
        <f t="shared" si="276"/>
        <v>42205.710879629631</v>
      </c>
      <c r="L3439" s="9">
        <f t="shared" si="277"/>
        <v>42235.710879629631</v>
      </c>
      <c r="M3439" s="10" t="s">
        <v>8326</v>
      </c>
      <c r="N3439" t="b">
        <v>0</v>
      </c>
      <c r="O3439">
        <v>36</v>
      </c>
      <c r="P3439" t="b">
        <v>1</v>
      </c>
      <c r="Q3439" t="s">
        <v>8276</v>
      </c>
      <c r="R3439" s="5">
        <f t="shared" si="275"/>
        <v>1.01</v>
      </c>
      <c r="S3439">
        <f t="shared" si="278"/>
        <v>84.166666666666671</v>
      </c>
      <c r="T3439" t="s">
        <v>8276</v>
      </c>
      <c r="U3439" t="s">
        <v>8277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2605</v>
      </c>
      <c r="E3440">
        <v>2500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9">
        <f t="shared" si="276"/>
        <v>42100.927858796298</v>
      </c>
      <c r="L3440" s="9">
        <f t="shared" si="277"/>
        <v>42126.875</v>
      </c>
      <c r="M3440" s="10" t="s">
        <v>8326</v>
      </c>
      <c r="N3440" t="b">
        <v>0</v>
      </c>
      <c r="O3440">
        <v>14</v>
      </c>
      <c r="P3440" t="b">
        <v>1</v>
      </c>
      <c r="Q3440" t="s">
        <v>8276</v>
      </c>
      <c r="R3440" s="5">
        <f t="shared" si="275"/>
        <v>1.042</v>
      </c>
      <c r="S3440">
        <f t="shared" si="278"/>
        <v>186.07142857142858</v>
      </c>
      <c r="T3440" t="s">
        <v>8276</v>
      </c>
      <c r="U3440" t="s">
        <v>8277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1616.14</v>
      </c>
      <c r="E3441">
        <v>1200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9">
        <f t="shared" si="276"/>
        <v>42374.911226851851</v>
      </c>
      <c r="L3441" s="9">
        <f t="shared" si="277"/>
        <v>42388.207638888889</v>
      </c>
      <c r="M3441" s="10" t="s">
        <v>8328</v>
      </c>
      <c r="N3441" t="b">
        <v>0</v>
      </c>
      <c r="O3441">
        <v>18</v>
      </c>
      <c r="P3441" t="b">
        <v>1</v>
      </c>
      <c r="Q3441" t="s">
        <v>8276</v>
      </c>
      <c r="R3441" s="5">
        <f t="shared" si="275"/>
        <v>1.3467833333333334</v>
      </c>
      <c r="S3441">
        <f t="shared" si="278"/>
        <v>89.785555555555561</v>
      </c>
      <c r="T3441" t="s">
        <v>8276</v>
      </c>
      <c r="U3441" t="s">
        <v>8277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5260.92</v>
      </c>
      <c r="E3442">
        <v>5000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9">
        <f t="shared" si="276"/>
        <v>41809.12300925926</v>
      </c>
      <c r="L3442" s="9">
        <f t="shared" si="277"/>
        <v>41831.677083333336</v>
      </c>
      <c r="M3442" s="10" t="s">
        <v>8329</v>
      </c>
      <c r="N3442" t="b">
        <v>0</v>
      </c>
      <c r="O3442">
        <v>82</v>
      </c>
      <c r="P3442" t="b">
        <v>1</v>
      </c>
      <c r="Q3442" t="s">
        <v>8276</v>
      </c>
      <c r="R3442" s="5">
        <f t="shared" si="275"/>
        <v>1.052184</v>
      </c>
      <c r="S3442">
        <f t="shared" si="278"/>
        <v>64.157560975609755</v>
      </c>
      <c r="T3442" t="s">
        <v>8276</v>
      </c>
      <c r="U3442" t="s">
        <v>8277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2565</v>
      </c>
      <c r="E3443">
        <v>2500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9">
        <f t="shared" si="276"/>
        <v>42294.429641203707</v>
      </c>
      <c r="L3443" s="9">
        <f t="shared" si="277"/>
        <v>42321.845138888893</v>
      </c>
      <c r="M3443" s="10" t="s">
        <v>8326</v>
      </c>
      <c r="N3443" t="b">
        <v>0</v>
      </c>
      <c r="O3443">
        <v>43</v>
      </c>
      <c r="P3443" t="b">
        <v>1</v>
      </c>
      <c r="Q3443" t="s">
        <v>8276</v>
      </c>
      <c r="R3443" s="5">
        <f t="shared" si="275"/>
        <v>1.026</v>
      </c>
      <c r="S3443">
        <f t="shared" si="278"/>
        <v>59.651162790697676</v>
      </c>
      <c r="T3443" t="s">
        <v>8276</v>
      </c>
      <c r="U3443" t="s">
        <v>8277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9">
        <f t="shared" si="276"/>
        <v>42124.841111111113</v>
      </c>
      <c r="L3444" s="9">
        <f t="shared" si="277"/>
        <v>42154.841111111113</v>
      </c>
      <c r="M3444" s="10" t="s">
        <v>8326</v>
      </c>
      <c r="N3444" t="b">
        <v>0</v>
      </c>
      <c r="O3444">
        <v>8</v>
      </c>
      <c r="P3444" t="b">
        <v>1</v>
      </c>
      <c r="Q3444" t="s">
        <v>8276</v>
      </c>
      <c r="R3444" s="5">
        <f t="shared" si="275"/>
        <v>1</v>
      </c>
      <c r="S3444">
        <f t="shared" si="278"/>
        <v>31.25</v>
      </c>
      <c r="T3444" t="s">
        <v>8276</v>
      </c>
      <c r="U3444" t="s">
        <v>8277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1855</v>
      </c>
      <c r="E3445">
        <v>1000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9">
        <f t="shared" si="276"/>
        <v>41861.524837962963</v>
      </c>
      <c r="L3445" s="9">
        <f t="shared" si="277"/>
        <v>41891.524837962963</v>
      </c>
      <c r="M3445" s="10" t="s">
        <v>8329</v>
      </c>
      <c r="N3445" t="b">
        <v>0</v>
      </c>
      <c r="O3445">
        <v>45</v>
      </c>
      <c r="P3445" t="b">
        <v>1</v>
      </c>
      <c r="Q3445" t="s">
        <v>8276</v>
      </c>
      <c r="R3445" s="5">
        <f t="shared" si="275"/>
        <v>1.855</v>
      </c>
      <c r="S3445">
        <f t="shared" si="278"/>
        <v>41.222222222222221</v>
      </c>
      <c r="T3445" t="s">
        <v>8276</v>
      </c>
      <c r="U3445" t="s">
        <v>8277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867</v>
      </c>
      <c r="E3446">
        <v>300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9">
        <f t="shared" si="276"/>
        <v>42521.291504629626</v>
      </c>
      <c r="L3446" s="9">
        <f t="shared" si="277"/>
        <v>42529.582638888889</v>
      </c>
      <c r="M3446" s="10" t="s">
        <v>8328</v>
      </c>
      <c r="N3446" t="b">
        <v>0</v>
      </c>
      <c r="O3446">
        <v>20</v>
      </c>
      <c r="P3446" t="b">
        <v>1</v>
      </c>
      <c r="Q3446" t="s">
        <v>8276</v>
      </c>
      <c r="R3446" s="5">
        <f t="shared" si="275"/>
        <v>2.89</v>
      </c>
      <c r="S3446">
        <f t="shared" si="278"/>
        <v>43.35</v>
      </c>
      <c r="T3446" t="s">
        <v>8276</v>
      </c>
      <c r="U3446" t="s">
        <v>8277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9">
        <f t="shared" si="276"/>
        <v>42272.530509259261</v>
      </c>
      <c r="L3447" s="9">
        <f t="shared" si="277"/>
        <v>42300.530509259261</v>
      </c>
      <c r="M3447" s="10" t="s">
        <v>8326</v>
      </c>
      <c r="N3447" t="b">
        <v>0</v>
      </c>
      <c r="O3447">
        <v>31</v>
      </c>
      <c r="P3447" t="b">
        <v>1</v>
      </c>
      <c r="Q3447" t="s">
        <v>8276</v>
      </c>
      <c r="R3447" s="5">
        <f t="shared" si="275"/>
        <v>1</v>
      </c>
      <c r="S3447">
        <f t="shared" si="278"/>
        <v>64.516129032258064</v>
      </c>
      <c r="T3447" t="s">
        <v>8276</v>
      </c>
      <c r="U3447" t="s">
        <v>8277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1082</v>
      </c>
      <c r="E3448">
        <v>1000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9">
        <f t="shared" si="276"/>
        <v>42016.832465277781</v>
      </c>
      <c r="L3448" s="9">
        <f t="shared" si="277"/>
        <v>42040.513888888891</v>
      </c>
      <c r="M3448" s="10" t="s">
        <v>8326</v>
      </c>
      <c r="N3448" t="b">
        <v>0</v>
      </c>
      <c r="O3448">
        <v>25</v>
      </c>
      <c r="P3448" t="b">
        <v>1</v>
      </c>
      <c r="Q3448" t="s">
        <v>8276</v>
      </c>
      <c r="R3448" s="5">
        <f t="shared" si="275"/>
        <v>1.0820000000000001</v>
      </c>
      <c r="S3448">
        <f t="shared" si="278"/>
        <v>43.28</v>
      </c>
      <c r="T3448" t="s">
        <v>8276</v>
      </c>
      <c r="U3448" t="s">
        <v>8277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1078</v>
      </c>
      <c r="E3449">
        <v>1000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9">
        <f t="shared" si="276"/>
        <v>42402.889027777783</v>
      </c>
      <c r="L3449" s="9">
        <f t="shared" si="277"/>
        <v>42447.847361111111</v>
      </c>
      <c r="M3449" s="10" t="s">
        <v>8328</v>
      </c>
      <c r="N3449" t="b">
        <v>0</v>
      </c>
      <c r="O3449">
        <v>14</v>
      </c>
      <c r="P3449" t="b">
        <v>1</v>
      </c>
      <c r="Q3449" t="s">
        <v>8276</v>
      </c>
      <c r="R3449" s="5">
        <f t="shared" si="275"/>
        <v>1.0780000000000001</v>
      </c>
      <c r="S3449">
        <f t="shared" si="278"/>
        <v>77</v>
      </c>
      <c r="T3449" t="s">
        <v>8276</v>
      </c>
      <c r="U3449" t="s">
        <v>8277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2305</v>
      </c>
      <c r="E3450">
        <v>2100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9">
        <f t="shared" si="276"/>
        <v>41960.119085648148</v>
      </c>
      <c r="L3450" s="9">
        <f t="shared" si="277"/>
        <v>41990.119085648148</v>
      </c>
      <c r="M3450" s="10" t="s">
        <v>8329</v>
      </c>
      <c r="N3450" t="b">
        <v>0</v>
      </c>
      <c r="O3450">
        <v>45</v>
      </c>
      <c r="P3450" t="b">
        <v>1</v>
      </c>
      <c r="Q3450" t="s">
        <v>8276</v>
      </c>
      <c r="R3450" s="5">
        <f t="shared" si="275"/>
        <v>1.0976190476190477</v>
      </c>
      <c r="S3450">
        <f t="shared" si="278"/>
        <v>51.222222222222221</v>
      </c>
      <c r="T3450" t="s">
        <v>8276</v>
      </c>
      <c r="U3450" t="s">
        <v>8277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1365</v>
      </c>
      <c r="E3451">
        <v>800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9">
        <f t="shared" si="276"/>
        <v>42532.052523148144</v>
      </c>
      <c r="L3451" s="9">
        <f t="shared" si="277"/>
        <v>42560.166666666672</v>
      </c>
      <c r="M3451" s="10" t="s">
        <v>8328</v>
      </c>
      <c r="N3451" t="b">
        <v>0</v>
      </c>
      <c r="O3451">
        <v>20</v>
      </c>
      <c r="P3451" t="b">
        <v>1</v>
      </c>
      <c r="Q3451" t="s">
        <v>8276</v>
      </c>
      <c r="R3451" s="5">
        <f t="shared" si="275"/>
        <v>1.70625</v>
      </c>
      <c r="S3451">
        <f t="shared" si="278"/>
        <v>68.25</v>
      </c>
      <c r="T3451" t="s">
        <v>8276</v>
      </c>
      <c r="U3451" t="s">
        <v>8277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760</v>
      </c>
      <c r="E3452">
        <v>500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9">
        <f t="shared" si="276"/>
        <v>42036.704525462963</v>
      </c>
      <c r="L3452" s="9">
        <f t="shared" si="277"/>
        <v>42096.662858796291</v>
      </c>
      <c r="M3452" s="10" t="s">
        <v>8326</v>
      </c>
      <c r="N3452" t="b">
        <v>0</v>
      </c>
      <c r="O3452">
        <v>39</v>
      </c>
      <c r="P3452" t="b">
        <v>1</v>
      </c>
      <c r="Q3452" t="s">
        <v>8276</v>
      </c>
      <c r="R3452" s="5">
        <f t="shared" si="275"/>
        <v>1.52</v>
      </c>
      <c r="S3452">
        <f t="shared" si="278"/>
        <v>19.487179487179485</v>
      </c>
      <c r="T3452" t="s">
        <v>8276</v>
      </c>
      <c r="U3452" t="s">
        <v>8277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658</v>
      </c>
      <c r="E3453">
        <v>650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9">
        <f t="shared" si="276"/>
        <v>42088.723692129628</v>
      </c>
      <c r="L3453" s="9">
        <f t="shared" si="277"/>
        <v>42115.723692129628</v>
      </c>
      <c r="M3453" s="10" t="s">
        <v>8326</v>
      </c>
      <c r="N3453" t="b">
        <v>0</v>
      </c>
      <c r="O3453">
        <v>16</v>
      </c>
      <c r="P3453" t="b">
        <v>1</v>
      </c>
      <c r="Q3453" t="s">
        <v>8276</v>
      </c>
      <c r="R3453" s="5">
        <f t="shared" si="275"/>
        <v>1.0123076923076924</v>
      </c>
      <c r="S3453">
        <f t="shared" si="278"/>
        <v>41.125</v>
      </c>
      <c r="T3453" t="s">
        <v>8276</v>
      </c>
      <c r="U3453" t="s">
        <v>8277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1532</v>
      </c>
      <c r="E3454">
        <v>1000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9">
        <f t="shared" si="276"/>
        <v>41820.639189814814</v>
      </c>
      <c r="L3454" s="9">
        <f t="shared" si="277"/>
        <v>41843.165972222225</v>
      </c>
      <c r="M3454" s="10" t="s">
        <v>8329</v>
      </c>
      <c r="N3454" t="b">
        <v>0</v>
      </c>
      <c r="O3454">
        <v>37</v>
      </c>
      <c r="P3454" t="b">
        <v>1</v>
      </c>
      <c r="Q3454" t="s">
        <v>8276</v>
      </c>
      <c r="R3454" s="5">
        <f t="shared" si="275"/>
        <v>1.532</v>
      </c>
      <c r="S3454">
        <f t="shared" si="278"/>
        <v>41.405405405405403</v>
      </c>
      <c r="T3454" t="s">
        <v>8276</v>
      </c>
      <c r="U3454" t="s">
        <v>8277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385</v>
      </c>
      <c r="E3455">
        <v>300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9">
        <f t="shared" si="276"/>
        <v>42535.97865740741</v>
      </c>
      <c r="L3455" s="9">
        <f t="shared" si="277"/>
        <v>42595.97865740741</v>
      </c>
      <c r="M3455" s="10" t="s">
        <v>8328</v>
      </c>
      <c r="N3455" t="b">
        <v>0</v>
      </c>
      <c r="O3455">
        <v>14</v>
      </c>
      <c r="P3455" t="b">
        <v>1</v>
      </c>
      <c r="Q3455" t="s">
        <v>8276</v>
      </c>
      <c r="R3455" s="5">
        <f t="shared" si="275"/>
        <v>1.2833333333333334</v>
      </c>
      <c r="S3455">
        <f t="shared" si="278"/>
        <v>27.5</v>
      </c>
      <c r="T3455" t="s">
        <v>8276</v>
      </c>
      <c r="U3455" t="s">
        <v>8277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705</v>
      </c>
      <c r="E3456">
        <v>700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9">
        <f t="shared" si="276"/>
        <v>41821.698599537034</v>
      </c>
      <c r="L3456" s="9">
        <f t="shared" si="277"/>
        <v>41851.698599537034</v>
      </c>
      <c r="M3456" s="10" t="s">
        <v>8329</v>
      </c>
      <c r="N3456" t="b">
        <v>0</v>
      </c>
      <c r="O3456">
        <v>21</v>
      </c>
      <c r="P3456" t="b">
        <v>1</v>
      </c>
      <c r="Q3456" t="s">
        <v>8276</v>
      </c>
      <c r="R3456" s="5">
        <f t="shared" si="275"/>
        <v>1.0071428571428571</v>
      </c>
      <c r="S3456">
        <f t="shared" si="278"/>
        <v>33.571428571428569</v>
      </c>
      <c r="T3456" t="s">
        <v>8276</v>
      </c>
      <c r="U3456" t="s">
        <v>8277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10065</v>
      </c>
      <c r="E3457">
        <v>10000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9">
        <f t="shared" si="276"/>
        <v>42626.7503125</v>
      </c>
      <c r="L3457" s="9">
        <f t="shared" si="277"/>
        <v>42656.7503125</v>
      </c>
      <c r="M3457" s="10" t="s">
        <v>8328</v>
      </c>
      <c r="N3457" t="b">
        <v>0</v>
      </c>
      <c r="O3457">
        <v>69</v>
      </c>
      <c r="P3457" t="b">
        <v>1</v>
      </c>
      <c r="Q3457" t="s">
        <v>8276</v>
      </c>
      <c r="R3457" s="5">
        <f t="shared" si="275"/>
        <v>1.0065</v>
      </c>
      <c r="S3457">
        <f t="shared" si="278"/>
        <v>145.86956521739131</v>
      </c>
      <c r="T3457" t="s">
        <v>8276</v>
      </c>
      <c r="U3457" t="s">
        <v>8277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5739</v>
      </c>
      <c r="E3458">
        <v>3000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9">
        <f t="shared" si="276"/>
        <v>41821.205636574072</v>
      </c>
      <c r="L3458" s="9">
        <f t="shared" si="277"/>
        <v>41852.290972222225</v>
      </c>
      <c r="M3458" s="10" t="s">
        <v>8329</v>
      </c>
      <c r="N3458" t="b">
        <v>0</v>
      </c>
      <c r="O3458">
        <v>16</v>
      </c>
      <c r="P3458" t="b">
        <v>1</v>
      </c>
      <c r="Q3458" t="s">
        <v>8276</v>
      </c>
      <c r="R3458" s="5">
        <f t="shared" ref="R3458:R3521" si="279">D3458/E3458</f>
        <v>1.913</v>
      </c>
      <c r="S3458">
        <f t="shared" si="278"/>
        <v>358.6875</v>
      </c>
      <c r="T3458" t="s">
        <v>8276</v>
      </c>
      <c r="U3458" t="s">
        <v>8277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2804</v>
      </c>
      <c r="E3459">
        <v>2000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9">
        <f t="shared" ref="K3459:K3522" si="280">(J3459/86400)+DATE(1970,1,1)</f>
        <v>42016.706678240742</v>
      </c>
      <c r="L3459" s="9">
        <f t="shared" ref="L3459:L3522" si="281">(I3459/86400)+DATE(1970,1,1)</f>
        <v>42047.249305555553</v>
      </c>
      <c r="M3459" s="10" t="s">
        <v>8326</v>
      </c>
      <c r="N3459" t="b">
        <v>0</v>
      </c>
      <c r="O3459">
        <v>55</v>
      </c>
      <c r="P3459" t="b">
        <v>1</v>
      </c>
      <c r="Q3459" t="s">
        <v>8276</v>
      </c>
      <c r="R3459" s="5">
        <f t="shared" si="279"/>
        <v>1.4019999999999999</v>
      </c>
      <c r="S3459">
        <f t="shared" si="278"/>
        <v>50.981818181818184</v>
      </c>
      <c r="T3459" t="s">
        <v>8276</v>
      </c>
      <c r="U3459" t="s">
        <v>8277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1216</v>
      </c>
      <c r="E3460">
        <v>978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9">
        <f t="shared" si="280"/>
        <v>42011.202581018515</v>
      </c>
      <c r="L3460" s="9">
        <f t="shared" si="281"/>
        <v>42038.185416666667</v>
      </c>
      <c r="M3460" s="10" t="s">
        <v>8326</v>
      </c>
      <c r="N3460" t="b">
        <v>0</v>
      </c>
      <c r="O3460">
        <v>27</v>
      </c>
      <c r="P3460" t="b">
        <v>1</v>
      </c>
      <c r="Q3460" t="s">
        <v>8276</v>
      </c>
      <c r="R3460" s="5">
        <f t="shared" si="279"/>
        <v>1.2433537832310839</v>
      </c>
      <c r="S3460">
        <f t="shared" si="278"/>
        <v>45.037037037037038</v>
      </c>
      <c r="T3460" t="s">
        <v>8276</v>
      </c>
      <c r="U3460" t="s">
        <v>8277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631</v>
      </c>
      <c r="E3461">
        <v>500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9">
        <f t="shared" si="280"/>
        <v>42480.479861111111</v>
      </c>
      <c r="L3461" s="9">
        <f t="shared" si="281"/>
        <v>42510.479861111111</v>
      </c>
      <c r="M3461" s="10" t="s">
        <v>8328</v>
      </c>
      <c r="N3461" t="b">
        <v>0</v>
      </c>
      <c r="O3461">
        <v>36</v>
      </c>
      <c r="P3461" t="b">
        <v>1</v>
      </c>
      <c r="Q3461" t="s">
        <v>8276</v>
      </c>
      <c r="R3461" s="5">
        <f t="shared" si="279"/>
        <v>1.262</v>
      </c>
      <c r="S3461">
        <f t="shared" si="278"/>
        <v>17.527777777777779</v>
      </c>
      <c r="T3461" t="s">
        <v>8276</v>
      </c>
      <c r="U3461" t="s">
        <v>8277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950</v>
      </c>
      <c r="E3462">
        <v>500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9">
        <f t="shared" si="280"/>
        <v>41852.527222222227</v>
      </c>
      <c r="L3462" s="9">
        <f t="shared" si="281"/>
        <v>41866.527222222227</v>
      </c>
      <c r="M3462" s="10" t="s">
        <v>8329</v>
      </c>
      <c r="N3462" t="b">
        <v>0</v>
      </c>
      <c r="O3462">
        <v>19</v>
      </c>
      <c r="P3462" t="b">
        <v>1</v>
      </c>
      <c r="Q3462" t="s">
        <v>8276</v>
      </c>
      <c r="R3462" s="5">
        <f t="shared" si="279"/>
        <v>1.9</v>
      </c>
      <c r="S3462">
        <f t="shared" si="278"/>
        <v>50</v>
      </c>
      <c r="T3462" t="s">
        <v>8276</v>
      </c>
      <c r="U3462" t="s">
        <v>8277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695</v>
      </c>
      <c r="E3463">
        <v>500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9">
        <f t="shared" si="280"/>
        <v>42643.632858796293</v>
      </c>
      <c r="L3463" s="9">
        <f t="shared" si="281"/>
        <v>42672.125</v>
      </c>
      <c r="M3463" s="10" t="s">
        <v>8328</v>
      </c>
      <c r="N3463" t="b">
        <v>0</v>
      </c>
      <c r="O3463">
        <v>12</v>
      </c>
      <c r="P3463" t="b">
        <v>1</v>
      </c>
      <c r="Q3463" t="s">
        <v>8276</v>
      </c>
      <c r="R3463" s="5">
        <f t="shared" si="279"/>
        <v>1.39</v>
      </c>
      <c r="S3463">
        <f t="shared" si="278"/>
        <v>57.916666666666664</v>
      </c>
      <c r="T3463" t="s">
        <v>8276</v>
      </c>
      <c r="U3463" t="s">
        <v>8277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505</v>
      </c>
      <c r="E3464">
        <v>250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9">
        <f t="shared" si="280"/>
        <v>42179.898472222223</v>
      </c>
      <c r="L3464" s="9">
        <f t="shared" si="281"/>
        <v>42195.75</v>
      </c>
      <c r="M3464" s="10" t="s">
        <v>8326</v>
      </c>
      <c r="N3464" t="b">
        <v>0</v>
      </c>
      <c r="O3464">
        <v>17</v>
      </c>
      <c r="P3464" t="b">
        <v>1</v>
      </c>
      <c r="Q3464" t="s">
        <v>8276</v>
      </c>
      <c r="R3464" s="5">
        <f t="shared" si="279"/>
        <v>2.02</v>
      </c>
      <c r="S3464">
        <f t="shared" si="278"/>
        <v>29.705882352941178</v>
      </c>
      <c r="T3464" t="s">
        <v>8276</v>
      </c>
      <c r="U3464" t="s">
        <v>8277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10338</v>
      </c>
      <c r="E3465">
        <v>10000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9">
        <f t="shared" si="280"/>
        <v>42612.918807870374</v>
      </c>
      <c r="L3465" s="9">
        <f t="shared" si="281"/>
        <v>42654.165972222225</v>
      </c>
      <c r="M3465" s="10" t="s">
        <v>8328</v>
      </c>
      <c r="N3465" t="b">
        <v>0</v>
      </c>
      <c r="O3465">
        <v>114</v>
      </c>
      <c r="P3465" t="b">
        <v>1</v>
      </c>
      <c r="Q3465" t="s">
        <v>8276</v>
      </c>
      <c r="R3465" s="5">
        <f t="shared" si="279"/>
        <v>1.0338000000000001</v>
      </c>
      <c r="S3465">
        <f t="shared" ref="S3465:S3528" si="282">D3465/O3465</f>
        <v>90.684210526315795</v>
      </c>
      <c r="T3465" t="s">
        <v>8276</v>
      </c>
      <c r="U3465" t="s">
        <v>8277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5116.18</v>
      </c>
      <c r="E3466">
        <v>5000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9">
        <f t="shared" si="280"/>
        <v>42575.130057870367</v>
      </c>
      <c r="L3466" s="9">
        <f t="shared" si="281"/>
        <v>42605.130057870367</v>
      </c>
      <c r="M3466" s="10" t="s">
        <v>8328</v>
      </c>
      <c r="N3466" t="b">
        <v>0</v>
      </c>
      <c r="O3466">
        <v>93</v>
      </c>
      <c r="P3466" t="b">
        <v>1</v>
      </c>
      <c r="Q3466" t="s">
        <v>8276</v>
      </c>
      <c r="R3466" s="5">
        <f t="shared" si="279"/>
        <v>1.023236</v>
      </c>
      <c r="S3466">
        <f t="shared" si="282"/>
        <v>55.012688172043013</v>
      </c>
      <c r="T3466" t="s">
        <v>8276</v>
      </c>
      <c r="U3466" t="s">
        <v>8277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2060</v>
      </c>
      <c r="E3467">
        <v>2000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9">
        <f t="shared" si="280"/>
        <v>42200.625833333332</v>
      </c>
      <c r="L3467" s="9">
        <f t="shared" si="281"/>
        <v>42225.666666666672</v>
      </c>
      <c r="M3467" s="10" t="s">
        <v>8326</v>
      </c>
      <c r="N3467" t="b">
        <v>0</v>
      </c>
      <c r="O3467">
        <v>36</v>
      </c>
      <c r="P3467" t="b">
        <v>1</v>
      </c>
      <c r="Q3467" t="s">
        <v>8276</v>
      </c>
      <c r="R3467" s="5">
        <f t="shared" si="279"/>
        <v>1.03</v>
      </c>
      <c r="S3467">
        <f t="shared" si="282"/>
        <v>57.222222222222221</v>
      </c>
      <c r="T3467" t="s">
        <v>8276</v>
      </c>
      <c r="U3467" t="s">
        <v>8277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4450</v>
      </c>
      <c r="E3468">
        <v>3500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9">
        <f t="shared" si="280"/>
        <v>42420.019097222219</v>
      </c>
      <c r="L3468" s="9">
        <f t="shared" si="281"/>
        <v>42479.977430555555</v>
      </c>
      <c r="M3468" s="10" t="s">
        <v>8328</v>
      </c>
      <c r="N3468" t="b">
        <v>0</v>
      </c>
      <c r="O3468">
        <v>61</v>
      </c>
      <c r="P3468" t="b">
        <v>1</v>
      </c>
      <c r="Q3468" t="s">
        <v>8276</v>
      </c>
      <c r="R3468" s="5">
        <f t="shared" si="279"/>
        <v>1.2714285714285714</v>
      </c>
      <c r="S3468">
        <f t="shared" si="282"/>
        <v>72.950819672131146</v>
      </c>
      <c r="T3468" t="s">
        <v>8276</v>
      </c>
      <c r="U3468" t="s">
        <v>8277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3030</v>
      </c>
      <c r="E3469">
        <v>3000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9">
        <f t="shared" si="280"/>
        <v>42053.671666666662</v>
      </c>
      <c r="L3469" s="9">
        <f t="shared" si="281"/>
        <v>42083.630000000005</v>
      </c>
      <c r="M3469" s="10" t="s">
        <v>8326</v>
      </c>
      <c r="N3469" t="b">
        <v>0</v>
      </c>
      <c r="O3469">
        <v>47</v>
      </c>
      <c r="P3469" t="b">
        <v>1</v>
      </c>
      <c r="Q3469" t="s">
        <v>8276</v>
      </c>
      <c r="R3469" s="5">
        <f t="shared" si="279"/>
        <v>1.01</v>
      </c>
      <c r="S3469">
        <f t="shared" si="282"/>
        <v>64.468085106382972</v>
      </c>
      <c r="T3469" t="s">
        <v>8276</v>
      </c>
      <c r="U3469" t="s">
        <v>8277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12178</v>
      </c>
      <c r="E3470">
        <v>10000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9">
        <f t="shared" si="280"/>
        <v>42605.765381944446</v>
      </c>
      <c r="L3470" s="9">
        <f t="shared" si="281"/>
        <v>42634.125</v>
      </c>
      <c r="M3470" s="10" t="s">
        <v>8328</v>
      </c>
      <c r="N3470" t="b">
        <v>0</v>
      </c>
      <c r="O3470">
        <v>17</v>
      </c>
      <c r="P3470" t="b">
        <v>1</v>
      </c>
      <c r="Q3470" t="s">
        <v>8276</v>
      </c>
      <c r="R3470" s="5">
        <f t="shared" si="279"/>
        <v>1.2178</v>
      </c>
      <c r="S3470">
        <f t="shared" si="282"/>
        <v>716.35294117647061</v>
      </c>
      <c r="T3470" t="s">
        <v>8276</v>
      </c>
      <c r="U3470" t="s">
        <v>8277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3175</v>
      </c>
      <c r="E3471">
        <v>2800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9">
        <f t="shared" si="280"/>
        <v>42458.641724537039</v>
      </c>
      <c r="L3471" s="9">
        <f t="shared" si="281"/>
        <v>42488.641724537039</v>
      </c>
      <c r="M3471" s="10" t="s">
        <v>8328</v>
      </c>
      <c r="N3471" t="b">
        <v>0</v>
      </c>
      <c r="O3471">
        <v>63</v>
      </c>
      <c r="P3471" t="b">
        <v>1</v>
      </c>
      <c r="Q3471" t="s">
        <v>8276</v>
      </c>
      <c r="R3471" s="5">
        <f t="shared" si="279"/>
        <v>1.1339285714285714</v>
      </c>
      <c r="S3471">
        <f t="shared" si="282"/>
        <v>50.396825396825399</v>
      </c>
      <c r="T3471" t="s">
        <v>8276</v>
      </c>
      <c r="U3471" t="s">
        <v>8277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375</v>
      </c>
      <c r="E3472">
        <v>250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9">
        <f t="shared" si="280"/>
        <v>42529.022013888884</v>
      </c>
      <c r="L3472" s="9">
        <f t="shared" si="281"/>
        <v>42566.901388888888</v>
      </c>
      <c r="M3472" s="10" t="s">
        <v>8328</v>
      </c>
      <c r="N3472" t="b">
        <v>0</v>
      </c>
      <c r="O3472">
        <v>9</v>
      </c>
      <c r="P3472" t="b">
        <v>1</v>
      </c>
      <c r="Q3472" t="s">
        <v>8276</v>
      </c>
      <c r="R3472" s="5">
        <f t="shared" si="279"/>
        <v>1.5</v>
      </c>
      <c r="S3472">
        <f t="shared" si="282"/>
        <v>41.666666666666664</v>
      </c>
      <c r="T3472" t="s">
        <v>8276</v>
      </c>
      <c r="U3472" t="s">
        <v>8277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1073</v>
      </c>
      <c r="E3473">
        <v>500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9">
        <f t="shared" si="280"/>
        <v>41841.820486111115</v>
      </c>
      <c r="L3473" s="9">
        <f t="shared" si="281"/>
        <v>41882.833333333336</v>
      </c>
      <c r="M3473" s="10" t="s">
        <v>8329</v>
      </c>
      <c r="N3473" t="b">
        <v>0</v>
      </c>
      <c r="O3473">
        <v>30</v>
      </c>
      <c r="P3473" t="b">
        <v>1</v>
      </c>
      <c r="Q3473" t="s">
        <v>8276</v>
      </c>
      <c r="R3473" s="5">
        <f t="shared" si="279"/>
        <v>2.1459999999999999</v>
      </c>
      <c r="S3473">
        <f t="shared" si="282"/>
        <v>35.766666666666666</v>
      </c>
      <c r="T3473" t="s">
        <v>8276</v>
      </c>
      <c r="U3473" t="s">
        <v>8277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2041</v>
      </c>
      <c r="E3474">
        <v>2000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9">
        <f t="shared" si="280"/>
        <v>41928.170497685183</v>
      </c>
      <c r="L3474" s="9">
        <f t="shared" si="281"/>
        <v>41949.249305555553</v>
      </c>
      <c r="M3474" s="10" t="s">
        <v>8329</v>
      </c>
      <c r="N3474" t="b">
        <v>0</v>
      </c>
      <c r="O3474">
        <v>23</v>
      </c>
      <c r="P3474" t="b">
        <v>1</v>
      </c>
      <c r="Q3474" t="s">
        <v>8276</v>
      </c>
      <c r="R3474" s="5">
        <f t="shared" si="279"/>
        <v>1.0205</v>
      </c>
      <c r="S3474">
        <f t="shared" si="282"/>
        <v>88.739130434782609</v>
      </c>
      <c r="T3474" t="s">
        <v>8276</v>
      </c>
      <c r="U3474" t="s">
        <v>8277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9">
        <f t="shared" si="280"/>
        <v>42062.834444444445</v>
      </c>
      <c r="L3475" s="9">
        <f t="shared" si="281"/>
        <v>42083.852083333331</v>
      </c>
      <c r="M3475" s="10" t="s">
        <v>8326</v>
      </c>
      <c r="N3475" t="b">
        <v>0</v>
      </c>
      <c r="O3475">
        <v>33</v>
      </c>
      <c r="P3475" t="b">
        <v>1</v>
      </c>
      <c r="Q3475" t="s">
        <v>8276</v>
      </c>
      <c r="R3475" s="5">
        <f t="shared" si="279"/>
        <v>1</v>
      </c>
      <c r="S3475">
        <f t="shared" si="282"/>
        <v>148.4848484848485</v>
      </c>
      <c r="T3475" t="s">
        <v>8276</v>
      </c>
      <c r="U3475" t="s">
        <v>8277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2020</v>
      </c>
      <c r="E3476">
        <v>2000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9">
        <f t="shared" si="280"/>
        <v>42541.501516203702</v>
      </c>
      <c r="L3476" s="9">
        <f t="shared" si="281"/>
        <v>42571.501516203702</v>
      </c>
      <c r="M3476" s="10" t="s">
        <v>8328</v>
      </c>
      <c r="N3476" t="b">
        <v>0</v>
      </c>
      <c r="O3476">
        <v>39</v>
      </c>
      <c r="P3476" t="b">
        <v>1</v>
      </c>
      <c r="Q3476" t="s">
        <v>8276</v>
      </c>
      <c r="R3476" s="5">
        <f t="shared" si="279"/>
        <v>1.01</v>
      </c>
      <c r="S3476">
        <f t="shared" si="282"/>
        <v>51.794871794871796</v>
      </c>
      <c r="T3476" t="s">
        <v>8276</v>
      </c>
      <c r="U3476" t="s">
        <v>8277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340</v>
      </c>
      <c r="E3477">
        <v>300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9">
        <f t="shared" si="280"/>
        <v>41918.880833333329</v>
      </c>
      <c r="L3477" s="9">
        <f t="shared" si="281"/>
        <v>41946</v>
      </c>
      <c r="M3477" s="10" t="s">
        <v>8332</v>
      </c>
      <c r="N3477" t="b">
        <v>0</v>
      </c>
      <c r="O3477">
        <v>17</v>
      </c>
      <c r="P3477" t="b">
        <v>1</v>
      </c>
      <c r="Q3477" t="s">
        <v>8276</v>
      </c>
      <c r="R3477" s="5">
        <f t="shared" si="279"/>
        <v>1.1333333333333333</v>
      </c>
      <c r="S3477">
        <f t="shared" si="282"/>
        <v>20</v>
      </c>
      <c r="T3477" t="s">
        <v>8276</v>
      </c>
      <c r="U3477" t="s">
        <v>8277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312</v>
      </c>
      <c r="E3478">
        <v>300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9">
        <f t="shared" si="280"/>
        <v>41921.279976851853</v>
      </c>
      <c r="L3478" s="9">
        <f t="shared" si="281"/>
        <v>41939.125</v>
      </c>
      <c r="M3478" s="10" t="s">
        <v>8329</v>
      </c>
      <c r="N3478" t="b">
        <v>0</v>
      </c>
      <c r="O3478">
        <v>6</v>
      </c>
      <c r="P3478" t="b">
        <v>1</v>
      </c>
      <c r="Q3478" t="s">
        <v>8276</v>
      </c>
      <c r="R3478" s="5">
        <f t="shared" si="279"/>
        <v>1.04</v>
      </c>
      <c r="S3478">
        <f t="shared" si="282"/>
        <v>52</v>
      </c>
      <c r="T3478" t="s">
        <v>8276</v>
      </c>
      <c r="U3478" t="s">
        <v>8277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2076</v>
      </c>
      <c r="E3479">
        <v>1800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9">
        <f t="shared" si="280"/>
        <v>42128.736608796295</v>
      </c>
      <c r="L3479" s="9">
        <f t="shared" si="281"/>
        <v>42141.125</v>
      </c>
      <c r="M3479" s="10" t="s">
        <v>8326</v>
      </c>
      <c r="N3479" t="b">
        <v>0</v>
      </c>
      <c r="O3479">
        <v>39</v>
      </c>
      <c r="P3479" t="b">
        <v>1</v>
      </c>
      <c r="Q3479" t="s">
        <v>8276</v>
      </c>
      <c r="R3479" s="5">
        <f t="shared" si="279"/>
        <v>1.1533333333333333</v>
      </c>
      <c r="S3479">
        <f t="shared" si="282"/>
        <v>53.230769230769234</v>
      </c>
      <c r="T3479" t="s">
        <v>8276</v>
      </c>
      <c r="U3479" t="s">
        <v>8277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2257</v>
      </c>
      <c r="E3480">
        <v>2000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9">
        <f t="shared" si="280"/>
        <v>42053.916921296295</v>
      </c>
      <c r="L3480" s="9">
        <f t="shared" si="281"/>
        <v>42079.875</v>
      </c>
      <c r="M3480" s="10" t="s">
        <v>8326</v>
      </c>
      <c r="N3480" t="b">
        <v>0</v>
      </c>
      <c r="O3480">
        <v>57</v>
      </c>
      <c r="P3480" t="b">
        <v>1</v>
      </c>
      <c r="Q3480" t="s">
        <v>8276</v>
      </c>
      <c r="R3480" s="5">
        <f t="shared" si="279"/>
        <v>1.1285000000000001</v>
      </c>
      <c r="S3480">
        <f t="shared" si="282"/>
        <v>39.596491228070178</v>
      </c>
      <c r="T3480" t="s">
        <v>8276</v>
      </c>
      <c r="U3480" t="s">
        <v>8277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1918</v>
      </c>
      <c r="E3481">
        <v>1500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9">
        <f t="shared" si="280"/>
        <v>41781.855092592596</v>
      </c>
      <c r="L3481" s="9">
        <f t="shared" si="281"/>
        <v>41811.855092592596</v>
      </c>
      <c r="M3481" s="10" t="s">
        <v>8329</v>
      </c>
      <c r="N3481" t="b">
        <v>0</v>
      </c>
      <c r="O3481">
        <v>56</v>
      </c>
      <c r="P3481" t="b">
        <v>1</v>
      </c>
      <c r="Q3481" t="s">
        <v>8276</v>
      </c>
      <c r="R3481" s="5">
        <f t="shared" si="279"/>
        <v>1.2786666666666666</v>
      </c>
      <c r="S3481">
        <f t="shared" si="282"/>
        <v>34.25</v>
      </c>
      <c r="T3481" t="s">
        <v>8276</v>
      </c>
      <c r="U3481" t="s">
        <v>8277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2140</v>
      </c>
      <c r="E3482">
        <v>1500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9">
        <f t="shared" si="280"/>
        <v>42171.317442129628</v>
      </c>
      <c r="L3482" s="9">
        <f t="shared" si="281"/>
        <v>42195.875</v>
      </c>
      <c r="M3482" s="10" t="s">
        <v>8326</v>
      </c>
      <c r="N3482" t="b">
        <v>0</v>
      </c>
      <c r="O3482">
        <v>13</v>
      </c>
      <c r="P3482" t="b">
        <v>1</v>
      </c>
      <c r="Q3482" t="s">
        <v>8276</v>
      </c>
      <c r="R3482" s="5">
        <f t="shared" si="279"/>
        <v>1.4266666666666667</v>
      </c>
      <c r="S3482">
        <f t="shared" si="282"/>
        <v>164.61538461538461</v>
      </c>
      <c r="T3482" t="s">
        <v>8276</v>
      </c>
      <c r="U3482" t="s">
        <v>8277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11880</v>
      </c>
      <c r="E3483">
        <v>10000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9">
        <f t="shared" si="280"/>
        <v>41989.247546296298</v>
      </c>
      <c r="L3483" s="9">
        <f t="shared" si="281"/>
        <v>42006.247546296298</v>
      </c>
      <c r="M3483" s="10" t="s">
        <v>8326</v>
      </c>
      <c r="N3483" t="b">
        <v>0</v>
      </c>
      <c r="O3483">
        <v>95</v>
      </c>
      <c r="P3483" t="b">
        <v>1</v>
      </c>
      <c r="Q3483" t="s">
        <v>8276</v>
      </c>
      <c r="R3483" s="5">
        <f t="shared" si="279"/>
        <v>1.1879999999999999</v>
      </c>
      <c r="S3483">
        <f t="shared" si="282"/>
        <v>125.05263157894737</v>
      </c>
      <c r="T3483" t="s">
        <v>8276</v>
      </c>
      <c r="U3483" t="s">
        <v>8277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4150</v>
      </c>
      <c r="E3484">
        <v>3000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9">
        <f t="shared" si="280"/>
        <v>41796.771597222221</v>
      </c>
      <c r="L3484" s="9">
        <f t="shared" si="281"/>
        <v>41826.771597222221</v>
      </c>
      <c r="M3484" s="10" t="s">
        <v>8329</v>
      </c>
      <c r="N3484" t="b">
        <v>0</v>
      </c>
      <c r="O3484">
        <v>80</v>
      </c>
      <c r="P3484" t="b">
        <v>1</v>
      </c>
      <c r="Q3484" t="s">
        <v>8276</v>
      </c>
      <c r="R3484" s="5">
        <f t="shared" si="279"/>
        <v>1.3833333333333333</v>
      </c>
      <c r="S3484">
        <f t="shared" si="282"/>
        <v>51.875</v>
      </c>
      <c r="T3484" t="s">
        <v>8276</v>
      </c>
      <c r="U3484" t="s">
        <v>8277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5358</v>
      </c>
      <c r="E3485">
        <v>3350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9">
        <f t="shared" si="280"/>
        <v>41793.668761574074</v>
      </c>
      <c r="L3485" s="9">
        <f t="shared" si="281"/>
        <v>41823.668761574074</v>
      </c>
      <c r="M3485" s="10" t="s">
        <v>8329</v>
      </c>
      <c r="N3485" t="b">
        <v>0</v>
      </c>
      <c r="O3485">
        <v>133</v>
      </c>
      <c r="P3485" t="b">
        <v>1</v>
      </c>
      <c r="Q3485" t="s">
        <v>8276</v>
      </c>
      <c r="R3485" s="5">
        <f t="shared" si="279"/>
        <v>1.599402985074627</v>
      </c>
      <c r="S3485">
        <f t="shared" si="282"/>
        <v>40.285714285714285</v>
      </c>
      <c r="T3485" t="s">
        <v>8276</v>
      </c>
      <c r="U3485" t="s">
        <v>8277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2856</v>
      </c>
      <c r="E3486">
        <v>2500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9">
        <f t="shared" si="280"/>
        <v>42506.760405092587</v>
      </c>
      <c r="L3486" s="9">
        <f t="shared" si="281"/>
        <v>42536.760405092587</v>
      </c>
      <c r="M3486" s="10" t="s">
        <v>8328</v>
      </c>
      <c r="N3486" t="b">
        <v>0</v>
      </c>
      <c r="O3486">
        <v>44</v>
      </c>
      <c r="P3486" t="b">
        <v>1</v>
      </c>
      <c r="Q3486" t="s">
        <v>8276</v>
      </c>
      <c r="R3486" s="5">
        <f t="shared" si="279"/>
        <v>1.1424000000000001</v>
      </c>
      <c r="S3486">
        <f t="shared" si="282"/>
        <v>64.909090909090907</v>
      </c>
      <c r="T3486" t="s">
        <v>8276</v>
      </c>
      <c r="U3486" t="s">
        <v>8277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1660</v>
      </c>
      <c r="E3487">
        <v>1650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9">
        <f t="shared" si="280"/>
        <v>42372.693055555559</v>
      </c>
      <c r="L3487" s="9">
        <f t="shared" si="281"/>
        <v>42402.693055555559</v>
      </c>
      <c r="M3487" s="10" t="s">
        <v>8328</v>
      </c>
      <c r="N3487" t="b">
        <v>0</v>
      </c>
      <c r="O3487">
        <v>30</v>
      </c>
      <c r="P3487" t="b">
        <v>1</v>
      </c>
      <c r="Q3487" t="s">
        <v>8276</v>
      </c>
      <c r="R3487" s="5">
        <f t="shared" si="279"/>
        <v>1.0060606060606061</v>
      </c>
      <c r="S3487">
        <f t="shared" si="282"/>
        <v>55.333333333333336</v>
      </c>
      <c r="T3487" t="s">
        <v>8276</v>
      </c>
      <c r="U3487" t="s">
        <v>8277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4656</v>
      </c>
      <c r="E3488">
        <v>3000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9">
        <f t="shared" si="280"/>
        <v>42126.87501157407</v>
      </c>
      <c r="L3488" s="9">
        <f t="shared" si="281"/>
        <v>42158.290972222225</v>
      </c>
      <c r="M3488" s="10" t="s">
        <v>8326</v>
      </c>
      <c r="N3488" t="b">
        <v>0</v>
      </c>
      <c r="O3488">
        <v>56</v>
      </c>
      <c r="P3488" t="b">
        <v>1</v>
      </c>
      <c r="Q3488" t="s">
        <v>8276</v>
      </c>
      <c r="R3488" s="5">
        <f t="shared" si="279"/>
        <v>1.552</v>
      </c>
      <c r="S3488">
        <f t="shared" si="282"/>
        <v>83.142857142857139</v>
      </c>
      <c r="T3488" t="s">
        <v>8276</v>
      </c>
      <c r="U3488" t="s">
        <v>8277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2555</v>
      </c>
      <c r="E3489">
        <v>2000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9">
        <f t="shared" si="280"/>
        <v>42149.940416666665</v>
      </c>
      <c r="L3489" s="9">
        <f t="shared" si="281"/>
        <v>42179.940416666665</v>
      </c>
      <c r="M3489" s="10" t="s">
        <v>8326</v>
      </c>
      <c r="N3489" t="b">
        <v>0</v>
      </c>
      <c r="O3489">
        <v>66</v>
      </c>
      <c r="P3489" t="b">
        <v>1</v>
      </c>
      <c r="Q3489" t="s">
        <v>8276</v>
      </c>
      <c r="R3489" s="5">
        <f t="shared" si="279"/>
        <v>1.2775000000000001</v>
      </c>
      <c r="S3489">
        <f t="shared" si="282"/>
        <v>38.712121212121211</v>
      </c>
      <c r="T3489" t="s">
        <v>8276</v>
      </c>
      <c r="U3489" t="s">
        <v>8277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3636</v>
      </c>
      <c r="E3490">
        <v>3000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9">
        <f t="shared" si="280"/>
        <v>42087.768055555556</v>
      </c>
      <c r="L3490" s="9">
        <f t="shared" si="281"/>
        <v>42111.666666666672</v>
      </c>
      <c r="M3490" s="10" t="s">
        <v>8326</v>
      </c>
      <c r="N3490" t="b">
        <v>0</v>
      </c>
      <c r="O3490">
        <v>29</v>
      </c>
      <c r="P3490" t="b">
        <v>1</v>
      </c>
      <c r="Q3490" t="s">
        <v>8276</v>
      </c>
      <c r="R3490" s="5">
        <f t="shared" si="279"/>
        <v>1.212</v>
      </c>
      <c r="S3490">
        <f t="shared" si="282"/>
        <v>125.37931034482759</v>
      </c>
      <c r="T3490" t="s">
        <v>8276</v>
      </c>
      <c r="U3490" t="s">
        <v>8277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5635</v>
      </c>
      <c r="E3491">
        <v>5000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9">
        <f t="shared" si="280"/>
        <v>41753.635775462964</v>
      </c>
      <c r="L3491" s="9">
        <f t="shared" si="281"/>
        <v>41783.875</v>
      </c>
      <c r="M3491" s="10" t="s">
        <v>8329</v>
      </c>
      <c r="N3491" t="b">
        <v>0</v>
      </c>
      <c r="O3491">
        <v>72</v>
      </c>
      <c r="P3491" t="b">
        <v>1</v>
      </c>
      <c r="Q3491" t="s">
        <v>8276</v>
      </c>
      <c r="R3491" s="5">
        <f t="shared" si="279"/>
        <v>1.127</v>
      </c>
      <c r="S3491">
        <f t="shared" si="282"/>
        <v>78.263888888888886</v>
      </c>
      <c r="T3491" t="s">
        <v>8276</v>
      </c>
      <c r="U3491" t="s">
        <v>8277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1275</v>
      </c>
      <c r="E3492">
        <v>1000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9">
        <f t="shared" si="280"/>
        <v>42443.802361111113</v>
      </c>
      <c r="L3492" s="9">
        <f t="shared" si="281"/>
        <v>42473.802361111113</v>
      </c>
      <c r="M3492" s="10" t="s">
        <v>8328</v>
      </c>
      <c r="N3492" t="b">
        <v>0</v>
      </c>
      <c r="O3492">
        <v>27</v>
      </c>
      <c r="P3492" t="b">
        <v>1</v>
      </c>
      <c r="Q3492" t="s">
        <v>8276</v>
      </c>
      <c r="R3492" s="5">
        <f t="shared" si="279"/>
        <v>1.2749999999999999</v>
      </c>
      <c r="S3492">
        <f t="shared" si="282"/>
        <v>47.222222222222221</v>
      </c>
      <c r="T3492" t="s">
        <v>8276</v>
      </c>
      <c r="U3492" t="s">
        <v>8277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791</v>
      </c>
      <c r="E3493">
        <v>500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9">
        <f t="shared" si="280"/>
        <v>42121.249814814815</v>
      </c>
      <c r="L3493" s="9">
        <f t="shared" si="281"/>
        <v>42142.249814814815</v>
      </c>
      <c r="M3493" s="10" t="s">
        <v>8326</v>
      </c>
      <c r="N3493" t="b">
        <v>0</v>
      </c>
      <c r="O3493">
        <v>10</v>
      </c>
      <c r="P3493" t="b">
        <v>1</v>
      </c>
      <c r="Q3493" t="s">
        <v>8276</v>
      </c>
      <c r="R3493" s="5">
        <f t="shared" si="279"/>
        <v>1.5820000000000001</v>
      </c>
      <c r="S3493">
        <f t="shared" si="282"/>
        <v>79.099999999999994</v>
      </c>
      <c r="T3493" t="s">
        <v>8276</v>
      </c>
      <c r="U3493" t="s">
        <v>8277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4000.22</v>
      </c>
      <c r="E3494">
        <v>3800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9">
        <f t="shared" si="280"/>
        <v>42268.009224537032</v>
      </c>
      <c r="L3494" s="9">
        <f t="shared" si="281"/>
        <v>42303.009224537032</v>
      </c>
      <c r="M3494" s="10" t="s">
        <v>8326</v>
      </c>
      <c r="N3494" t="b">
        <v>0</v>
      </c>
      <c r="O3494">
        <v>35</v>
      </c>
      <c r="P3494" t="b">
        <v>1</v>
      </c>
      <c r="Q3494" t="s">
        <v>8276</v>
      </c>
      <c r="R3494" s="5">
        <f t="shared" si="279"/>
        <v>1.0526894736842105</v>
      </c>
      <c r="S3494">
        <f t="shared" si="282"/>
        <v>114.29199999999999</v>
      </c>
      <c r="T3494" t="s">
        <v>8276</v>
      </c>
      <c r="U3494" t="s">
        <v>8277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9">
        <f t="shared" si="280"/>
        <v>41848.866157407407</v>
      </c>
      <c r="L3495" s="9">
        <f t="shared" si="281"/>
        <v>41868.21597222222</v>
      </c>
      <c r="M3495" s="10" t="s">
        <v>8329</v>
      </c>
      <c r="N3495" t="b">
        <v>0</v>
      </c>
      <c r="O3495">
        <v>29</v>
      </c>
      <c r="P3495" t="b">
        <v>1</v>
      </c>
      <c r="Q3495" t="s">
        <v>8276</v>
      </c>
      <c r="R3495" s="5">
        <f t="shared" si="279"/>
        <v>1</v>
      </c>
      <c r="S3495">
        <f t="shared" si="282"/>
        <v>51.724137931034484</v>
      </c>
      <c r="T3495" t="s">
        <v>8276</v>
      </c>
      <c r="U3495" t="s">
        <v>8277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9">
        <f t="shared" si="280"/>
        <v>42689.214988425927</v>
      </c>
      <c r="L3496" s="9">
        <f t="shared" si="281"/>
        <v>42700.25</v>
      </c>
      <c r="M3496" s="10" t="s">
        <v>8328</v>
      </c>
      <c r="N3496" t="b">
        <v>0</v>
      </c>
      <c r="O3496">
        <v>13</v>
      </c>
      <c r="P3496" t="b">
        <v>1</v>
      </c>
      <c r="Q3496" t="s">
        <v>8276</v>
      </c>
      <c r="R3496" s="5">
        <f t="shared" si="279"/>
        <v>1</v>
      </c>
      <c r="S3496">
        <f t="shared" si="282"/>
        <v>30.76923076923077</v>
      </c>
      <c r="T3496" t="s">
        <v>8276</v>
      </c>
      <c r="U3496" t="s">
        <v>8277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5343</v>
      </c>
      <c r="E3497">
        <v>5000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9">
        <f t="shared" si="280"/>
        <v>41915.762835648144</v>
      </c>
      <c r="L3497" s="9">
        <f t="shared" si="281"/>
        <v>41944.720833333333</v>
      </c>
      <c r="M3497" s="10" t="s">
        <v>8329</v>
      </c>
      <c r="N3497" t="b">
        <v>0</v>
      </c>
      <c r="O3497">
        <v>72</v>
      </c>
      <c r="P3497" t="b">
        <v>1</v>
      </c>
      <c r="Q3497" t="s">
        <v>8276</v>
      </c>
      <c r="R3497" s="5">
        <f t="shared" si="279"/>
        <v>1.0686</v>
      </c>
      <c r="S3497">
        <f t="shared" si="282"/>
        <v>74.208333333333329</v>
      </c>
      <c r="T3497" t="s">
        <v>8276</v>
      </c>
      <c r="U3497" t="s">
        <v>8277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3732</v>
      </c>
      <c r="E3498">
        <v>3000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9">
        <f t="shared" si="280"/>
        <v>42584.846828703703</v>
      </c>
      <c r="L3498" s="9">
        <f t="shared" si="281"/>
        <v>42624.846828703703</v>
      </c>
      <c r="M3498" s="10" t="s">
        <v>8328</v>
      </c>
      <c r="N3498" t="b">
        <v>0</v>
      </c>
      <c r="O3498">
        <v>78</v>
      </c>
      <c r="P3498" t="b">
        <v>1</v>
      </c>
      <c r="Q3498" t="s">
        <v>8276</v>
      </c>
      <c r="R3498" s="5">
        <f t="shared" si="279"/>
        <v>1.244</v>
      </c>
      <c r="S3498">
        <f t="shared" si="282"/>
        <v>47.846153846153847</v>
      </c>
      <c r="T3498" t="s">
        <v>8276</v>
      </c>
      <c r="U3498" t="s">
        <v>8277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1686</v>
      </c>
      <c r="E3499">
        <v>1551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9">
        <f t="shared" si="280"/>
        <v>42511.741944444446</v>
      </c>
      <c r="L3499" s="9">
        <f t="shared" si="281"/>
        <v>42523.916666666672</v>
      </c>
      <c r="M3499" s="10" t="s">
        <v>8328</v>
      </c>
      <c r="N3499" t="b">
        <v>0</v>
      </c>
      <c r="O3499">
        <v>49</v>
      </c>
      <c r="P3499" t="b">
        <v>1</v>
      </c>
      <c r="Q3499" t="s">
        <v>8276</v>
      </c>
      <c r="R3499" s="5">
        <f t="shared" si="279"/>
        <v>1.0870406189555126</v>
      </c>
      <c r="S3499">
        <f t="shared" si="282"/>
        <v>34.408163265306122</v>
      </c>
      <c r="T3499" t="s">
        <v>8276</v>
      </c>
      <c r="U3499" t="s">
        <v>8277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1690</v>
      </c>
      <c r="E3500">
        <v>1650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9">
        <f t="shared" si="280"/>
        <v>42459.15861111111</v>
      </c>
      <c r="L3500" s="9">
        <f t="shared" si="281"/>
        <v>42518.905555555553</v>
      </c>
      <c r="M3500" s="10" t="s">
        <v>8328</v>
      </c>
      <c r="N3500" t="b">
        <v>0</v>
      </c>
      <c r="O3500">
        <v>42</v>
      </c>
      <c r="P3500" t="b">
        <v>1</v>
      </c>
      <c r="Q3500" t="s">
        <v>8276</v>
      </c>
      <c r="R3500" s="5">
        <f t="shared" si="279"/>
        <v>1.0242424242424242</v>
      </c>
      <c r="S3500">
        <f t="shared" si="282"/>
        <v>40.238095238095241</v>
      </c>
      <c r="T3500" t="s">
        <v>8276</v>
      </c>
      <c r="U3500" t="s">
        <v>8277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2110</v>
      </c>
      <c r="E3501">
        <v>2000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9">
        <f t="shared" si="280"/>
        <v>42132.036168981482</v>
      </c>
      <c r="L3501" s="9">
        <f t="shared" si="281"/>
        <v>42186.290972222225</v>
      </c>
      <c r="M3501" s="10" t="s">
        <v>8326</v>
      </c>
      <c r="N3501" t="b">
        <v>0</v>
      </c>
      <c r="O3501">
        <v>35</v>
      </c>
      <c r="P3501" t="b">
        <v>1</v>
      </c>
      <c r="Q3501" t="s">
        <v>8276</v>
      </c>
      <c r="R3501" s="5">
        <f t="shared" si="279"/>
        <v>1.0549999999999999</v>
      </c>
      <c r="S3501">
        <f t="shared" si="282"/>
        <v>60.285714285714285</v>
      </c>
      <c r="T3501" t="s">
        <v>8276</v>
      </c>
      <c r="U3501" t="s">
        <v>8277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1063</v>
      </c>
      <c r="E3502">
        <v>1000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9">
        <f t="shared" si="280"/>
        <v>42419.919421296298</v>
      </c>
      <c r="L3502" s="9">
        <f t="shared" si="281"/>
        <v>42436.207638888889</v>
      </c>
      <c r="M3502" s="10" t="s">
        <v>8328</v>
      </c>
      <c r="N3502" t="b">
        <v>0</v>
      </c>
      <c r="O3502">
        <v>42</v>
      </c>
      <c r="P3502" t="b">
        <v>1</v>
      </c>
      <c r="Q3502" t="s">
        <v>8276</v>
      </c>
      <c r="R3502" s="5">
        <f t="shared" si="279"/>
        <v>1.0629999999999999</v>
      </c>
      <c r="S3502">
        <f t="shared" si="282"/>
        <v>25.30952380952381</v>
      </c>
      <c r="T3502" t="s">
        <v>8276</v>
      </c>
      <c r="U3502" t="s">
        <v>8277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1510</v>
      </c>
      <c r="E3503">
        <v>1500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9">
        <f t="shared" si="280"/>
        <v>42233.763831018514</v>
      </c>
      <c r="L3503" s="9">
        <f t="shared" si="281"/>
        <v>42258.763831018514</v>
      </c>
      <c r="M3503" s="10" t="s">
        <v>8326</v>
      </c>
      <c r="N3503" t="b">
        <v>0</v>
      </c>
      <c r="O3503">
        <v>42</v>
      </c>
      <c r="P3503" t="b">
        <v>1</v>
      </c>
      <c r="Q3503" t="s">
        <v>8276</v>
      </c>
      <c r="R3503" s="5">
        <f t="shared" si="279"/>
        <v>1.0066666666666666</v>
      </c>
      <c r="S3503">
        <f t="shared" si="282"/>
        <v>35.952380952380949</v>
      </c>
      <c r="T3503" t="s">
        <v>8276</v>
      </c>
      <c r="U3503" t="s">
        <v>8277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4216</v>
      </c>
      <c r="E3504">
        <v>4000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9">
        <f t="shared" si="280"/>
        <v>42430.839398148149</v>
      </c>
      <c r="L3504" s="9">
        <f t="shared" si="281"/>
        <v>42445.165972222225</v>
      </c>
      <c r="M3504" s="10" t="s">
        <v>8328</v>
      </c>
      <c r="N3504" t="b">
        <v>0</v>
      </c>
      <c r="O3504">
        <v>31</v>
      </c>
      <c r="P3504" t="b">
        <v>1</v>
      </c>
      <c r="Q3504" t="s">
        <v>8276</v>
      </c>
      <c r="R3504" s="5">
        <f t="shared" si="279"/>
        <v>1.054</v>
      </c>
      <c r="S3504">
        <f t="shared" si="282"/>
        <v>136</v>
      </c>
      <c r="T3504" t="s">
        <v>8276</v>
      </c>
      <c r="U3504" t="s">
        <v>8277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2689</v>
      </c>
      <c r="E3505">
        <v>2500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9">
        <f t="shared" si="280"/>
        <v>42545.478333333333</v>
      </c>
      <c r="L3505" s="9">
        <f t="shared" si="281"/>
        <v>42575.478333333333</v>
      </c>
      <c r="M3505" s="10" t="s">
        <v>8328</v>
      </c>
      <c r="N3505" t="b">
        <v>0</v>
      </c>
      <c r="O3505">
        <v>38</v>
      </c>
      <c r="P3505" t="b">
        <v>1</v>
      </c>
      <c r="Q3505" t="s">
        <v>8276</v>
      </c>
      <c r="R3505" s="5">
        <f t="shared" si="279"/>
        <v>1.0755999999999999</v>
      </c>
      <c r="S3505">
        <f t="shared" si="282"/>
        <v>70.763157894736835</v>
      </c>
      <c r="T3505" t="s">
        <v>8276</v>
      </c>
      <c r="U3505" t="s">
        <v>8277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9">
        <f t="shared" si="280"/>
        <v>42297.748738425929</v>
      </c>
      <c r="L3506" s="9">
        <f t="shared" si="281"/>
        <v>42327.790405092594</v>
      </c>
      <c r="M3506" s="10" t="s">
        <v>8326</v>
      </c>
      <c r="N3506" t="b">
        <v>0</v>
      </c>
      <c r="O3506">
        <v>8</v>
      </c>
      <c r="P3506" t="b">
        <v>1</v>
      </c>
      <c r="Q3506" t="s">
        <v>8276</v>
      </c>
      <c r="R3506" s="5">
        <f t="shared" si="279"/>
        <v>1</v>
      </c>
      <c r="S3506">
        <f t="shared" si="282"/>
        <v>125</v>
      </c>
      <c r="T3506" t="s">
        <v>8276</v>
      </c>
      <c r="U3506" t="s">
        <v>8277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2594</v>
      </c>
      <c r="E3507">
        <v>2500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9">
        <f t="shared" si="280"/>
        <v>41760.935706018521</v>
      </c>
      <c r="L3507" s="9">
        <f t="shared" si="281"/>
        <v>41772.166666666664</v>
      </c>
      <c r="M3507" s="10" t="s">
        <v>8329</v>
      </c>
      <c r="N3507" t="b">
        <v>0</v>
      </c>
      <c r="O3507">
        <v>39</v>
      </c>
      <c r="P3507" t="b">
        <v>1</v>
      </c>
      <c r="Q3507" t="s">
        <v>8276</v>
      </c>
      <c r="R3507" s="5">
        <f t="shared" si="279"/>
        <v>1.0376000000000001</v>
      </c>
      <c r="S3507">
        <f t="shared" si="282"/>
        <v>66.512820512820511</v>
      </c>
      <c r="T3507" t="s">
        <v>8276</v>
      </c>
      <c r="U3507" t="s">
        <v>8277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3045</v>
      </c>
      <c r="E3508">
        <v>3000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9">
        <f t="shared" si="280"/>
        <v>41829.734259259261</v>
      </c>
      <c r="L3508" s="9">
        <f t="shared" si="281"/>
        <v>41874.734259259261</v>
      </c>
      <c r="M3508" s="10" t="s">
        <v>8329</v>
      </c>
      <c r="N3508" t="b">
        <v>0</v>
      </c>
      <c r="O3508">
        <v>29</v>
      </c>
      <c r="P3508" t="b">
        <v>1</v>
      </c>
      <c r="Q3508" t="s">
        <v>8276</v>
      </c>
      <c r="R3508" s="5">
        <f t="shared" si="279"/>
        <v>1.0149999999999999</v>
      </c>
      <c r="S3508">
        <f t="shared" si="282"/>
        <v>105</v>
      </c>
      <c r="T3508" t="s">
        <v>8276</v>
      </c>
      <c r="U3508" t="s">
        <v>8277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10440</v>
      </c>
      <c r="E3509">
        <v>10000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9">
        <f t="shared" si="280"/>
        <v>42491.92288194444</v>
      </c>
      <c r="L3509" s="9">
        <f t="shared" si="281"/>
        <v>42521.92288194444</v>
      </c>
      <c r="M3509" s="10" t="s">
        <v>8328</v>
      </c>
      <c r="N3509" t="b">
        <v>0</v>
      </c>
      <c r="O3509">
        <v>72</v>
      </c>
      <c r="P3509" t="b">
        <v>1</v>
      </c>
      <c r="Q3509" t="s">
        <v>8276</v>
      </c>
      <c r="R3509" s="5">
        <f t="shared" si="279"/>
        <v>1.044</v>
      </c>
      <c r="S3509">
        <f t="shared" si="282"/>
        <v>145</v>
      </c>
      <c r="T3509" t="s">
        <v>8276</v>
      </c>
      <c r="U3509" t="s">
        <v>8277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180</v>
      </c>
      <c r="E3510">
        <v>100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9">
        <f t="shared" si="280"/>
        <v>42477.729780092588</v>
      </c>
      <c r="L3510" s="9">
        <f t="shared" si="281"/>
        <v>42500.875</v>
      </c>
      <c r="M3510" s="10" t="s">
        <v>8328</v>
      </c>
      <c r="N3510" t="b">
        <v>0</v>
      </c>
      <c r="O3510">
        <v>15</v>
      </c>
      <c r="P3510" t="b">
        <v>1</v>
      </c>
      <c r="Q3510" t="s">
        <v>8276</v>
      </c>
      <c r="R3510" s="5">
        <f t="shared" si="279"/>
        <v>1.8</v>
      </c>
      <c r="S3510">
        <f t="shared" si="282"/>
        <v>12</v>
      </c>
      <c r="T3510" t="s">
        <v>8276</v>
      </c>
      <c r="U3510" t="s">
        <v>8277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3190</v>
      </c>
      <c r="E3511">
        <v>3000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9">
        <f t="shared" si="280"/>
        <v>41950.859560185185</v>
      </c>
      <c r="L3511" s="9">
        <f t="shared" si="281"/>
        <v>41964.204861111109</v>
      </c>
      <c r="M3511" s="10" t="s">
        <v>8329</v>
      </c>
      <c r="N3511" t="b">
        <v>0</v>
      </c>
      <c r="O3511">
        <v>33</v>
      </c>
      <c r="P3511" t="b">
        <v>1</v>
      </c>
      <c r="Q3511" t="s">
        <v>8276</v>
      </c>
      <c r="R3511" s="5">
        <f t="shared" si="279"/>
        <v>1.0633333333333332</v>
      </c>
      <c r="S3511">
        <f t="shared" si="282"/>
        <v>96.666666666666671</v>
      </c>
      <c r="T3511" t="s">
        <v>8276</v>
      </c>
      <c r="U3511" t="s">
        <v>8277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905</v>
      </c>
      <c r="E3512">
        <v>900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9">
        <f t="shared" si="280"/>
        <v>41802.62090277778</v>
      </c>
      <c r="L3512" s="9">
        <f t="shared" si="281"/>
        <v>41822.62090277778</v>
      </c>
      <c r="M3512" s="10" t="s">
        <v>8329</v>
      </c>
      <c r="N3512" t="b">
        <v>0</v>
      </c>
      <c r="O3512">
        <v>15</v>
      </c>
      <c r="P3512" t="b">
        <v>1</v>
      </c>
      <c r="Q3512" t="s">
        <v>8276</v>
      </c>
      <c r="R3512" s="5">
        <f t="shared" si="279"/>
        <v>1.0055555555555555</v>
      </c>
      <c r="S3512">
        <f t="shared" si="282"/>
        <v>60.333333333333336</v>
      </c>
      <c r="T3512" t="s">
        <v>8276</v>
      </c>
      <c r="U3512" t="s">
        <v>8277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1518</v>
      </c>
      <c r="E3513">
        <v>1500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9">
        <f t="shared" si="280"/>
        <v>41927.873784722222</v>
      </c>
      <c r="L3513" s="9">
        <f t="shared" si="281"/>
        <v>41950.770833333336</v>
      </c>
      <c r="M3513" s="10" t="s">
        <v>8329</v>
      </c>
      <c r="N3513" t="b">
        <v>0</v>
      </c>
      <c r="O3513">
        <v>19</v>
      </c>
      <c r="P3513" t="b">
        <v>1</v>
      </c>
      <c r="Q3513" t="s">
        <v>8276</v>
      </c>
      <c r="R3513" s="5">
        <f t="shared" si="279"/>
        <v>1.012</v>
      </c>
      <c r="S3513">
        <f t="shared" si="282"/>
        <v>79.89473684210526</v>
      </c>
      <c r="T3513" t="s">
        <v>8276</v>
      </c>
      <c r="U3513" t="s">
        <v>8277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9">
        <f t="shared" si="280"/>
        <v>42057.536944444444</v>
      </c>
      <c r="L3514" s="9">
        <f t="shared" si="281"/>
        <v>42117.49527777778</v>
      </c>
      <c r="M3514" s="10" t="s">
        <v>8326</v>
      </c>
      <c r="N3514" t="b">
        <v>0</v>
      </c>
      <c r="O3514">
        <v>17</v>
      </c>
      <c r="P3514" t="b">
        <v>1</v>
      </c>
      <c r="Q3514" t="s">
        <v>8276</v>
      </c>
      <c r="R3514" s="5">
        <f t="shared" si="279"/>
        <v>1</v>
      </c>
      <c r="S3514">
        <f t="shared" si="282"/>
        <v>58.823529411764703</v>
      </c>
      <c r="T3514" t="s">
        <v>8276</v>
      </c>
      <c r="U3514" t="s">
        <v>8277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3315</v>
      </c>
      <c r="E3515">
        <v>2800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9">
        <f t="shared" si="280"/>
        <v>41781.096203703702</v>
      </c>
      <c r="L3515" s="9">
        <f t="shared" si="281"/>
        <v>41794.207638888889</v>
      </c>
      <c r="M3515" s="10" t="s">
        <v>8329</v>
      </c>
      <c r="N3515" t="b">
        <v>0</v>
      </c>
      <c r="O3515">
        <v>44</v>
      </c>
      <c r="P3515" t="b">
        <v>1</v>
      </c>
      <c r="Q3515" t="s">
        <v>8276</v>
      </c>
      <c r="R3515" s="5">
        <f t="shared" si="279"/>
        <v>1.1839285714285714</v>
      </c>
      <c r="S3515">
        <f t="shared" si="282"/>
        <v>75.340909090909093</v>
      </c>
      <c r="T3515" t="s">
        <v>8276</v>
      </c>
      <c r="U3515" t="s">
        <v>8277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550</v>
      </c>
      <c r="E3516">
        <v>500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9">
        <f t="shared" si="280"/>
        <v>42020.846666666665</v>
      </c>
      <c r="L3516" s="9">
        <f t="shared" si="281"/>
        <v>42037.207638888889</v>
      </c>
      <c r="M3516" s="10" t="s">
        <v>8326</v>
      </c>
      <c r="N3516" t="b">
        <v>0</v>
      </c>
      <c r="O3516">
        <v>10</v>
      </c>
      <c r="P3516" t="b">
        <v>1</v>
      </c>
      <c r="Q3516" t="s">
        <v>8276</v>
      </c>
      <c r="R3516" s="5">
        <f t="shared" si="279"/>
        <v>1.1000000000000001</v>
      </c>
      <c r="S3516">
        <f t="shared" si="282"/>
        <v>55</v>
      </c>
      <c r="T3516" t="s">
        <v>8276</v>
      </c>
      <c r="U3516" t="s">
        <v>8277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3080</v>
      </c>
      <c r="E3517">
        <v>3000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9">
        <f t="shared" si="280"/>
        <v>42125.772812499999</v>
      </c>
      <c r="L3517" s="9">
        <f t="shared" si="281"/>
        <v>42155.772812499999</v>
      </c>
      <c r="M3517" s="10" t="s">
        <v>8326</v>
      </c>
      <c r="N3517" t="b">
        <v>0</v>
      </c>
      <c r="O3517">
        <v>46</v>
      </c>
      <c r="P3517" t="b">
        <v>1</v>
      </c>
      <c r="Q3517" t="s">
        <v>8276</v>
      </c>
      <c r="R3517" s="5">
        <f t="shared" si="279"/>
        <v>1.0266666666666666</v>
      </c>
      <c r="S3517">
        <f t="shared" si="282"/>
        <v>66.956521739130437</v>
      </c>
      <c r="T3517" t="s">
        <v>8276</v>
      </c>
      <c r="U3517" t="s">
        <v>8277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9">
        <f t="shared" si="280"/>
        <v>41856.010069444441</v>
      </c>
      <c r="L3518" s="9">
        <f t="shared" si="281"/>
        <v>41890.125</v>
      </c>
      <c r="M3518" s="10" t="s">
        <v>8329</v>
      </c>
      <c r="N3518" t="b">
        <v>0</v>
      </c>
      <c r="O3518">
        <v>11</v>
      </c>
      <c r="P3518" t="b">
        <v>1</v>
      </c>
      <c r="Q3518" t="s">
        <v>8276</v>
      </c>
      <c r="R3518" s="5">
        <f t="shared" si="279"/>
        <v>1</v>
      </c>
      <c r="S3518">
        <f t="shared" si="282"/>
        <v>227.27272727272728</v>
      </c>
      <c r="T3518" t="s">
        <v>8276</v>
      </c>
      <c r="U3518" t="s">
        <v>8277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9">
        <f t="shared" si="280"/>
        <v>41794.817523148144</v>
      </c>
      <c r="L3519" s="9">
        <f t="shared" si="281"/>
        <v>41824.458333333336</v>
      </c>
      <c r="M3519" s="10" t="s">
        <v>8329</v>
      </c>
      <c r="N3519" t="b">
        <v>0</v>
      </c>
      <c r="O3519">
        <v>13</v>
      </c>
      <c r="P3519" t="b">
        <v>1</v>
      </c>
      <c r="Q3519" t="s">
        <v>8276</v>
      </c>
      <c r="R3519" s="5">
        <f t="shared" si="279"/>
        <v>1</v>
      </c>
      <c r="S3519">
        <f t="shared" si="282"/>
        <v>307.69230769230768</v>
      </c>
      <c r="T3519" t="s">
        <v>8276</v>
      </c>
      <c r="U3519" t="s">
        <v>8277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1650.69</v>
      </c>
      <c r="E3520">
        <v>1500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9">
        <f t="shared" si="280"/>
        <v>41893.783553240741</v>
      </c>
      <c r="L3520" s="9">
        <f t="shared" si="281"/>
        <v>41914.597916666666</v>
      </c>
      <c r="M3520" s="10" t="s">
        <v>8329</v>
      </c>
      <c r="N3520" t="b">
        <v>0</v>
      </c>
      <c r="O3520">
        <v>33</v>
      </c>
      <c r="P3520" t="b">
        <v>1</v>
      </c>
      <c r="Q3520" t="s">
        <v>8276</v>
      </c>
      <c r="R3520" s="5">
        <f t="shared" si="279"/>
        <v>1.10046</v>
      </c>
      <c r="S3520">
        <f t="shared" si="282"/>
        <v>50.020909090909093</v>
      </c>
      <c r="T3520" t="s">
        <v>8276</v>
      </c>
      <c r="U3520" t="s">
        <v>8277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2027</v>
      </c>
      <c r="E3521">
        <v>2000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9">
        <f t="shared" si="280"/>
        <v>42037.598958333328</v>
      </c>
      <c r="L3521" s="9">
        <f t="shared" si="281"/>
        <v>42067.598958333328</v>
      </c>
      <c r="M3521" s="10" t="s">
        <v>8326</v>
      </c>
      <c r="N3521" t="b">
        <v>0</v>
      </c>
      <c r="O3521">
        <v>28</v>
      </c>
      <c r="P3521" t="b">
        <v>1</v>
      </c>
      <c r="Q3521" t="s">
        <v>8276</v>
      </c>
      <c r="R3521" s="5">
        <f t="shared" si="279"/>
        <v>1.0135000000000001</v>
      </c>
      <c r="S3521">
        <f t="shared" si="282"/>
        <v>72.392857142857139</v>
      </c>
      <c r="T3521" t="s">
        <v>8276</v>
      </c>
      <c r="U3521" t="s">
        <v>8277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2015</v>
      </c>
      <c r="E3522">
        <v>2000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9">
        <f t="shared" si="280"/>
        <v>42227.824212962965</v>
      </c>
      <c r="L3522" s="9">
        <f t="shared" si="281"/>
        <v>42253.57430555555</v>
      </c>
      <c r="M3522" s="10" t="s">
        <v>8326</v>
      </c>
      <c r="N3522" t="b">
        <v>0</v>
      </c>
      <c r="O3522">
        <v>21</v>
      </c>
      <c r="P3522" t="b">
        <v>1</v>
      </c>
      <c r="Q3522" t="s">
        <v>8276</v>
      </c>
      <c r="R3522" s="5">
        <f t="shared" ref="R3522:R3585" si="283">D3522/E3522</f>
        <v>1.0075000000000001</v>
      </c>
      <c r="S3522">
        <f t="shared" si="282"/>
        <v>95.952380952380949</v>
      </c>
      <c r="T3522" t="s">
        <v>8276</v>
      </c>
      <c r="U3522" t="s">
        <v>8277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593</v>
      </c>
      <c r="E3523">
        <v>350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9">
        <f t="shared" ref="K3523:K3586" si="284">(J3523/86400)+DATE(1970,1,1)</f>
        <v>41881.361342592594</v>
      </c>
      <c r="L3523" s="9">
        <f t="shared" ref="L3523:L3586" si="285">(I3523/86400)+DATE(1970,1,1)</f>
        <v>41911.361342592594</v>
      </c>
      <c r="M3523" s="10" t="s">
        <v>8329</v>
      </c>
      <c r="N3523" t="b">
        <v>0</v>
      </c>
      <c r="O3523">
        <v>13</v>
      </c>
      <c r="P3523" t="b">
        <v>1</v>
      </c>
      <c r="Q3523" t="s">
        <v>8276</v>
      </c>
      <c r="R3523" s="5">
        <f t="shared" si="283"/>
        <v>1.6942857142857144</v>
      </c>
      <c r="S3523">
        <f t="shared" si="282"/>
        <v>45.615384615384613</v>
      </c>
      <c r="T3523" t="s">
        <v>8276</v>
      </c>
      <c r="U3523" t="s">
        <v>8277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9">
        <f t="shared" si="284"/>
        <v>42234.789884259255</v>
      </c>
      <c r="L3524" s="9">
        <f t="shared" si="285"/>
        <v>42262.420833333337</v>
      </c>
      <c r="M3524" s="10" t="s">
        <v>8326</v>
      </c>
      <c r="N3524" t="b">
        <v>0</v>
      </c>
      <c r="O3524">
        <v>34</v>
      </c>
      <c r="P3524" t="b">
        <v>1</v>
      </c>
      <c r="Q3524" t="s">
        <v>8276</v>
      </c>
      <c r="R3524" s="5">
        <f t="shared" si="283"/>
        <v>1</v>
      </c>
      <c r="S3524">
        <f t="shared" si="282"/>
        <v>41.029411764705884</v>
      </c>
      <c r="T3524" t="s">
        <v>8276</v>
      </c>
      <c r="U3524" t="s">
        <v>8277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4546</v>
      </c>
      <c r="E3525">
        <v>4000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9">
        <f t="shared" si="284"/>
        <v>42581.397546296299</v>
      </c>
      <c r="L3525" s="9">
        <f t="shared" si="285"/>
        <v>42638.958333333328</v>
      </c>
      <c r="M3525" s="10" t="s">
        <v>8328</v>
      </c>
      <c r="N3525" t="b">
        <v>0</v>
      </c>
      <c r="O3525">
        <v>80</v>
      </c>
      <c r="P3525" t="b">
        <v>1</v>
      </c>
      <c r="Q3525" t="s">
        <v>8276</v>
      </c>
      <c r="R3525" s="5">
        <f t="shared" si="283"/>
        <v>1.1365000000000001</v>
      </c>
      <c r="S3525">
        <f t="shared" si="282"/>
        <v>56.825000000000003</v>
      </c>
      <c r="T3525" t="s">
        <v>8276</v>
      </c>
      <c r="U3525" t="s">
        <v>8277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10156</v>
      </c>
      <c r="E3526">
        <v>10000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9">
        <f t="shared" si="284"/>
        <v>41880.76357638889</v>
      </c>
      <c r="L3526" s="9">
        <f t="shared" si="285"/>
        <v>41895.166666666664</v>
      </c>
      <c r="M3526" s="10" t="s">
        <v>8329</v>
      </c>
      <c r="N3526" t="b">
        <v>0</v>
      </c>
      <c r="O3526">
        <v>74</v>
      </c>
      <c r="P3526" t="b">
        <v>1</v>
      </c>
      <c r="Q3526" t="s">
        <v>8276</v>
      </c>
      <c r="R3526" s="5">
        <f t="shared" si="283"/>
        <v>1.0156000000000001</v>
      </c>
      <c r="S3526">
        <f t="shared" si="282"/>
        <v>137.24324324324326</v>
      </c>
      <c r="T3526" t="s">
        <v>8276</v>
      </c>
      <c r="U3526" t="s">
        <v>8277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530</v>
      </c>
      <c r="E3527">
        <v>500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9">
        <f t="shared" si="284"/>
        <v>42214.6956712963</v>
      </c>
      <c r="L3527" s="9">
        <f t="shared" si="285"/>
        <v>42225.666666666672</v>
      </c>
      <c r="M3527" s="10" t="s">
        <v>8326</v>
      </c>
      <c r="N3527" t="b">
        <v>0</v>
      </c>
      <c r="O3527">
        <v>7</v>
      </c>
      <c r="P3527" t="b">
        <v>1</v>
      </c>
      <c r="Q3527" t="s">
        <v>8276</v>
      </c>
      <c r="R3527" s="5">
        <f t="shared" si="283"/>
        <v>1.06</v>
      </c>
      <c r="S3527">
        <f t="shared" si="282"/>
        <v>75.714285714285708</v>
      </c>
      <c r="T3527" t="s">
        <v>8276</v>
      </c>
      <c r="U3527" t="s">
        <v>8277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3366</v>
      </c>
      <c r="E3528">
        <v>3300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9">
        <f t="shared" si="284"/>
        <v>42460.335312499999</v>
      </c>
      <c r="L3528" s="9">
        <f t="shared" si="285"/>
        <v>42488.249305555553</v>
      </c>
      <c r="M3528" s="10" t="s">
        <v>8328</v>
      </c>
      <c r="N3528" t="b">
        <v>0</v>
      </c>
      <c r="O3528">
        <v>34</v>
      </c>
      <c r="P3528" t="b">
        <v>1</v>
      </c>
      <c r="Q3528" t="s">
        <v>8276</v>
      </c>
      <c r="R3528" s="5">
        <f t="shared" si="283"/>
        <v>1.02</v>
      </c>
      <c r="S3528">
        <f t="shared" si="282"/>
        <v>99</v>
      </c>
      <c r="T3528" t="s">
        <v>8276</v>
      </c>
      <c r="U3528" t="s">
        <v>8277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7015</v>
      </c>
      <c r="E3529">
        <v>6000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9">
        <f t="shared" si="284"/>
        <v>42167.023206018523</v>
      </c>
      <c r="L3529" s="9">
        <f t="shared" si="285"/>
        <v>42196.165972222225</v>
      </c>
      <c r="M3529" s="10" t="s">
        <v>8326</v>
      </c>
      <c r="N3529" t="b">
        <v>0</v>
      </c>
      <c r="O3529">
        <v>86</v>
      </c>
      <c r="P3529" t="b">
        <v>1</v>
      </c>
      <c r="Q3529" t="s">
        <v>8276</v>
      </c>
      <c r="R3529" s="5">
        <f t="shared" si="283"/>
        <v>1.1691666666666667</v>
      </c>
      <c r="S3529">
        <f t="shared" ref="S3529:S3592" si="286">D3529/O3529</f>
        <v>81.569767441860463</v>
      </c>
      <c r="T3529" t="s">
        <v>8276</v>
      </c>
      <c r="U3529" t="s">
        <v>8277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1669</v>
      </c>
      <c r="E3530">
        <v>1650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9">
        <f t="shared" si="284"/>
        <v>42733.50136574074</v>
      </c>
      <c r="L3530" s="9">
        <f t="shared" si="285"/>
        <v>42753.50136574074</v>
      </c>
      <c r="M3530" s="10" t="s">
        <v>8327</v>
      </c>
      <c r="N3530" t="b">
        <v>0</v>
      </c>
      <c r="O3530">
        <v>37</v>
      </c>
      <c r="P3530" t="b">
        <v>1</v>
      </c>
      <c r="Q3530" t="s">
        <v>8276</v>
      </c>
      <c r="R3530" s="5">
        <f t="shared" si="283"/>
        <v>1.0115151515151515</v>
      </c>
      <c r="S3530">
        <f t="shared" si="286"/>
        <v>45.108108108108105</v>
      </c>
      <c r="T3530" t="s">
        <v>8276</v>
      </c>
      <c r="U3530" t="s">
        <v>8277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660</v>
      </c>
      <c r="E3531">
        <v>500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9">
        <f t="shared" si="284"/>
        <v>42177.761782407411</v>
      </c>
      <c r="L3531" s="9">
        <f t="shared" si="285"/>
        <v>42198.041666666672</v>
      </c>
      <c r="M3531" s="10" t="s">
        <v>8326</v>
      </c>
      <c r="N3531" t="b">
        <v>0</v>
      </c>
      <c r="O3531">
        <v>18</v>
      </c>
      <c r="P3531" t="b">
        <v>1</v>
      </c>
      <c r="Q3531" t="s">
        <v>8276</v>
      </c>
      <c r="R3531" s="5">
        <f t="shared" si="283"/>
        <v>1.32</v>
      </c>
      <c r="S3531">
        <f t="shared" si="286"/>
        <v>36.666666666666664</v>
      </c>
      <c r="T3531" t="s">
        <v>8276</v>
      </c>
      <c r="U3531" t="s">
        <v>8277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9">
        <f t="shared" si="284"/>
        <v>42442.623344907406</v>
      </c>
      <c r="L3532" s="9">
        <f t="shared" si="285"/>
        <v>42470.833333333328</v>
      </c>
      <c r="M3532" s="10" t="s">
        <v>8328</v>
      </c>
      <c r="N3532" t="b">
        <v>0</v>
      </c>
      <c r="O3532">
        <v>22</v>
      </c>
      <c r="P3532" t="b">
        <v>1</v>
      </c>
      <c r="Q3532" t="s">
        <v>8276</v>
      </c>
      <c r="R3532" s="5">
        <f t="shared" si="283"/>
        <v>1</v>
      </c>
      <c r="S3532">
        <f t="shared" si="286"/>
        <v>125</v>
      </c>
      <c r="T3532" t="s">
        <v>8276</v>
      </c>
      <c r="U3532" t="s">
        <v>8277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1280</v>
      </c>
      <c r="E3533">
        <v>1000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9">
        <f t="shared" si="284"/>
        <v>42521.654328703706</v>
      </c>
      <c r="L3533" s="9">
        <f t="shared" si="285"/>
        <v>42551.654328703706</v>
      </c>
      <c r="M3533" s="10" t="s">
        <v>8328</v>
      </c>
      <c r="N3533" t="b">
        <v>0</v>
      </c>
      <c r="O3533">
        <v>26</v>
      </c>
      <c r="P3533" t="b">
        <v>1</v>
      </c>
      <c r="Q3533" t="s">
        <v>8276</v>
      </c>
      <c r="R3533" s="5">
        <f t="shared" si="283"/>
        <v>1.28</v>
      </c>
      <c r="S3533">
        <f t="shared" si="286"/>
        <v>49.230769230769234</v>
      </c>
      <c r="T3533" t="s">
        <v>8276</v>
      </c>
      <c r="U3533" t="s">
        <v>8277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1142</v>
      </c>
      <c r="E3534">
        <v>960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9">
        <f t="shared" si="284"/>
        <v>41884.599849537037</v>
      </c>
      <c r="L3534" s="9">
        <f t="shared" si="285"/>
        <v>41900.165972222225</v>
      </c>
      <c r="M3534" s="10" t="s">
        <v>8329</v>
      </c>
      <c r="N3534" t="b">
        <v>0</v>
      </c>
      <c r="O3534">
        <v>27</v>
      </c>
      <c r="P3534" t="b">
        <v>1</v>
      </c>
      <c r="Q3534" t="s">
        <v>8276</v>
      </c>
      <c r="R3534" s="5">
        <f t="shared" si="283"/>
        <v>1.1895833333333334</v>
      </c>
      <c r="S3534">
        <f t="shared" si="286"/>
        <v>42.296296296296298</v>
      </c>
      <c r="T3534" t="s">
        <v>8276</v>
      </c>
      <c r="U3534" t="s">
        <v>8277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631</v>
      </c>
      <c r="E3535">
        <v>500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9">
        <f t="shared" si="284"/>
        <v>42289.761192129634</v>
      </c>
      <c r="L3535" s="9">
        <f t="shared" si="285"/>
        <v>42319.802858796298</v>
      </c>
      <c r="M3535" s="10" t="s">
        <v>8326</v>
      </c>
      <c r="N3535" t="b">
        <v>0</v>
      </c>
      <c r="O3535">
        <v>8</v>
      </c>
      <c r="P3535" t="b">
        <v>1</v>
      </c>
      <c r="Q3535" t="s">
        <v>8276</v>
      </c>
      <c r="R3535" s="5">
        <f t="shared" si="283"/>
        <v>1.262</v>
      </c>
      <c r="S3535">
        <f t="shared" si="286"/>
        <v>78.875</v>
      </c>
      <c r="T3535" t="s">
        <v>8276</v>
      </c>
      <c r="U3535" t="s">
        <v>8277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7810</v>
      </c>
      <c r="E3536">
        <v>5000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9">
        <f t="shared" si="284"/>
        <v>42243.6252662037</v>
      </c>
      <c r="L3536" s="9">
        <f t="shared" si="285"/>
        <v>42278.6252662037</v>
      </c>
      <c r="M3536" s="10" t="s">
        <v>8326</v>
      </c>
      <c r="N3536" t="b">
        <v>0</v>
      </c>
      <c r="O3536">
        <v>204</v>
      </c>
      <c r="P3536" t="b">
        <v>1</v>
      </c>
      <c r="Q3536" t="s">
        <v>8276</v>
      </c>
      <c r="R3536" s="5">
        <f t="shared" si="283"/>
        <v>1.5620000000000001</v>
      </c>
      <c r="S3536">
        <f t="shared" si="286"/>
        <v>38.284313725490193</v>
      </c>
      <c r="T3536" t="s">
        <v>8276</v>
      </c>
      <c r="U3536" t="s">
        <v>8277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2063</v>
      </c>
      <c r="E3537">
        <v>2000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9">
        <f t="shared" si="284"/>
        <v>42248.640162037038</v>
      </c>
      <c r="L3537" s="9">
        <f t="shared" si="285"/>
        <v>42279.75</v>
      </c>
      <c r="M3537" s="10" t="s">
        <v>8326</v>
      </c>
      <c r="N3537" t="b">
        <v>0</v>
      </c>
      <c r="O3537">
        <v>46</v>
      </c>
      <c r="P3537" t="b">
        <v>1</v>
      </c>
      <c r="Q3537" t="s">
        <v>8276</v>
      </c>
      <c r="R3537" s="5">
        <f t="shared" si="283"/>
        <v>1.0315000000000001</v>
      </c>
      <c r="S3537">
        <f t="shared" si="286"/>
        <v>44.847826086956523</v>
      </c>
      <c r="T3537" t="s">
        <v>8276</v>
      </c>
      <c r="U3537" t="s">
        <v>8277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230</v>
      </c>
      <c r="E3538">
        <v>150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9">
        <f t="shared" si="284"/>
        <v>42328.727141203708</v>
      </c>
      <c r="L3538" s="9">
        <f t="shared" si="285"/>
        <v>42358.499305555553</v>
      </c>
      <c r="M3538" s="10" t="s">
        <v>8326</v>
      </c>
      <c r="N3538" t="b">
        <v>0</v>
      </c>
      <c r="O3538">
        <v>17</v>
      </c>
      <c r="P3538" t="b">
        <v>1</v>
      </c>
      <c r="Q3538" t="s">
        <v>8276</v>
      </c>
      <c r="R3538" s="5">
        <f t="shared" si="283"/>
        <v>1.5333333333333334</v>
      </c>
      <c r="S3538">
        <f t="shared" si="286"/>
        <v>13.529411764705882</v>
      </c>
      <c r="T3538" t="s">
        <v>8276</v>
      </c>
      <c r="U3538" t="s">
        <v>8277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1218</v>
      </c>
      <c r="E3539">
        <v>675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9">
        <f t="shared" si="284"/>
        <v>41923.354351851856</v>
      </c>
      <c r="L3539" s="9">
        <f t="shared" si="285"/>
        <v>41960.332638888889</v>
      </c>
      <c r="M3539" s="10" t="s">
        <v>8329</v>
      </c>
      <c r="N3539" t="b">
        <v>0</v>
      </c>
      <c r="O3539">
        <v>28</v>
      </c>
      <c r="P3539" t="b">
        <v>1</v>
      </c>
      <c r="Q3539" t="s">
        <v>8276</v>
      </c>
      <c r="R3539" s="5">
        <f t="shared" si="283"/>
        <v>1.8044444444444445</v>
      </c>
      <c r="S3539">
        <f t="shared" si="286"/>
        <v>43.5</v>
      </c>
      <c r="T3539" t="s">
        <v>8276</v>
      </c>
      <c r="U3539" t="s">
        <v>8277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2569</v>
      </c>
      <c r="E3540">
        <v>2000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9">
        <f t="shared" si="284"/>
        <v>42571.420601851853</v>
      </c>
      <c r="L3540" s="9">
        <f t="shared" si="285"/>
        <v>42599.420601851853</v>
      </c>
      <c r="M3540" s="10" t="s">
        <v>8328</v>
      </c>
      <c r="N3540" t="b">
        <v>0</v>
      </c>
      <c r="O3540">
        <v>83</v>
      </c>
      <c r="P3540" t="b">
        <v>1</v>
      </c>
      <c r="Q3540" t="s">
        <v>8276</v>
      </c>
      <c r="R3540" s="5">
        <f t="shared" si="283"/>
        <v>1.2845</v>
      </c>
      <c r="S3540">
        <f t="shared" si="286"/>
        <v>30.951807228915662</v>
      </c>
      <c r="T3540" t="s">
        <v>8276</v>
      </c>
      <c r="U3540" t="s">
        <v>8277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718</v>
      </c>
      <c r="E3541">
        <v>600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9">
        <f t="shared" si="284"/>
        <v>42600.756041666667</v>
      </c>
      <c r="L3541" s="9">
        <f t="shared" si="285"/>
        <v>42621.756041666667</v>
      </c>
      <c r="M3541" s="10" t="s">
        <v>8328</v>
      </c>
      <c r="N3541" t="b">
        <v>0</v>
      </c>
      <c r="O3541">
        <v>13</v>
      </c>
      <c r="P3541" t="b">
        <v>1</v>
      </c>
      <c r="Q3541" t="s">
        <v>8276</v>
      </c>
      <c r="R3541" s="5">
        <f t="shared" si="283"/>
        <v>1.1966666666666668</v>
      </c>
      <c r="S3541">
        <f t="shared" si="286"/>
        <v>55.230769230769234</v>
      </c>
      <c r="T3541" t="s">
        <v>8276</v>
      </c>
      <c r="U3541" t="s">
        <v>8277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369</v>
      </c>
      <c r="E3542">
        <v>300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9">
        <f t="shared" si="284"/>
        <v>42517.003368055557</v>
      </c>
      <c r="L3542" s="9">
        <f t="shared" si="285"/>
        <v>42547.003368055557</v>
      </c>
      <c r="M3542" s="10" t="s">
        <v>8328</v>
      </c>
      <c r="N3542" t="b">
        <v>0</v>
      </c>
      <c r="O3542">
        <v>8</v>
      </c>
      <c r="P3542" t="b">
        <v>1</v>
      </c>
      <c r="Q3542" t="s">
        <v>8276</v>
      </c>
      <c r="R3542" s="5">
        <f t="shared" si="283"/>
        <v>1.23</v>
      </c>
      <c r="S3542">
        <f t="shared" si="286"/>
        <v>46.125</v>
      </c>
      <c r="T3542" t="s">
        <v>8276</v>
      </c>
      <c r="U3542" t="s">
        <v>8277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1260</v>
      </c>
      <c r="E3543">
        <v>1200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9">
        <f t="shared" si="284"/>
        <v>42222.730034722219</v>
      </c>
      <c r="L3543" s="9">
        <f t="shared" si="285"/>
        <v>42247.730034722219</v>
      </c>
      <c r="M3543" s="10" t="s">
        <v>8326</v>
      </c>
      <c r="N3543" t="b">
        <v>0</v>
      </c>
      <c r="O3543">
        <v>32</v>
      </c>
      <c r="P3543" t="b">
        <v>1</v>
      </c>
      <c r="Q3543" t="s">
        <v>8276</v>
      </c>
      <c r="R3543" s="5">
        <f t="shared" si="283"/>
        <v>1.05</v>
      </c>
      <c r="S3543">
        <f t="shared" si="286"/>
        <v>39.375</v>
      </c>
      <c r="T3543" t="s">
        <v>8276</v>
      </c>
      <c r="U3543" t="s">
        <v>8277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5623</v>
      </c>
      <c r="E3544">
        <v>5500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9">
        <f t="shared" si="284"/>
        <v>41829.599791666667</v>
      </c>
      <c r="L3544" s="9">
        <f t="shared" si="285"/>
        <v>41889.599791666667</v>
      </c>
      <c r="M3544" s="10" t="s">
        <v>8329</v>
      </c>
      <c r="N3544" t="b">
        <v>0</v>
      </c>
      <c r="O3544">
        <v>85</v>
      </c>
      <c r="P3544" t="b">
        <v>1</v>
      </c>
      <c r="Q3544" t="s">
        <v>8276</v>
      </c>
      <c r="R3544" s="5">
        <f t="shared" si="283"/>
        <v>1.0223636363636364</v>
      </c>
      <c r="S3544">
        <f t="shared" si="286"/>
        <v>66.152941176470591</v>
      </c>
      <c r="T3544" t="s">
        <v>8276</v>
      </c>
      <c r="U3544" t="s">
        <v>8277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1570</v>
      </c>
      <c r="E3545">
        <v>1500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9">
        <f t="shared" si="284"/>
        <v>42150.755312499998</v>
      </c>
      <c r="L3545" s="9">
        <f t="shared" si="285"/>
        <v>42180.755312499998</v>
      </c>
      <c r="M3545" s="10" t="s">
        <v>8326</v>
      </c>
      <c r="N3545" t="b">
        <v>0</v>
      </c>
      <c r="O3545">
        <v>29</v>
      </c>
      <c r="P3545" t="b">
        <v>1</v>
      </c>
      <c r="Q3545" t="s">
        <v>8276</v>
      </c>
      <c r="R3545" s="5">
        <f t="shared" si="283"/>
        <v>1.0466666666666666</v>
      </c>
      <c r="S3545">
        <f t="shared" si="286"/>
        <v>54.137931034482762</v>
      </c>
      <c r="T3545" t="s">
        <v>8276</v>
      </c>
      <c r="U3545" t="s">
        <v>8277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9">
        <f t="shared" si="284"/>
        <v>42040.831678240742</v>
      </c>
      <c r="L3546" s="9">
        <f t="shared" si="285"/>
        <v>42070.831678240742</v>
      </c>
      <c r="M3546" s="10" t="s">
        <v>8326</v>
      </c>
      <c r="N3546" t="b">
        <v>0</v>
      </c>
      <c r="O3546">
        <v>24</v>
      </c>
      <c r="P3546" t="b">
        <v>1</v>
      </c>
      <c r="Q3546" t="s">
        <v>8276</v>
      </c>
      <c r="R3546" s="5">
        <f t="shared" si="283"/>
        <v>1</v>
      </c>
      <c r="S3546">
        <f t="shared" si="286"/>
        <v>104.16666666666667</v>
      </c>
      <c r="T3546" t="s">
        <v>8276</v>
      </c>
      <c r="U3546" t="s">
        <v>8277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251</v>
      </c>
      <c r="E3547">
        <v>250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9">
        <f t="shared" si="284"/>
        <v>42075.807395833333</v>
      </c>
      <c r="L3547" s="9">
        <f t="shared" si="285"/>
        <v>42105.807395833333</v>
      </c>
      <c r="M3547" s="10" t="s">
        <v>8326</v>
      </c>
      <c r="N3547" t="b">
        <v>0</v>
      </c>
      <c r="O3547">
        <v>8</v>
      </c>
      <c r="P3547" t="b">
        <v>1</v>
      </c>
      <c r="Q3547" t="s">
        <v>8276</v>
      </c>
      <c r="R3547" s="5">
        <f t="shared" si="283"/>
        <v>1.004</v>
      </c>
      <c r="S3547">
        <f t="shared" si="286"/>
        <v>31.375</v>
      </c>
      <c r="T3547" t="s">
        <v>8276</v>
      </c>
      <c r="U3547" t="s">
        <v>8277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1125</v>
      </c>
      <c r="E3548">
        <v>1100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9">
        <f t="shared" si="284"/>
        <v>42073.660694444443</v>
      </c>
      <c r="L3548" s="9">
        <f t="shared" si="285"/>
        <v>42095.165972222225</v>
      </c>
      <c r="M3548" s="10" t="s">
        <v>8326</v>
      </c>
      <c r="N3548" t="b">
        <v>0</v>
      </c>
      <c r="O3548">
        <v>19</v>
      </c>
      <c r="P3548" t="b">
        <v>1</v>
      </c>
      <c r="Q3548" t="s">
        <v>8276</v>
      </c>
      <c r="R3548" s="5">
        <f t="shared" si="283"/>
        <v>1.0227272727272727</v>
      </c>
      <c r="S3548">
        <f t="shared" si="286"/>
        <v>59.210526315789473</v>
      </c>
      <c r="T3548" t="s">
        <v>8276</v>
      </c>
      <c r="U3548" t="s">
        <v>8277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40043.25</v>
      </c>
      <c r="E3549">
        <v>35000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9">
        <f t="shared" si="284"/>
        <v>42480.078715277778</v>
      </c>
      <c r="L3549" s="9">
        <f t="shared" si="285"/>
        <v>42504.165972222225</v>
      </c>
      <c r="M3549" s="10" t="s">
        <v>8328</v>
      </c>
      <c r="N3549" t="b">
        <v>0</v>
      </c>
      <c r="O3549">
        <v>336</v>
      </c>
      <c r="P3549" t="b">
        <v>1</v>
      </c>
      <c r="Q3549" t="s">
        <v>8276</v>
      </c>
      <c r="R3549" s="5">
        <f t="shared" si="283"/>
        <v>1.1440928571428572</v>
      </c>
      <c r="S3549">
        <f t="shared" si="286"/>
        <v>119.17633928571429</v>
      </c>
      <c r="T3549" t="s">
        <v>8276</v>
      </c>
      <c r="U3549" t="s">
        <v>8277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2140</v>
      </c>
      <c r="E3550">
        <v>2100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9">
        <f t="shared" si="284"/>
        <v>42411.942291666666</v>
      </c>
      <c r="L3550" s="9">
        <f t="shared" si="285"/>
        <v>42434.041666666672</v>
      </c>
      <c r="M3550" s="10" t="s">
        <v>8328</v>
      </c>
      <c r="N3550" t="b">
        <v>0</v>
      </c>
      <c r="O3550">
        <v>13</v>
      </c>
      <c r="P3550" t="b">
        <v>1</v>
      </c>
      <c r="Q3550" t="s">
        <v>8276</v>
      </c>
      <c r="R3550" s="5">
        <f t="shared" si="283"/>
        <v>1.019047619047619</v>
      </c>
      <c r="S3550">
        <f t="shared" si="286"/>
        <v>164.61538461538461</v>
      </c>
      <c r="T3550" t="s">
        <v>8276</v>
      </c>
      <c r="U3550" t="s">
        <v>8277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1020</v>
      </c>
      <c r="E3551">
        <v>1000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9">
        <f t="shared" si="284"/>
        <v>42223.394363425927</v>
      </c>
      <c r="L3551" s="9">
        <f t="shared" si="285"/>
        <v>42251.394363425927</v>
      </c>
      <c r="M3551" s="10" t="s">
        <v>8326</v>
      </c>
      <c r="N3551" t="b">
        <v>0</v>
      </c>
      <c r="O3551">
        <v>42</v>
      </c>
      <c r="P3551" t="b">
        <v>1</v>
      </c>
      <c r="Q3551" t="s">
        <v>8276</v>
      </c>
      <c r="R3551" s="5">
        <f t="shared" si="283"/>
        <v>1.02</v>
      </c>
      <c r="S3551">
        <f t="shared" si="286"/>
        <v>24.285714285714285</v>
      </c>
      <c r="T3551" t="s">
        <v>8276</v>
      </c>
      <c r="U3551" t="s">
        <v>8277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2620</v>
      </c>
      <c r="E3552">
        <v>2500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9">
        <f t="shared" si="284"/>
        <v>42462.893495370372</v>
      </c>
      <c r="L3552" s="9">
        <f t="shared" si="285"/>
        <v>42492.893495370372</v>
      </c>
      <c r="M3552" s="10" t="s">
        <v>8328</v>
      </c>
      <c r="N3552" t="b">
        <v>0</v>
      </c>
      <c r="O3552">
        <v>64</v>
      </c>
      <c r="P3552" t="b">
        <v>1</v>
      </c>
      <c r="Q3552" t="s">
        <v>8276</v>
      </c>
      <c r="R3552" s="5">
        <f t="shared" si="283"/>
        <v>1.048</v>
      </c>
      <c r="S3552">
        <f t="shared" si="286"/>
        <v>40.9375</v>
      </c>
      <c r="T3552" t="s">
        <v>8276</v>
      </c>
      <c r="U3552" t="s">
        <v>8277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1527.5</v>
      </c>
      <c r="E3553">
        <v>1500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9">
        <f t="shared" si="284"/>
        <v>41753.515856481477</v>
      </c>
      <c r="L3553" s="9">
        <f t="shared" si="285"/>
        <v>41781.921527777777</v>
      </c>
      <c r="M3553" s="10" t="s">
        <v>8329</v>
      </c>
      <c r="N3553" t="b">
        <v>0</v>
      </c>
      <c r="O3553">
        <v>25</v>
      </c>
      <c r="P3553" t="b">
        <v>1</v>
      </c>
      <c r="Q3553" t="s">
        <v>8276</v>
      </c>
      <c r="R3553" s="5">
        <f t="shared" si="283"/>
        <v>1.0183333333333333</v>
      </c>
      <c r="S3553">
        <f t="shared" si="286"/>
        <v>61.1</v>
      </c>
      <c r="T3553" t="s">
        <v>8276</v>
      </c>
      <c r="U3553" t="s">
        <v>8277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9">
        <f t="shared" si="284"/>
        <v>41788.587083333332</v>
      </c>
      <c r="L3554" s="9">
        <f t="shared" si="285"/>
        <v>41818.587083333332</v>
      </c>
      <c r="M3554" s="10" t="s">
        <v>8329</v>
      </c>
      <c r="N3554" t="b">
        <v>0</v>
      </c>
      <c r="O3554">
        <v>20</v>
      </c>
      <c r="P3554" t="b">
        <v>1</v>
      </c>
      <c r="Q3554" t="s">
        <v>8276</v>
      </c>
      <c r="R3554" s="5">
        <f t="shared" si="283"/>
        <v>1</v>
      </c>
      <c r="S3554">
        <f t="shared" si="286"/>
        <v>38.65</v>
      </c>
      <c r="T3554" t="s">
        <v>8276</v>
      </c>
      <c r="U3554" t="s">
        <v>8277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5845</v>
      </c>
      <c r="E3555">
        <v>5500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9">
        <f t="shared" si="284"/>
        <v>42196.028703703705</v>
      </c>
      <c r="L3555" s="9">
        <f t="shared" si="285"/>
        <v>42228</v>
      </c>
      <c r="M3555" s="10" t="s">
        <v>8330</v>
      </c>
      <c r="N3555" t="b">
        <v>0</v>
      </c>
      <c r="O3555">
        <v>104</v>
      </c>
      <c r="P3555" t="b">
        <v>1</v>
      </c>
      <c r="Q3555" t="s">
        <v>8276</v>
      </c>
      <c r="R3555" s="5">
        <f t="shared" si="283"/>
        <v>1.0627272727272727</v>
      </c>
      <c r="S3555">
        <f t="shared" si="286"/>
        <v>56.20192307692308</v>
      </c>
      <c r="T3555" t="s">
        <v>8276</v>
      </c>
      <c r="U3555" t="s">
        <v>8277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5671.11</v>
      </c>
      <c r="E3556">
        <v>5000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9">
        <f t="shared" si="284"/>
        <v>42016.050451388888</v>
      </c>
      <c r="L3556" s="9">
        <f t="shared" si="285"/>
        <v>42046.708333333328</v>
      </c>
      <c r="M3556" s="10" t="s">
        <v>8326</v>
      </c>
      <c r="N3556" t="b">
        <v>0</v>
      </c>
      <c r="O3556">
        <v>53</v>
      </c>
      <c r="P3556" t="b">
        <v>1</v>
      </c>
      <c r="Q3556" t="s">
        <v>8276</v>
      </c>
      <c r="R3556" s="5">
        <f t="shared" si="283"/>
        <v>1.1342219999999998</v>
      </c>
      <c r="S3556">
        <f t="shared" si="286"/>
        <v>107.00207547169811</v>
      </c>
      <c r="T3556" t="s">
        <v>8276</v>
      </c>
      <c r="U3556" t="s">
        <v>8277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9">
        <f t="shared" si="284"/>
        <v>42661.442060185189</v>
      </c>
      <c r="L3557" s="9">
        <f t="shared" si="285"/>
        <v>42691.483726851853</v>
      </c>
      <c r="M3557" s="10" t="s">
        <v>8328</v>
      </c>
      <c r="N3557" t="b">
        <v>0</v>
      </c>
      <c r="O3557">
        <v>14</v>
      </c>
      <c r="P3557" t="b">
        <v>1</v>
      </c>
      <c r="Q3557" t="s">
        <v>8276</v>
      </c>
      <c r="R3557" s="5">
        <f t="shared" si="283"/>
        <v>1</v>
      </c>
      <c r="S3557">
        <f t="shared" si="286"/>
        <v>171.42857142857142</v>
      </c>
      <c r="T3557" t="s">
        <v>8276</v>
      </c>
      <c r="U3557" t="s">
        <v>8277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2210</v>
      </c>
      <c r="E3558">
        <v>2200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9">
        <f t="shared" si="284"/>
        <v>41808.649583333332</v>
      </c>
      <c r="L3558" s="9">
        <f t="shared" si="285"/>
        <v>41868.649583333332</v>
      </c>
      <c r="M3558" s="10" t="s">
        <v>8329</v>
      </c>
      <c r="N3558" t="b">
        <v>0</v>
      </c>
      <c r="O3558">
        <v>20</v>
      </c>
      <c r="P3558" t="b">
        <v>1</v>
      </c>
      <c r="Q3558" t="s">
        <v>8276</v>
      </c>
      <c r="R3558" s="5">
        <f t="shared" si="283"/>
        <v>1.0045454545454546</v>
      </c>
      <c r="S3558">
        <f t="shared" si="286"/>
        <v>110.5</v>
      </c>
      <c r="T3558" t="s">
        <v>8276</v>
      </c>
      <c r="U3558" t="s">
        <v>8277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100036</v>
      </c>
      <c r="E3559">
        <v>100000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9">
        <f t="shared" si="284"/>
        <v>41730.276747685188</v>
      </c>
      <c r="L3559" s="9">
        <f t="shared" si="285"/>
        <v>41764.276747685188</v>
      </c>
      <c r="M3559" s="10" t="s">
        <v>8329</v>
      </c>
      <c r="N3559" t="b">
        <v>0</v>
      </c>
      <c r="O3559">
        <v>558</v>
      </c>
      <c r="P3559" t="b">
        <v>1</v>
      </c>
      <c r="Q3559" t="s">
        <v>8276</v>
      </c>
      <c r="R3559" s="5">
        <f t="shared" si="283"/>
        <v>1.0003599999999999</v>
      </c>
      <c r="S3559">
        <f t="shared" si="286"/>
        <v>179.27598566308242</v>
      </c>
      <c r="T3559" t="s">
        <v>8276</v>
      </c>
      <c r="U3559" t="s">
        <v>8277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504</v>
      </c>
      <c r="E3560">
        <v>350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9">
        <f t="shared" si="284"/>
        <v>42139.816840277781</v>
      </c>
      <c r="L3560" s="9">
        <f t="shared" si="285"/>
        <v>42181.875</v>
      </c>
      <c r="M3560" s="10" t="s">
        <v>8326</v>
      </c>
      <c r="N3560" t="b">
        <v>0</v>
      </c>
      <c r="O3560">
        <v>22</v>
      </c>
      <c r="P3560" t="b">
        <v>1</v>
      </c>
      <c r="Q3560" t="s">
        <v>8276</v>
      </c>
      <c r="R3560" s="5">
        <f t="shared" si="283"/>
        <v>1.44</v>
      </c>
      <c r="S3560">
        <f t="shared" si="286"/>
        <v>22.90909090909091</v>
      </c>
      <c r="T3560" t="s">
        <v>8276</v>
      </c>
      <c r="U3560" t="s">
        <v>8277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1035</v>
      </c>
      <c r="E3561">
        <v>1000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9">
        <f t="shared" si="284"/>
        <v>42194.096157407403</v>
      </c>
      <c r="L3561" s="9">
        <f t="shared" si="285"/>
        <v>42216.373611111107</v>
      </c>
      <c r="M3561" s="10" t="s">
        <v>8326</v>
      </c>
      <c r="N3561" t="b">
        <v>0</v>
      </c>
      <c r="O3561">
        <v>24</v>
      </c>
      <c r="P3561" t="b">
        <v>1</v>
      </c>
      <c r="Q3561" t="s">
        <v>8276</v>
      </c>
      <c r="R3561" s="5">
        <f t="shared" si="283"/>
        <v>1.0349999999999999</v>
      </c>
      <c r="S3561">
        <f t="shared" si="286"/>
        <v>43.125</v>
      </c>
      <c r="T3561" t="s">
        <v>8276</v>
      </c>
      <c r="U3561" t="s">
        <v>8277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3470</v>
      </c>
      <c r="E3562">
        <v>3200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9">
        <f t="shared" si="284"/>
        <v>42115.889652777776</v>
      </c>
      <c r="L3562" s="9">
        <f t="shared" si="285"/>
        <v>42151.114583333328</v>
      </c>
      <c r="M3562" s="10" t="s">
        <v>8326</v>
      </c>
      <c r="N3562" t="b">
        <v>0</v>
      </c>
      <c r="O3562">
        <v>74</v>
      </c>
      <c r="P3562" t="b">
        <v>1</v>
      </c>
      <c r="Q3562" t="s">
        <v>8276</v>
      </c>
      <c r="R3562" s="5">
        <f t="shared" si="283"/>
        <v>1.0843750000000001</v>
      </c>
      <c r="S3562">
        <f t="shared" si="286"/>
        <v>46.891891891891895</v>
      </c>
      <c r="T3562" t="s">
        <v>8276</v>
      </c>
      <c r="U3562" t="s">
        <v>8277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2560</v>
      </c>
      <c r="E3563">
        <v>2500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9">
        <f t="shared" si="284"/>
        <v>42203.680300925931</v>
      </c>
      <c r="L3563" s="9">
        <f t="shared" si="285"/>
        <v>42221.775000000001</v>
      </c>
      <c r="M3563" s="10" t="s">
        <v>8326</v>
      </c>
      <c r="N3563" t="b">
        <v>0</v>
      </c>
      <c r="O3563">
        <v>54</v>
      </c>
      <c r="P3563" t="b">
        <v>1</v>
      </c>
      <c r="Q3563" t="s">
        <v>8276</v>
      </c>
      <c r="R3563" s="5">
        <f t="shared" si="283"/>
        <v>1.024</v>
      </c>
      <c r="S3563">
        <f t="shared" si="286"/>
        <v>47.407407407407405</v>
      </c>
      <c r="T3563" t="s">
        <v>8276</v>
      </c>
      <c r="U3563" t="s">
        <v>8277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469</v>
      </c>
      <c r="E3564">
        <v>315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9">
        <f t="shared" si="284"/>
        <v>42433.761886574073</v>
      </c>
      <c r="L3564" s="9">
        <f t="shared" si="285"/>
        <v>42442.916666666672</v>
      </c>
      <c r="M3564" s="10" t="s">
        <v>8328</v>
      </c>
      <c r="N3564" t="b">
        <v>0</v>
      </c>
      <c r="O3564">
        <v>31</v>
      </c>
      <c r="P3564" t="b">
        <v>1</v>
      </c>
      <c r="Q3564" t="s">
        <v>8276</v>
      </c>
      <c r="R3564" s="5">
        <f t="shared" si="283"/>
        <v>1.4888888888888889</v>
      </c>
      <c r="S3564">
        <f t="shared" si="286"/>
        <v>15.129032258064516</v>
      </c>
      <c r="T3564" t="s">
        <v>8276</v>
      </c>
      <c r="U3564" t="s">
        <v>8277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527.45000000000005</v>
      </c>
      <c r="E3565">
        <v>500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9">
        <f t="shared" si="284"/>
        <v>42555.671944444446</v>
      </c>
      <c r="L3565" s="9">
        <f t="shared" si="285"/>
        <v>42583.791666666672</v>
      </c>
      <c r="M3565" s="10" t="s">
        <v>8328</v>
      </c>
      <c r="N3565" t="b">
        <v>0</v>
      </c>
      <c r="O3565">
        <v>25</v>
      </c>
      <c r="P3565" t="b">
        <v>1</v>
      </c>
      <c r="Q3565" t="s">
        <v>8276</v>
      </c>
      <c r="R3565" s="5">
        <f t="shared" si="283"/>
        <v>1.0549000000000002</v>
      </c>
      <c r="S3565">
        <f t="shared" si="286"/>
        <v>21.098000000000003</v>
      </c>
      <c r="T3565" t="s">
        <v>8276</v>
      </c>
      <c r="U3565" t="s">
        <v>8277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1005</v>
      </c>
      <c r="E3566">
        <v>1000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9">
        <f t="shared" si="284"/>
        <v>42236.623252314814</v>
      </c>
      <c r="L3566" s="9">
        <f t="shared" si="285"/>
        <v>42282.666666666672</v>
      </c>
      <c r="M3566" s="10" t="s">
        <v>8326</v>
      </c>
      <c r="N3566" t="b">
        <v>0</v>
      </c>
      <c r="O3566">
        <v>17</v>
      </c>
      <c r="P3566" t="b">
        <v>1</v>
      </c>
      <c r="Q3566" t="s">
        <v>8276</v>
      </c>
      <c r="R3566" s="5">
        <f t="shared" si="283"/>
        <v>1.0049999999999999</v>
      </c>
      <c r="S3566">
        <f t="shared" si="286"/>
        <v>59.117647058823529</v>
      </c>
      <c r="T3566" t="s">
        <v>8276</v>
      </c>
      <c r="U3566" t="s">
        <v>8277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1175</v>
      </c>
      <c r="E3567">
        <v>900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9">
        <f t="shared" si="284"/>
        <v>41974.743148148147</v>
      </c>
      <c r="L3567" s="9">
        <f t="shared" si="285"/>
        <v>42004.743148148147</v>
      </c>
      <c r="M3567" s="10" t="s">
        <v>8329</v>
      </c>
      <c r="N3567" t="b">
        <v>0</v>
      </c>
      <c r="O3567">
        <v>12</v>
      </c>
      <c r="P3567" t="b">
        <v>1</v>
      </c>
      <c r="Q3567" t="s">
        <v>8276</v>
      </c>
      <c r="R3567" s="5">
        <f t="shared" si="283"/>
        <v>1.3055555555555556</v>
      </c>
      <c r="S3567">
        <f t="shared" si="286"/>
        <v>97.916666666666671</v>
      </c>
      <c r="T3567" t="s">
        <v>8276</v>
      </c>
      <c r="U3567" t="s">
        <v>8277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2095</v>
      </c>
      <c r="E3568">
        <v>2000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9">
        <f t="shared" si="284"/>
        <v>41997.507905092592</v>
      </c>
      <c r="L3568" s="9">
        <f t="shared" si="285"/>
        <v>42027.507905092592</v>
      </c>
      <c r="M3568" s="10" t="s">
        <v>8326</v>
      </c>
      <c r="N3568" t="b">
        <v>0</v>
      </c>
      <c r="O3568">
        <v>38</v>
      </c>
      <c r="P3568" t="b">
        <v>1</v>
      </c>
      <c r="Q3568" t="s">
        <v>8276</v>
      </c>
      <c r="R3568" s="5">
        <f t="shared" si="283"/>
        <v>1.0475000000000001</v>
      </c>
      <c r="S3568">
        <f t="shared" si="286"/>
        <v>55.131578947368418</v>
      </c>
      <c r="T3568" t="s">
        <v>8276</v>
      </c>
      <c r="U3568" t="s">
        <v>8277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1088</v>
      </c>
      <c r="E3569">
        <v>1000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9">
        <f t="shared" si="284"/>
        <v>42135.810694444444</v>
      </c>
      <c r="L3569" s="9">
        <f t="shared" si="285"/>
        <v>42165.810694444444</v>
      </c>
      <c r="M3569" s="10" t="s">
        <v>8326</v>
      </c>
      <c r="N3569" t="b">
        <v>0</v>
      </c>
      <c r="O3569">
        <v>41</v>
      </c>
      <c r="P3569" t="b">
        <v>1</v>
      </c>
      <c r="Q3569" t="s">
        <v>8276</v>
      </c>
      <c r="R3569" s="5">
        <f t="shared" si="283"/>
        <v>1.0880000000000001</v>
      </c>
      <c r="S3569">
        <f t="shared" si="286"/>
        <v>26.536585365853657</v>
      </c>
      <c r="T3569" t="s">
        <v>8276</v>
      </c>
      <c r="U3569" t="s">
        <v>8277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1110</v>
      </c>
      <c r="E3570">
        <v>1000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9">
        <f t="shared" si="284"/>
        <v>41869.740671296298</v>
      </c>
      <c r="L3570" s="9">
        <f t="shared" si="285"/>
        <v>41899.740671296298</v>
      </c>
      <c r="M3570" s="10" t="s">
        <v>8329</v>
      </c>
      <c r="N3570" t="b">
        <v>0</v>
      </c>
      <c r="O3570">
        <v>19</v>
      </c>
      <c r="P3570" t="b">
        <v>1</v>
      </c>
      <c r="Q3570" t="s">
        <v>8276</v>
      </c>
      <c r="R3570" s="5">
        <f t="shared" si="283"/>
        <v>1.1100000000000001</v>
      </c>
      <c r="S3570">
        <f t="shared" si="286"/>
        <v>58.421052631578945</v>
      </c>
      <c r="T3570" t="s">
        <v>8276</v>
      </c>
      <c r="U3570" t="s">
        <v>8277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5024</v>
      </c>
      <c r="E3571">
        <v>5000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9">
        <f t="shared" si="284"/>
        <v>41982.688611111109</v>
      </c>
      <c r="L3571" s="9">
        <f t="shared" si="285"/>
        <v>42012.688611111109</v>
      </c>
      <c r="M3571" s="10" t="s">
        <v>8326</v>
      </c>
      <c r="N3571" t="b">
        <v>0</v>
      </c>
      <c r="O3571">
        <v>41</v>
      </c>
      <c r="P3571" t="b">
        <v>1</v>
      </c>
      <c r="Q3571" t="s">
        <v>8276</v>
      </c>
      <c r="R3571" s="5">
        <f t="shared" si="283"/>
        <v>1.0047999999999999</v>
      </c>
      <c r="S3571">
        <f t="shared" si="286"/>
        <v>122.53658536585365</v>
      </c>
      <c r="T3571" t="s">
        <v>8276</v>
      </c>
      <c r="U3571" t="s">
        <v>8277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2287</v>
      </c>
      <c r="E3572">
        <v>2000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9">
        <f t="shared" si="284"/>
        <v>41976.331979166665</v>
      </c>
      <c r="L3572" s="9">
        <f t="shared" si="285"/>
        <v>42004.291666666672</v>
      </c>
      <c r="M3572" s="10" t="s">
        <v>8329</v>
      </c>
      <c r="N3572" t="b">
        <v>0</v>
      </c>
      <c r="O3572">
        <v>26</v>
      </c>
      <c r="P3572" t="b">
        <v>1</v>
      </c>
      <c r="Q3572" t="s">
        <v>8276</v>
      </c>
      <c r="R3572" s="5">
        <f t="shared" si="283"/>
        <v>1.1435</v>
      </c>
      <c r="S3572">
        <f t="shared" si="286"/>
        <v>87.961538461538467</v>
      </c>
      <c r="T3572" t="s">
        <v>8276</v>
      </c>
      <c r="U3572" t="s">
        <v>8277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1831</v>
      </c>
      <c r="E3573">
        <v>1500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9">
        <f t="shared" si="284"/>
        <v>41912.858946759261</v>
      </c>
      <c r="L3573" s="9">
        <f t="shared" si="285"/>
        <v>41942.858946759261</v>
      </c>
      <c r="M3573" s="10" t="s">
        <v>8329</v>
      </c>
      <c r="N3573" t="b">
        <v>0</v>
      </c>
      <c r="O3573">
        <v>25</v>
      </c>
      <c r="P3573" t="b">
        <v>1</v>
      </c>
      <c r="Q3573" t="s">
        <v>8276</v>
      </c>
      <c r="R3573" s="5">
        <f t="shared" si="283"/>
        <v>1.2206666666666666</v>
      </c>
      <c r="S3573">
        <f t="shared" si="286"/>
        <v>73.239999999999995</v>
      </c>
      <c r="T3573" t="s">
        <v>8276</v>
      </c>
      <c r="U3573" t="s">
        <v>8277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9">
        <f t="shared" si="284"/>
        <v>42146.570393518516</v>
      </c>
      <c r="L3574" s="9">
        <f t="shared" si="285"/>
        <v>42176.570393518516</v>
      </c>
      <c r="M3574" s="10" t="s">
        <v>8326</v>
      </c>
      <c r="N3574" t="b">
        <v>0</v>
      </c>
      <c r="O3574">
        <v>9</v>
      </c>
      <c r="P3574" t="b">
        <v>1</v>
      </c>
      <c r="Q3574" t="s">
        <v>8276</v>
      </c>
      <c r="R3574" s="5">
        <f t="shared" si="283"/>
        <v>1</v>
      </c>
      <c r="S3574">
        <f t="shared" si="286"/>
        <v>55.555555555555557</v>
      </c>
      <c r="T3574" t="s">
        <v>8276</v>
      </c>
      <c r="U3574" t="s">
        <v>8277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3084</v>
      </c>
      <c r="E3575">
        <v>3000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9">
        <f t="shared" si="284"/>
        <v>41921.375532407408</v>
      </c>
      <c r="L3575" s="9">
        <f t="shared" si="285"/>
        <v>41951.417199074072</v>
      </c>
      <c r="M3575" s="10" t="s">
        <v>8329</v>
      </c>
      <c r="N3575" t="b">
        <v>0</v>
      </c>
      <c r="O3575">
        <v>78</v>
      </c>
      <c r="P3575" t="b">
        <v>1</v>
      </c>
      <c r="Q3575" t="s">
        <v>8276</v>
      </c>
      <c r="R3575" s="5">
        <f t="shared" si="283"/>
        <v>1.028</v>
      </c>
      <c r="S3575">
        <f t="shared" si="286"/>
        <v>39.53846153846154</v>
      </c>
      <c r="T3575" t="s">
        <v>8276</v>
      </c>
      <c r="U3575" t="s">
        <v>8277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6155</v>
      </c>
      <c r="E3576">
        <v>5800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9">
        <f t="shared" si="284"/>
        <v>41926.942685185189</v>
      </c>
      <c r="L3576" s="9">
        <f t="shared" si="285"/>
        <v>41956.984351851846</v>
      </c>
      <c r="M3576" s="10" t="s">
        <v>8329</v>
      </c>
      <c r="N3576" t="b">
        <v>0</v>
      </c>
      <c r="O3576">
        <v>45</v>
      </c>
      <c r="P3576" t="b">
        <v>1</v>
      </c>
      <c r="Q3576" t="s">
        <v>8276</v>
      </c>
      <c r="R3576" s="5">
        <f t="shared" si="283"/>
        <v>1.0612068965517241</v>
      </c>
      <c r="S3576">
        <f t="shared" si="286"/>
        <v>136.77777777777777</v>
      </c>
      <c r="T3576" t="s">
        <v>8276</v>
      </c>
      <c r="U3576" t="s">
        <v>8277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10133</v>
      </c>
      <c r="E3577">
        <v>10000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9">
        <f t="shared" si="284"/>
        <v>42561.783877314811</v>
      </c>
      <c r="L3577" s="9">
        <f t="shared" si="285"/>
        <v>42593.165972222225</v>
      </c>
      <c r="M3577" s="10" t="s">
        <v>8328</v>
      </c>
      <c r="N3577" t="b">
        <v>0</v>
      </c>
      <c r="O3577">
        <v>102</v>
      </c>
      <c r="P3577" t="b">
        <v>1</v>
      </c>
      <c r="Q3577" t="s">
        <v>8276</v>
      </c>
      <c r="R3577" s="5">
        <f t="shared" si="283"/>
        <v>1.0133000000000001</v>
      </c>
      <c r="S3577">
        <f t="shared" si="286"/>
        <v>99.343137254901961</v>
      </c>
      <c r="T3577" t="s">
        <v>8276</v>
      </c>
      <c r="U3577" t="s">
        <v>8277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9">
        <f t="shared" si="284"/>
        <v>42649.54923611111</v>
      </c>
      <c r="L3578" s="9">
        <f t="shared" si="285"/>
        <v>42709.590902777782</v>
      </c>
      <c r="M3578" s="10" t="s">
        <v>8328</v>
      </c>
      <c r="N3578" t="b">
        <v>0</v>
      </c>
      <c r="O3578">
        <v>5</v>
      </c>
      <c r="P3578" t="b">
        <v>1</v>
      </c>
      <c r="Q3578" t="s">
        <v>8276</v>
      </c>
      <c r="R3578" s="5">
        <f t="shared" si="283"/>
        <v>1</v>
      </c>
      <c r="S3578">
        <f t="shared" si="286"/>
        <v>20</v>
      </c>
      <c r="T3578" t="s">
        <v>8276</v>
      </c>
      <c r="U3578" t="s">
        <v>8277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780</v>
      </c>
      <c r="E3579">
        <v>600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9">
        <f t="shared" si="284"/>
        <v>42093.786840277782</v>
      </c>
      <c r="L3579" s="9">
        <f t="shared" si="285"/>
        <v>42120.26944444445</v>
      </c>
      <c r="M3579" s="10" t="s">
        <v>8326</v>
      </c>
      <c r="N3579" t="b">
        <v>0</v>
      </c>
      <c r="O3579">
        <v>27</v>
      </c>
      <c r="P3579" t="b">
        <v>1</v>
      </c>
      <c r="Q3579" t="s">
        <v>8276</v>
      </c>
      <c r="R3579" s="5">
        <f t="shared" si="283"/>
        <v>1.3</v>
      </c>
      <c r="S3579">
        <f t="shared" si="286"/>
        <v>28.888888888888889</v>
      </c>
      <c r="T3579" t="s">
        <v>8276</v>
      </c>
      <c r="U3579" t="s">
        <v>8277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1500.2</v>
      </c>
      <c r="E3580">
        <v>1500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9">
        <f t="shared" si="284"/>
        <v>42460.733530092592</v>
      </c>
      <c r="L3580" s="9">
        <f t="shared" si="285"/>
        <v>42490.733530092592</v>
      </c>
      <c r="M3580" s="10" t="s">
        <v>8328</v>
      </c>
      <c r="N3580" t="b">
        <v>0</v>
      </c>
      <c r="O3580">
        <v>37</v>
      </c>
      <c r="P3580" t="b">
        <v>1</v>
      </c>
      <c r="Q3580" t="s">
        <v>8276</v>
      </c>
      <c r="R3580" s="5">
        <f t="shared" si="283"/>
        <v>1.0001333333333333</v>
      </c>
      <c r="S3580">
        <f t="shared" si="286"/>
        <v>40.545945945945945</v>
      </c>
      <c r="T3580" t="s">
        <v>8276</v>
      </c>
      <c r="U3580" t="s">
        <v>8277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9">
        <f t="shared" si="284"/>
        <v>42430.762222222227</v>
      </c>
      <c r="L3581" s="9">
        <f t="shared" si="285"/>
        <v>42460.720555555556</v>
      </c>
      <c r="M3581" s="10" t="s">
        <v>8328</v>
      </c>
      <c r="N3581" t="b">
        <v>0</v>
      </c>
      <c r="O3581">
        <v>14</v>
      </c>
      <c r="P3581" t="b">
        <v>1</v>
      </c>
      <c r="Q3581" t="s">
        <v>8276</v>
      </c>
      <c r="R3581" s="5">
        <f t="shared" si="283"/>
        <v>1</v>
      </c>
      <c r="S3581">
        <f t="shared" si="286"/>
        <v>35.714285714285715</v>
      </c>
      <c r="T3581" t="s">
        <v>8276</v>
      </c>
      <c r="U3581" t="s">
        <v>8277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1025</v>
      </c>
      <c r="E3582">
        <v>900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9">
        <f t="shared" si="284"/>
        <v>42026.176180555558</v>
      </c>
      <c r="L3582" s="9">
        <f t="shared" si="285"/>
        <v>42064.207638888889</v>
      </c>
      <c r="M3582" s="10" t="s">
        <v>8326</v>
      </c>
      <c r="N3582" t="b">
        <v>0</v>
      </c>
      <c r="O3582">
        <v>27</v>
      </c>
      <c r="P3582" t="b">
        <v>1</v>
      </c>
      <c r="Q3582" t="s">
        <v>8276</v>
      </c>
      <c r="R3582" s="5">
        <f t="shared" si="283"/>
        <v>1.1388888888888888</v>
      </c>
      <c r="S3582">
        <f t="shared" si="286"/>
        <v>37.962962962962962</v>
      </c>
      <c r="T3582" t="s">
        <v>8276</v>
      </c>
      <c r="U3582" t="s">
        <v>8277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9">
        <f t="shared" si="284"/>
        <v>41836.471180555556</v>
      </c>
      <c r="L3583" s="9">
        <f t="shared" si="285"/>
        <v>41850.471180555556</v>
      </c>
      <c r="M3583" s="10" t="s">
        <v>8329</v>
      </c>
      <c r="N3583" t="b">
        <v>0</v>
      </c>
      <c r="O3583">
        <v>45</v>
      </c>
      <c r="P3583" t="b">
        <v>1</v>
      </c>
      <c r="Q3583" t="s">
        <v>8276</v>
      </c>
      <c r="R3583" s="5">
        <f t="shared" si="283"/>
        <v>1</v>
      </c>
      <c r="S3583">
        <f t="shared" si="286"/>
        <v>33.333333333333336</v>
      </c>
      <c r="T3583" t="s">
        <v>8276</v>
      </c>
      <c r="U3583" t="s">
        <v>8277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2870</v>
      </c>
      <c r="E3584">
        <v>1000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9">
        <f t="shared" si="284"/>
        <v>42451.095856481479</v>
      </c>
      <c r="L3584" s="9">
        <f t="shared" si="285"/>
        <v>42465.095856481479</v>
      </c>
      <c r="M3584" s="10" t="s">
        <v>8328</v>
      </c>
      <c r="N3584" t="b">
        <v>0</v>
      </c>
      <c r="O3584">
        <v>49</v>
      </c>
      <c r="P3584" t="b">
        <v>1</v>
      </c>
      <c r="Q3584" t="s">
        <v>8276</v>
      </c>
      <c r="R3584" s="5">
        <f t="shared" si="283"/>
        <v>2.87</v>
      </c>
      <c r="S3584">
        <f t="shared" si="286"/>
        <v>58.571428571428569</v>
      </c>
      <c r="T3584" t="s">
        <v>8276</v>
      </c>
      <c r="U3584" t="s">
        <v>8277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3255</v>
      </c>
      <c r="E3585">
        <v>3000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9">
        <f t="shared" si="284"/>
        <v>42418.425983796296</v>
      </c>
      <c r="L3585" s="9">
        <f t="shared" si="285"/>
        <v>42478.384317129632</v>
      </c>
      <c r="M3585" s="10" t="s">
        <v>8328</v>
      </c>
      <c r="N3585" t="b">
        <v>0</v>
      </c>
      <c r="O3585">
        <v>24</v>
      </c>
      <c r="P3585" t="b">
        <v>1</v>
      </c>
      <c r="Q3585" t="s">
        <v>8276</v>
      </c>
      <c r="R3585" s="5">
        <f t="shared" si="283"/>
        <v>1.085</v>
      </c>
      <c r="S3585">
        <f t="shared" si="286"/>
        <v>135.625</v>
      </c>
      <c r="T3585" t="s">
        <v>8276</v>
      </c>
      <c r="U3585" t="s">
        <v>8277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3465</v>
      </c>
      <c r="E3586">
        <v>3000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9">
        <f t="shared" si="284"/>
        <v>42168.316481481481</v>
      </c>
      <c r="L3586" s="9">
        <f t="shared" si="285"/>
        <v>42198.316481481481</v>
      </c>
      <c r="M3586" s="10" t="s">
        <v>8326</v>
      </c>
      <c r="N3586" t="b">
        <v>0</v>
      </c>
      <c r="O3586">
        <v>112</v>
      </c>
      <c r="P3586" t="b">
        <v>1</v>
      </c>
      <c r="Q3586" t="s">
        <v>8276</v>
      </c>
      <c r="R3586" s="5">
        <f t="shared" ref="R3586:R3649" si="287">D3586/E3586</f>
        <v>1.155</v>
      </c>
      <c r="S3586">
        <f t="shared" si="286"/>
        <v>30.9375</v>
      </c>
      <c r="T3586" t="s">
        <v>8276</v>
      </c>
      <c r="U3586" t="s">
        <v>8277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4050</v>
      </c>
      <c r="E3587">
        <v>3400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9">
        <f t="shared" ref="K3587:K3650" si="288">(J3587/86400)+DATE(1970,1,1)</f>
        <v>41964.716319444444</v>
      </c>
      <c r="L3587" s="9">
        <f t="shared" ref="L3587:L3650" si="289">(I3587/86400)+DATE(1970,1,1)</f>
        <v>41994.716319444444</v>
      </c>
      <c r="M3587" s="10" t="s">
        <v>8329</v>
      </c>
      <c r="N3587" t="b">
        <v>0</v>
      </c>
      <c r="O3587">
        <v>23</v>
      </c>
      <c r="P3587" t="b">
        <v>1</v>
      </c>
      <c r="Q3587" t="s">
        <v>8276</v>
      </c>
      <c r="R3587" s="5">
        <f t="shared" si="287"/>
        <v>1.1911764705882353</v>
      </c>
      <c r="S3587">
        <f t="shared" si="286"/>
        <v>176.08695652173913</v>
      </c>
      <c r="T3587" t="s">
        <v>8276</v>
      </c>
      <c r="U3587" t="s">
        <v>8277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8207</v>
      </c>
      <c r="E3588">
        <v>7500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9">
        <f t="shared" si="288"/>
        <v>42576.697569444441</v>
      </c>
      <c r="L3588" s="9">
        <f t="shared" si="289"/>
        <v>42636.697569444441</v>
      </c>
      <c r="M3588" s="10" t="s">
        <v>8328</v>
      </c>
      <c r="N3588" t="b">
        <v>0</v>
      </c>
      <c r="O3588">
        <v>54</v>
      </c>
      <c r="P3588" t="b">
        <v>1</v>
      </c>
      <c r="Q3588" t="s">
        <v>8276</v>
      </c>
      <c r="R3588" s="5">
        <f t="shared" si="287"/>
        <v>1.0942666666666667</v>
      </c>
      <c r="S3588">
        <f t="shared" si="286"/>
        <v>151.9814814814815</v>
      </c>
      <c r="T3588" t="s">
        <v>8276</v>
      </c>
      <c r="U3588" t="s">
        <v>8277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633</v>
      </c>
      <c r="E3589">
        <v>500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9">
        <f t="shared" si="288"/>
        <v>42503.539976851855</v>
      </c>
      <c r="L3589" s="9">
        <f t="shared" si="289"/>
        <v>42548.791666666672</v>
      </c>
      <c r="M3589" s="10" t="s">
        <v>8328</v>
      </c>
      <c r="N3589" t="b">
        <v>0</v>
      </c>
      <c r="O3589">
        <v>28</v>
      </c>
      <c r="P3589" t="b">
        <v>1</v>
      </c>
      <c r="Q3589" t="s">
        <v>8276</v>
      </c>
      <c r="R3589" s="5">
        <f t="shared" si="287"/>
        <v>1.266</v>
      </c>
      <c r="S3589">
        <f t="shared" si="286"/>
        <v>22.607142857142858</v>
      </c>
      <c r="T3589" t="s">
        <v>8276</v>
      </c>
      <c r="U3589" t="s">
        <v>8277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201</v>
      </c>
      <c r="E3590">
        <v>200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9">
        <f t="shared" si="288"/>
        <v>42101.828819444447</v>
      </c>
      <c r="L3590" s="9">
        <f t="shared" si="289"/>
        <v>42123.958333333328</v>
      </c>
      <c r="M3590" s="10" t="s">
        <v>8326</v>
      </c>
      <c r="N3590" t="b">
        <v>0</v>
      </c>
      <c r="O3590">
        <v>11</v>
      </c>
      <c r="P3590" t="b">
        <v>1</v>
      </c>
      <c r="Q3590" t="s">
        <v>8276</v>
      </c>
      <c r="R3590" s="5">
        <f t="shared" si="287"/>
        <v>1.0049999999999999</v>
      </c>
      <c r="S3590">
        <f t="shared" si="286"/>
        <v>18.272727272727273</v>
      </c>
      <c r="T3590" t="s">
        <v>8276</v>
      </c>
      <c r="U3590" t="s">
        <v>8277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5100</v>
      </c>
      <c r="E3591">
        <v>4000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9">
        <f t="shared" si="288"/>
        <v>42125.647534722222</v>
      </c>
      <c r="L3591" s="9">
        <f t="shared" si="289"/>
        <v>42150.647534722222</v>
      </c>
      <c r="M3591" s="10" t="s">
        <v>8326</v>
      </c>
      <c r="N3591" t="b">
        <v>0</v>
      </c>
      <c r="O3591">
        <v>62</v>
      </c>
      <c r="P3591" t="b">
        <v>1</v>
      </c>
      <c r="Q3591" t="s">
        <v>8276</v>
      </c>
      <c r="R3591" s="5">
        <f t="shared" si="287"/>
        <v>1.2749999999999999</v>
      </c>
      <c r="S3591">
        <f t="shared" si="286"/>
        <v>82.258064516129039</v>
      </c>
      <c r="T3591" t="s">
        <v>8276</v>
      </c>
      <c r="U3591" t="s">
        <v>8277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5003</v>
      </c>
      <c r="E3592">
        <v>5000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9">
        <f t="shared" si="288"/>
        <v>41902.333726851852</v>
      </c>
      <c r="L3592" s="9">
        <f t="shared" si="289"/>
        <v>41932.333726851852</v>
      </c>
      <c r="M3592" s="10" t="s">
        <v>8329</v>
      </c>
      <c r="N3592" t="b">
        <v>0</v>
      </c>
      <c r="O3592">
        <v>73</v>
      </c>
      <c r="P3592" t="b">
        <v>1</v>
      </c>
      <c r="Q3592" t="s">
        <v>8276</v>
      </c>
      <c r="R3592" s="5">
        <f t="shared" si="287"/>
        <v>1.0005999999999999</v>
      </c>
      <c r="S3592">
        <f t="shared" si="286"/>
        <v>68.534246575342465</v>
      </c>
      <c r="T3592" t="s">
        <v>8276</v>
      </c>
      <c r="U3592" t="s">
        <v>8277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1225</v>
      </c>
      <c r="E3593">
        <v>700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9">
        <f t="shared" si="288"/>
        <v>42003.948425925926</v>
      </c>
      <c r="L3593" s="9">
        <f t="shared" si="289"/>
        <v>42028.207638888889</v>
      </c>
      <c r="M3593" s="10" t="s">
        <v>8326</v>
      </c>
      <c r="N3593" t="b">
        <v>0</v>
      </c>
      <c r="O3593">
        <v>18</v>
      </c>
      <c r="P3593" t="b">
        <v>1</v>
      </c>
      <c r="Q3593" t="s">
        <v>8276</v>
      </c>
      <c r="R3593" s="5">
        <f t="shared" si="287"/>
        <v>1.75</v>
      </c>
      <c r="S3593">
        <f t="shared" ref="S3593:S3629" si="290">D3593/O3593</f>
        <v>68.055555555555557</v>
      </c>
      <c r="T3593" t="s">
        <v>8276</v>
      </c>
      <c r="U3593" t="s">
        <v>8277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2545</v>
      </c>
      <c r="E3594">
        <v>2000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9">
        <f t="shared" si="288"/>
        <v>41988.829942129625</v>
      </c>
      <c r="L3594" s="9">
        <f t="shared" si="289"/>
        <v>42046.207638888889</v>
      </c>
      <c r="M3594" s="10" t="s">
        <v>8326</v>
      </c>
      <c r="N3594" t="b">
        <v>0</v>
      </c>
      <c r="O3594">
        <v>35</v>
      </c>
      <c r="P3594" t="b">
        <v>1</v>
      </c>
      <c r="Q3594" t="s">
        <v>8276</v>
      </c>
      <c r="R3594" s="5">
        <f t="shared" si="287"/>
        <v>1.2725</v>
      </c>
      <c r="S3594">
        <f t="shared" si="290"/>
        <v>72.714285714285708</v>
      </c>
      <c r="T3594" t="s">
        <v>8276</v>
      </c>
      <c r="U3594" t="s">
        <v>8277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3319</v>
      </c>
      <c r="E3595">
        <v>3000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9">
        <f t="shared" si="288"/>
        <v>41974.898599537039</v>
      </c>
      <c r="L3595" s="9">
        <f t="shared" si="289"/>
        <v>42009.851388888885</v>
      </c>
      <c r="M3595" s="10" t="s">
        <v>8326</v>
      </c>
      <c r="N3595" t="b">
        <v>0</v>
      </c>
      <c r="O3595">
        <v>43</v>
      </c>
      <c r="P3595" t="b">
        <v>1</v>
      </c>
      <c r="Q3595" t="s">
        <v>8276</v>
      </c>
      <c r="R3595" s="5">
        <f t="shared" si="287"/>
        <v>1.1063333333333334</v>
      </c>
      <c r="S3595">
        <f t="shared" si="290"/>
        <v>77.186046511627907</v>
      </c>
      <c r="T3595" t="s">
        <v>8276</v>
      </c>
      <c r="U3595" t="s">
        <v>8277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2015</v>
      </c>
      <c r="E3596">
        <v>1600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9">
        <f t="shared" si="288"/>
        <v>42592.066921296297</v>
      </c>
      <c r="L3596" s="9">
        <f t="shared" si="289"/>
        <v>42617.066921296297</v>
      </c>
      <c r="M3596" s="10" t="s">
        <v>8328</v>
      </c>
      <c r="N3596" t="b">
        <v>0</v>
      </c>
      <c r="O3596">
        <v>36</v>
      </c>
      <c r="P3596" t="b">
        <v>1</v>
      </c>
      <c r="Q3596" t="s">
        <v>8276</v>
      </c>
      <c r="R3596" s="5">
        <f t="shared" si="287"/>
        <v>1.2593749999999999</v>
      </c>
      <c r="S3596">
        <f t="shared" si="290"/>
        <v>55.972222222222221</v>
      </c>
      <c r="T3596" t="s">
        <v>8276</v>
      </c>
      <c r="U3596" t="s">
        <v>8277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3081</v>
      </c>
      <c r="E3597">
        <v>2600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9">
        <f t="shared" si="288"/>
        <v>42050.008368055554</v>
      </c>
      <c r="L3597" s="9">
        <f t="shared" si="289"/>
        <v>42076.290972222225</v>
      </c>
      <c r="M3597" s="10" t="s">
        <v>8326</v>
      </c>
      <c r="N3597" t="b">
        <v>0</v>
      </c>
      <c r="O3597">
        <v>62</v>
      </c>
      <c r="P3597" t="b">
        <v>1</v>
      </c>
      <c r="Q3597" t="s">
        <v>8276</v>
      </c>
      <c r="R3597" s="5">
        <f t="shared" si="287"/>
        <v>1.1850000000000001</v>
      </c>
      <c r="S3597">
        <f t="shared" si="290"/>
        <v>49.693548387096776</v>
      </c>
      <c r="T3597" t="s">
        <v>8276</v>
      </c>
      <c r="U3597" t="s">
        <v>8277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1185</v>
      </c>
      <c r="E3598">
        <v>1100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9">
        <f t="shared" si="288"/>
        <v>41856.715069444443</v>
      </c>
      <c r="L3598" s="9">
        <f t="shared" si="289"/>
        <v>41877.715069444443</v>
      </c>
      <c r="M3598" s="10" t="s">
        <v>8329</v>
      </c>
      <c r="N3598" t="b">
        <v>0</v>
      </c>
      <c r="O3598">
        <v>15</v>
      </c>
      <c r="P3598" t="b">
        <v>1</v>
      </c>
      <c r="Q3598" t="s">
        <v>8276</v>
      </c>
      <c r="R3598" s="5">
        <f t="shared" si="287"/>
        <v>1.0772727272727274</v>
      </c>
      <c r="S3598">
        <f t="shared" si="290"/>
        <v>79</v>
      </c>
      <c r="T3598" t="s">
        <v>8276</v>
      </c>
      <c r="U3598" t="s">
        <v>8277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2565</v>
      </c>
      <c r="E3599">
        <v>2500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9">
        <f t="shared" si="288"/>
        <v>42417.585532407407</v>
      </c>
      <c r="L3599" s="9">
        <f t="shared" si="289"/>
        <v>42432.249305555553</v>
      </c>
      <c r="M3599" s="10" t="s">
        <v>8328</v>
      </c>
      <c r="N3599" t="b">
        <v>0</v>
      </c>
      <c r="O3599">
        <v>33</v>
      </c>
      <c r="P3599" t="b">
        <v>1</v>
      </c>
      <c r="Q3599" t="s">
        <v>8276</v>
      </c>
      <c r="R3599" s="5">
        <f t="shared" si="287"/>
        <v>1.026</v>
      </c>
      <c r="S3599">
        <f t="shared" si="290"/>
        <v>77.727272727272734</v>
      </c>
      <c r="T3599" t="s">
        <v>8276</v>
      </c>
      <c r="U3599" t="s">
        <v>8277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1101</v>
      </c>
      <c r="E3600">
        <v>1000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9">
        <f t="shared" si="288"/>
        <v>41866.79886574074</v>
      </c>
      <c r="L3600" s="9">
        <f t="shared" si="289"/>
        <v>41885.207638888889</v>
      </c>
      <c r="M3600" s="10" t="s">
        <v>8329</v>
      </c>
      <c r="N3600" t="b">
        <v>0</v>
      </c>
      <c r="O3600">
        <v>27</v>
      </c>
      <c r="P3600" t="b">
        <v>1</v>
      </c>
      <c r="Q3600" t="s">
        <v>8276</v>
      </c>
      <c r="R3600" s="5">
        <f t="shared" si="287"/>
        <v>1.101</v>
      </c>
      <c r="S3600">
        <f t="shared" si="290"/>
        <v>40.777777777777779</v>
      </c>
      <c r="T3600" t="s">
        <v>8276</v>
      </c>
      <c r="U3600" t="s">
        <v>8277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1010</v>
      </c>
      <c r="E3601">
        <v>500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9">
        <f t="shared" si="288"/>
        <v>42220.79487268519</v>
      </c>
      <c r="L3601" s="9">
        <f t="shared" si="289"/>
        <v>42246</v>
      </c>
      <c r="M3601" s="10" t="s">
        <v>8330</v>
      </c>
      <c r="N3601" t="b">
        <v>0</v>
      </c>
      <c r="O3601">
        <v>17</v>
      </c>
      <c r="P3601" t="b">
        <v>1</v>
      </c>
      <c r="Q3601" t="s">
        <v>8276</v>
      </c>
      <c r="R3601" s="5">
        <f t="shared" si="287"/>
        <v>2.02</v>
      </c>
      <c r="S3601">
        <f t="shared" si="290"/>
        <v>59.411764705882355</v>
      </c>
      <c r="T3601" t="s">
        <v>8276</v>
      </c>
      <c r="U3601" t="s">
        <v>8277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13</v>
      </c>
      <c r="E3602">
        <v>10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9">
        <f t="shared" si="288"/>
        <v>42628.849120370374</v>
      </c>
      <c r="L3602" s="9">
        <f t="shared" si="289"/>
        <v>42656.849120370374</v>
      </c>
      <c r="M3602" s="10" t="s">
        <v>8328</v>
      </c>
      <c r="N3602" t="b">
        <v>0</v>
      </c>
      <c r="O3602">
        <v>4</v>
      </c>
      <c r="P3602" t="b">
        <v>1</v>
      </c>
      <c r="Q3602" t="s">
        <v>8276</v>
      </c>
      <c r="R3602" s="5">
        <f t="shared" si="287"/>
        <v>1.3</v>
      </c>
      <c r="S3602">
        <f t="shared" si="290"/>
        <v>3.25</v>
      </c>
      <c r="T3602" t="s">
        <v>8276</v>
      </c>
      <c r="U3602" t="s">
        <v>8277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2087</v>
      </c>
      <c r="E3603">
        <v>2000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9">
        <f t="shared" si="288"/>
        <v>41990.99863425926</v>
      </c>
      <c r="L3603" s="9">
        <f t="shared" si="289"/>
        <v>42020.99863425926</v>
      </c>
      <c r="M3603" s="10" t="s">
        <v>8326</v>
      </c>
      <c r="N3603" t="b">
        <v>0</v>
      </c>
      <c r="O3603">
        <v>53</v>
      </c>
      <c r="P3603" t="b">
        <v>1</v>
      </c>
      <c r="Q3603" t="s">
        <v>8276</v>
      </c>
      <c r="R3603" s="5">
        <f t="shared" si="287"/>
        <v>1.0435000000000001</v>
      </c>
      <c r="S3603">
        <f t="shared" si="290"/>
        <v>39.377358490566039</v>
      </c>
      <c r="T3603" t="s">
        <v>8276</v>
      </c>
      <c r="U3603" t="s">
        <v>8277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4002</v>
      </c>
      <c r="E3604">
        <v>4000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9">
        <f t="shared" si="288"/>
        <v>42447.894432870366</v>
      </c>
      <c r="L3604" s="9">
        <f t="shared" si="289"/>
        <v>42507.894432870366</v>
      </c>
      <c r="M3604" s="10" t="s">
        <v>8328</v>
      </c>
      <c r="N3604" t="b">
        <v>0</v>
      </c>
      <c r="O3604">
        <v>49</v>
      </c>
      <c r="P3604" t="b">
        <v>1</v>
      </c>
      <c r="Q3604" t="s">
        <v>8276</v>
      </c>
      <c r="R3604" s="5">
        <f t="shared" si="287"/>
        <v>1.0004999999999999</v>
      </c>
      <c r="S3604">
        <f t="shared" si="290"/>
        <v>81.673469387755105</v>
      </c>
      <c r="T3604" t="s">
        <v>8276</v>
      </c>
      <c r="U3604" t="s">
        <v>8277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2560</v>
      </c>
      <c r="E3605">
        <v>1500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9">
        <f t="shared" si="288"/>
        <v>42283.864351851851</v>
      </c>
      <c r="L3605" s="9">
        <f t="shared" si="289"/>
        <v>42313.906018518523</v>
      </c>
      <c r="M3605" s="10" t="s">
        <v>8326</v>
      </c>
      <c r="N3605" t="b">
        <v>0</v>
      </c>
      <c r="O3605">
        <v>57</v>
      </c>
      <c r="P3605" t="b">
        <v>1</v>
      </c>
      <c r="Q3605" t="s">
        <v>8276</v>
      </c>
      <c r="R3605" s="5">
        <f t="shared" si="287"/>
        <v>1.7066666666666668</v>
      </c>
      <c r="S3605">
        <f t="shared" si="290"/>
        <v>44.912280701754383</v>
      </c>
      <c r="T3605" t="s">
        <v>8276</v>
      </c>
      <c r="U3605" t="s">
        <v>8277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3385</v>
      </c>
      <c r="E3606">
        <v>3000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9">
        <f t="shared" si="288"/>
        <v>42483.015694444446</v>
      </c>
      <c r="L3606" s="9">
        <f t="shared" si="289"/>
        <v>42489.290972222225</v>
      </c>
      <c r="M3606" s="10" t="s">
        <v>8328</v>
      </c>
      <c r="N3606" t="b">
        <v>0</v>
      </c>
      <c r="O3606">
        <v>69</v>
      </c>
      <c r="P3606" t="b">
        <v>1</v>
      </c>
      <c r="Q3606" t="s">
        <v>8276</v>
      </c>
      <c r="R3606" s="5">
        <f t="shared" si="287"/>
        <v>1.1283333333333334</v>
      </c>
      <c r="S3606">
        <f t="shared" si="290"/>
        <v>49.05797101449275</v>
      </c>
      <c r="T3606" t="s">
        <v>8276</v>
      </c>
      <c r="U3606" t="s">
        <v>8277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460</v>
      </c>
      <c r="E3607">
        <v>250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9">
        <f t="shared" si="288"/>
        <v>42383.793124999997</v>
      </c>
      <c r="L3607" s="9">
        <f t="shared" si="289"/>
        <v>42413.793124999997</v>
      </c>
      <c r="M3607" s="10" t="s">
        <v>8328</v>
      </c>
      <c r="N3607" t="b">
        <v>0</v>
      </c>
      <c r="O3607">
        <v>15</v>
      </c>
      <c r="P3607" t="b">
        <v>1</v>
      </c>
      <c r="Q3607" t="s">
        <v>8276</v>
      </c>
      <c r="R3607" s="5">
        <f t="shared" si="287"/>
        <v>1.84</v>
      </c>
      <c r="S3607">
        <f t="shared" si="290"/>
        <v>30.666666666666668</v>
      </c>
      <c r="T3607" t="s">
        <v>8276</v>
      </c>
      <c r="U3607" t="s">
        <v>8277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3908</v>
      </c>
      <c r="E3608">
        <v>3000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9">
        <f t="shared" si="288"/>
        <v>42566.604826388888</v>
      </c>
      <c r="L3608" s="9">
        <f t="shared" si="289"/>
        <v>42596.604826388888</v>
      </c>
      <c r="M3608" s="10" t="s">
        <v>8328</v>
      </c>
      <c r="N3608" t="b">
        <v>0</v>
      </c>
      <c r="O3608">
        <v>64</v>
      </c>
      <c r="P3608" t="b">
        <v>1</v>
      </c>
      <c r="Q3608" t="s">
        <v>8276</v>
      </c>
      <c r="R3608" s="5">
        <f t="shared" si="287"/>
        <v>1.3026666666666666</v>
      </c>
      <c r="S3608">
        <f t="shared" si="290"/>
        <v>61.0625</v>
      </c>
      <c r="T3608" t="s">
        <v>8276</v>
      </c>
      <c r="U3608" t="s">
        <v>8277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580</v>
      </c>
      <c r="E3609">
        <v>550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9">
        <f t="shared" si="288"/>
        <v>42338.963912037041</v>
      </c>
      <c r="L3609" s="9">
        <f t="shared" si="289"/>
        <v>42353</v>
      </c>
      <c r="M3609" s="10" t="s">
        <v>8330</v>
      </c>
      <c r="N3609" t="b">
        <v>0</v>
      </c>
      <c r="O3609">
        <v>20</v>
      </c>
      <c r="P3609" t="b">
        <v>1</v>
      </c>
      <c r="Q3609" t="s">
        <v>8276</v>
      </c>
      <c r="R3609" s="5">
        <f t="shared" si="287"/>
        <v>1.0545454545454545</v>
      </c>
      <c r="S3609">
        <f t="shared" si="290"/>
        <v>29</v>
      </c>
      <c r="T3609" t="s">
        <v>8276</v>
      </c>
      <c r="U3609" t="s">
        <v>8277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9">
        <f t="shared" si="288"/>
        <v>42506.709374999999</v>
      </c>
      <c r="L3610" s="9">
        <f t="shared" si="289"/>
        <v>42538.583333333328</v>
      </c>
      <c r="M3610" s="10" t="s">
        <v>8328</v>
      </c>
      <c r="N3610" t="b">
        <v>0</v>
      </c>
      <c r="O3610">
        <v>27</v>
      </c>
      <c r="P3610" t="b">
        <v>1</v>
      </c>
      <c r="Q3610" t="s">
        <v>8276</v>
      </c>
      <c r="R3610" s="5">
        <f t="shared" si="287"/>
        <v>1</v>
      </c>
      <c r="S3610">
        <f t="shared" si="290"/>
        <v>29.62962962962963</v>
      </c>
      <c r="T3610" t="s">
        <v>8276</v>
      </c>
      <c r="U3610" t="s">
        <v>8277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3005</v>
      </c>
      <c r="E3611">
        <v>1960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9">
        <f t="shared" si="288"/>
        <v>42429.991724537038</v>
      </c>
      <c r="L3611" s="9">
        <f t="shared" si="289"/>
        <v>42459.950057870374</v>
      </c>
      <c r="M3611" s="10" t="s">
        <v>8328</v>
      </c>
      <c r="N3611" t="b">
        <v>0</v>
      </c>
      <c r="O3611">
        <v>21</v>
      </c>
      <c r="P3611" t="b">
        <v>1</v>
      </c>
      <c r="Q3611" t="s">
        <v>8276</v>
      </c>
      <c r="R3611" s="5">
        <f t="shared" si="287"/>
        <v>1.5331632653061225</v>
      </c>
      <c r="S3611">
        <f t="shared" si="290"/>
        <v>143.0952380952381</v>
      </c>
      <c r="T3611" t="s">
        <v>8276</v>
      </c>
      <c r="U3611" t="s">
        <v>8277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1623</v>
      </c>
      <c r="E3612">
        <v>1000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9">
        <f t="shared" si="288"/>
        <v>42203.432129629626</v>
      </c>
      <c r="L3612" s="9">
        <f t="shared" si="289"/>
        <v>42233.432129629626</v>
      </c>
      <c r="M3612" s="10" t="s">
        <v>8326</v>
      </c>
      <c r="N3612" t="b">
        <v>0</v>
      </c>
      <c r="O3612">
        <v>31</v>
      </c>
      <c r="P3612" t="b">
        <v>1</v>
      </c>
      <c r="Q3612" t="s">
        <v>8276</v>
      </c>
      <c r="R3612" s="5">
        <f t="shared" si="287"/>
        <v>1.623</v>
      </c>
      <c r="S3612">
        <f t="shared" si="290"/>
        <v>52.354838709677416</v>
      </c>
      <c r="T3612" t="s">
        <v>8276</v>
      </c>
      <c r="U3612" t="s">
        <v>8277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3400</v>
      </c>
      <c r="E3613">
        <v>2500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9">
        <f t="shared" si="288"/>
        <v>42072.370381944449</v>
      </c>
      <c r="L3613" s="9">
        <f t="shared" si="289"/>
        <v>42102.370381944449</v>
      </c>
      <c r="M3613" s="10" t="s">
        <v>8326</v>
      </c>
      <c r="N3613" t="b">
        <v>0</v>
      </c>
      <c r="O3613">
        <v>51</v>
      </c>
      <c r="P3613" t="b">
        <v>1</v>
      </c>
      <c r="Q3613" t="s">
        <v>8276</v>
      </c>
      <c r="R3613" s="5">
        <f t="shared" si="287"/>
        <v>1.36</v>
      </c>
      <c r="S3613">
        <f t="shared" si="290"/>
        <v>66.666666666666671</v>
      </c>
      <c r="T3613" t="s">
        <v>8276</v>
      </c>
      <c r="U3613" t="s">
        <v>8277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7220</v>
      </c>
      <c r="E3614">
        <v>5000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9">
        <f t="shared" si="288"/>
        <v>41789.726979166662</v>
      </c>
      <c r="L3614" s="9">
        <f t="shared" si="289"/>
        <v>41799.726979166662</v>
      </c>
      <c r="M3614" s="10" t="s">
        <v>8329</v>
      </c>
      <c r="N3614" t="b">
        <v>0</v>
      </c>
      <c r="O3614">
        <v>57</v>
      </c>
      <c r="P3614" t="b">
        <v>1</v>
      </c>
      <c r="Q3614" t="s">
        <v>8276</v>
      </c>
      <c r="R3614" s="5">
        <f t="shared" si="287"/>
        <v>1.444</v>
      </c>
      <c r="S3614">
        <f t="shared" si="290"/>
        <v>126.66666666666667</v>
      </c>
      <c r="T3614" t="s">
        <v>8276</v>
      </c>
      <c r="U3614" t="s">
        <v>8277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9">
        <f t="shared" si="288"/>
        <v>41788.58997685185</v>
      </c>
      <c r="L3615" s="9">
        <f t="shared" si="289"/>
        <v>41818.58997685185</v>
      </c>
      <c r="M3615" s="10" t="s">
        <v>8329</v>
      </c>
      <c r="N3615" t="b">
        <v>0</v>
      </c>
      <c r="O3615">
        <v>20</v>
      </c>
      <c r="P3615" t="b">
        <v>1</v>
      </c>
      <c r="Q3615" t="s">
        <v>8276</v>
      </c>
      <c r="R3615" s="5">
        <f t="shared" si="287"/>
        <v>1</v>
      </c>
      <c r="S3615">
        <f t="shared" si="290"/>
        <v>62.5</v>
      </c>
      <c r="T3615" t="s">
        <v>8276</v>
      </c>
      <c r="U3615" t="s">
        <v>8277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2520</v>
      </c>
      <c r="E3616">
        <v>2500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9">
        <f t="shared" si="288"/>
        <v>42144.041851851856</v>
      </c>
      <c r="L3616" s="9">
        <f t="shared" si="289"/>
        <v>42174.041851851856</v>
      </c>
      <c r="M3616" s="10" t="s">
        <v>8326</v>
      </c>
      <c r="N3616" t="b">
        <v>0</v>
      </c>
      <c r="O3616">
        <v>71</v>
      </c>
      <c r="P3616" t="b">
        <v>1</v>
      </c>
      <c r="Q3616" t="s">
        <v>8276</v>
      </c>
      <c r="R3616" s="5">
        <f t="shared" si="287"/>
        <v>1.008</v>
      </c>
      <c r="S3616">
        <f t="shared" si="290"/>
        <v>35.492957746478872</v>
      </c>
      <c r="T3616" t="s">
        <v>8276</v>
      </c>
      <c r="U3616" t="s">
        <v>8277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2670</v>
      </c>
      <c r="E3617">
        <v>2500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9">
        <f t="shared" si="288"/>
        <v>42318.593703703707</v>
      </c>
      <c r="L3617" s="9">
        <f t="shared" si="289"/>
        <v>42348.593703703707</v>
      </c>
      <c r="M3617" s="10" t="s">
        <v>8326</v>
      </c>
      <c r="N3617" t="b">
        <v>0</v>
      </c>
      <c r="O3617">
        <v>72</v>
      </c>
      <c r="P3617" t="b">
        <v>1</v>
      </c>
      <c r="Q3617" t="s">
        <v>8276</v>
      </c>
      <c r="R3617" s="5">
        <f t="shared" si="287"/>
        <v>1.0680000000000001</v>
      </c>
      <c r="S3617">
        <f t="shared" si="290"/>
        <v>37.083333333333336</v>
      </c>
      <c r="T3617" t="s">
        <v>8276</v>
      </c>
      <c r="U3617" t="s">
        <v>8277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3120</v>
      </c>
      <c r="E3618">
        <v>2500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9">
        <f t="shared" si="288"/>
        <v>42052.949814814812</v>
      </c>
      <c r="L3618" s="9">
        <f t="shared" si="289"/>
        <v>42082.908148148148</v>
      </c>
      <c r="M3618" s="10" t="s">
        <v>8326</v>
      </c>
      <c r="N3618" t="b">
        <v>0</v>
      </c>
      <c r="O3618">
        <v>45</v>
      </c>
      <c r="P3618" t="b">
        <v>1</v>
      </c>
      <c r="Q3618" t="s">
        <v>8276</v>
      </c>
      <c r="R3618" s="5">
        <f t="shared" si="287"/>
        <v>1.248</v>
      </c>
      <c r="S3618">
        <f t="shared" si="290"/>
        <v>69.333333333333329</v>
      </c>
      <c r="T3618" t="s">
        <v>8276</v>
      </c>
      <c r="U3618" t="s">
        <v>8277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880</v>
      </c>
      <c r="E3619">
        <v>740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9">
        <f t="shared" si="288"/>
        <v>42779.610289351855</v>
      </c>
      <c r="L3619" s="9">
        <f t="shared" si="289"/>
        <v>42794</v>
      </c>
      <c r="M3619" s="10" t="s">
        <v>8340</v>
      </c>
      <c r="N3619" t="b">
        <v>0</v>
      </c>
      <c r="O3619">
        <v>51</v>
      </c>
      <c r="P3619" t="b">
        <v>1</v>
      </c>
      <c r="Q3619" t="s">
        <v>8276</v>
      </c>
      <c r="R3619" s="5">
        <f t="shared" si="287"/>
        <v>1.1891891891891893</v>
      </c>
      <c r="S3619">
        <f t="shared" si="290"/>
        <v>17.254901960784313</v>
      </c>
      <c r="T3619" t="s">
        <v>8276</v>
      </c>
      <c r="U3619" t="s">
        <v>8277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2020</v>
      </c>
      <c r="E3620">
        <v>2000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9">
        <f t="shared" si="288"/>
        <v>42128.627893518518</v>
      </c>
      <c r="L3620" s="9">
        <f t="shared" si="289"/>
        <v>42158.627893518518</v>
      </c>
      <c r="M3620" s="10" t="s">
        <v>8326</v>
      </c>
      <c r="N3620" t="b">
        <v>0</v>
      </c>
      <c r="O3620">
        <v>56</v>
      </c>
      <c r="P3620" t="b">
        <v>1</v>
      </c>
      <c r="Q3620" t="s">
        <v>8276</v>
      </c>
      <c r="R3620" s="5">
        <f t="shared" si="287"/>
        <v>1.01</v>
      </c>
      <c r="S3620">
        <f t="shared" si="290"/>
        <v>36.071428571428569</v>
      </c>
      <c r="T3620" t="s">
        <v>8276</v>
      </c>
      <c r="U3620" t="s">
        <v>8277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1130</v>
      </c>
      <c r="E3621">
        <v>1000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9">
        <f t="shared" si="288"/>
        <v>42661.132245370369</v>
      </c>
      <c r="L3621" s="9">
        <f t="shared" si="289"/>
        <v>42693.916666666672</v>
      </c>
      <c r="M3621" s="10" t="s">
        <v>8328</v>
      </c>
      <c r="N3621" t="b">
        <v>0</v>
      </c>
      <c r="O3621">
        <v>17</v>
      </c>
      <c r="P3621" t="b">
        <v>1</v>
      </c>
      <c r="Q3621" t="s">
        <v>8276</v>
      </c>
      <c r="R3621" s="5">
        <f t="shared" si="287"/>
        <v>1.1299999999999999</v>
      </c>
      <c r="S3621">
        <f t="shared" si="290"/>
        <v>66.470588235294116</v>
      </c>
      <c r="T3621" t="s">
        <v>8276</v>
      </c>
      <c r="U3621" t="s">
        <v>8277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11045</v>
      </c>
      <c r="E3622">
        <v>10500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9">
        <f t="shared" si="288"/>
        <v>42037.938206018516</v>
      </c>
      <c r="L3622" s="9">
        <f t="shared" si="289"/>
        <v>42068.166666666672</v>
      </c>
      <c r="M3622" s="10" t="s">
        <v>8326</v>
      </c>
      <c r="N3622" t="b">
        <v>0</v>
      </c>
      <c r="O3622">
        <v>197</v>
      </c>
      <c r="P3622" t="b">
        <v>1</v>
      </c>
      <c r="Q3622" t="s">
        <v>8276</v>
      </c>
      <c r="R3622" s="5">
        <f t="shared" si="287"/>
        <v>1.0519047619047619</v>
      </c>
      <c r="S3622">
        <f t="shared" si="290"/>
        <v>56.065989847715734</v>
      </c>
      <c r="T3622" t="s">
        <v>8276</v>
      </c>
      <c r="U3622" t="s">
        <v>8277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3292</v>
      </c>
      <c r="E3623">
        <v>3000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9">
        <f t="shared" si="288"/>
        <v>42619.935694444444</v>
      </c>
      <c r="L3623" s="9">
        <f t="shared" si="289"/>
        <v>42643.875</v>
      </c>
      <c r="M3623" s="10" t="s">
        <v>8328</v>
      </c>
      <c r="N3623" t="b">
        <v>0</v>
      </c>
      <c r="O3623">
        <v>70</v>
      </c>
      <c r="P3623" t="b">
        <v>1</v>
      </c>
      <c r="Q3623" t="s">
        <v>8276</v>
      </c>
      <c r="R3623" s="5">
        <f t="shared" si="287"/>
        <v>1.0973333333333333</v>
      </c>
      <c r="S3623">
        <f t="shared" si="290"/>
        <v>47.028571428571432</v>
      </c>
      <c r="T3623" t="s">
        <v>8276</v>
      </c>
      <c r="U3623" t="s">
        <v>8277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1000.99</v>
      </c>
      <c r="E3624">
        <v>1000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9">
        <f t="shared" si="288"/>
        <v>41877.221886574072</v>
      </c>
      <c r="L3624" s="9">
        <f t="shared" si="289"/>
        <v>41910.140972222223</v>
      </c>
      <c r="M3624" s="10" t="s">
        <v>8329</v>
      </c>
      <c r="N3624" t="b">
        <v>0</v>
      </c>
      <c r="O3624">
        <v>21</v>
      </c>
      <c r="P3624" t="b">
        <v>1</v>
      </c>
      <c r="Q3624" t="s">
        <v>8276</v>
      </c>
      <c r="R3624" s="5">
        <f t="shared" si="287"/>
        <v>1.00099</v>
      </c>
      <c r="S3624">
        <f t="shared" si="290"/>
        <v>47.666190476190479</v>
      </c>
      <c r="T3624" t="s">
        <v>8276</v>
      </c>
      <c r="U3624" t="s">
        <v>8277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3000</v>
      </c>
      <c r="E3625">
        <v>2500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9">
        <f t="shared" si="288"/>
        <v>41828.736921296295</v>
      </c>
      <c r="L3625" s="9">
        <f t="shared" si="289"/>
        <v>41846.291666666664</v>
      </c>
      <c r="M3625" s="10" t="s">
        <v>8329</v>
      </c>
      <c r="N3625" t="b">
        <v>0</v>
      </c>
      <c r="O3625">
        <v>34</v>
      </c>
      <c r="P3625" t="b">
        <v>1</v>
      </c>
      <c r="Q3625" t="s">
        <v>8276</v>
      </c>
      <c r="R3625" s="5">
        <f t="shared" si="287"/>
        <v>1.2</v>
      </c>
      <c r="S3625">
        <f t="shared" si="290"/>
        <v>88.235294117647058</v>
      </c>
      <c r="T3625" t="s">
        <v>8276</v>
      </c>
      <c r="U3625" t="s">
        <v>8277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3148</v>
      </c>
      <c r="E3626">
        <v>3000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9">
        <f t="shared" si="288"/>
        <v>42545.774189814816</v>
      </c>
      <c r="L3626" s="9">
        <f t="shared" si="289"/>
        <v>42605.774189814816</v>
      </c>
      <c r="M3626" s="10" t="s">
        <v>8328</v>
      </c>
      <c r="N3626" t="b">
        <v>0</v>
      </c>
      <c r="O3626">
        <v>39</v>
      </c>
      <c r="P3626" t="b">
        <v>1</v>
      </c>
      <c r="Q3626" t="s">
        <v>8276</v>
      </c>
      <c r="R3626" s="5">
        <f t="shared" si="287"/>
        <v>1.0493333333333332</v>
      </c>
      <c r="S3626">
        <f t="shared" si="290"/>
        <v>80.717948717948715</v>
      </c>
      <c r="T3626" t="s">
        <v>8276</v>
      </c>
      <c r="U3626" t="s">
        <v>8277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3080</v>
      </c>
      <c r="E3627">
        <v>3000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9">
        <f t="shared" si="288"/>
        <v>42157.652511574073</v>
      </c>
      <c r="L3627" s="9">
        <f t="shared" si="289"/>
        <v>42187.652511574073</v>
      </c>
      <c r="M3627" s="10" t="s">
        <v>8326</v>
      </c>
      <c r="N3627" t="b">
        <v>0</v>
      </c>
      <c r="O3627">
        <v>78</v>
      </c>
      <c r="P3627" t="b">
        <v>1</v>
      </c>
      <c r="Q3627" t="s">
        <v>8276</v>
      </c>
      <c r="R3627" s="5">
        <f t="shared" si="287"/>
        <v>1.0266666666666666</v>
      </c>
      <c r="S3627">
        <f t="shared" si="290"/>
        <v>39.487179487179489</v>
      </c>
      <c r="T3627" t="s">
        <v>8276</v>
      </c>
      <c r="U3627" t="s">
        <v>8277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4073</v>
      </c>
      <c r="E3628">
        <v>4000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9">
        <f t="shared" si="288"/>
        <v>41846.667326388888</v>
      </c>
      <c r="L3628" s="9">
        <f t="shared" si="289"/>
        <v>41867.667326388888</v>
      </c>
      <c r="M3628" s="10" t="s">
        <v>8329</v>
      </c>
      <c r="N3628" t="b">
        <v>0</v>
      </c>
      <c r="O3628">
        <v>48</v>
      </c>
      <c r="P3628" t="b">
        <v>1</v>
      </c>
      <c r="Q3628" t="s">
        <v>8276</v>
      </c>
      <c r="R3628" s="5">
        <f t="shared" si="287"/>
        <v>1.0182500000000001</v>
      </c>
      <c r="S3628">
        <f t="shared" si="290"/>
        <v>84.854166666666671</v>
      </c>
      <c r="T3628" t="s">
        <v>8276</v>
      </c>
      <c r="U3628" t="s">
        <v>8277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9">
        <f t="shared" si="288"/>
        <v>42460.741747685184</v>
      </c>
      <c r="L3629" s="9">
        <f t="shared" si="289"/>
        <v>42511.165972222225</v>
      </c>
      <c r="M3629" s="10" t="s">
        <v>8328</v>
      </c>
      <c r="N3629" t="b">
        <v>0</v>
      </c>
      <c r="O3629">
        <v>29</v>
      </c>
      <c r="P3629" t="b">
        <v>1</v>
      </c>
      <c r="Q3629" t="s">
        <v>8276</v>
      </c>
      <c r="R3629" s="5">
        <f t="shared" si="287"/>
        <v>1</v>
      </c>
      <c r="S3629">
        <f t="shared" si="290"/>
        <v>68.965517241379317</v>
      </c>
      <c r="T3629" t="s">
        <v>8276</v>
      </c>
      <c r="U3629" t="s">
        <v>8277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0</v>
      </c>
      <c r="E3630">
        <v>100000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9">
        <f t="shared" si="288"/>
        <v>42291.833287037036</v>
      </c>
      <c r="L3630" s="9">
        <f t="shared" si="289"/>
        <v>42351.874953703707</v>
      </c>
      <c r="M3630" s="10" t="s">
        <v>8326</v>
      </c>
      <c r="N3630" t="b">
        <v>0</v>
      </c>
      <c r="O3630">
        <v>0</v>
      </c>
      <c r="P3630" t="b">
        <v>0</v>
      </c>
      <c r="Q3630" t="s">
        <v>8276</v>
      </c>
      <c r="R3630" s="5">
        <f t="shared" si="287"/>
        <v>0</v>
      </c>
      <c r="S3630">
        <v>0</v>
      </c>
      <c r="T3630" t="s">
        <v>8276</v>
      </c>
      <c r="U3630" t="s">
        <v>8318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2</v>
      </c>
      <c r="E3631">
        <v>1000000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9">
        <f t="shared" si="288"/>
        <v>42437.094490740739</v>
      </c>
      <c r="L3631" s="9">
        <f t="shared" si="289"/>
        <v>42495.708333333328</v>
      </c>
      <c r="M3631" s="10" t="s">
        <v>8328</v>
      </c>
      <c r="N3631" t="b">
        <v>0</v>
      </c>
      <c r="O3631">
        <v>2</v>
      </c>
      <c r="P3631" t="b">
        <v>0</v>
      </c>
      <c r="Q3631" t="s">
        <v>8276</v>
      </c>
      <c r="R3631" s="5">
        <f t="shared" si="287"/>
        <v>1.9999999999999999E-6</v>
      </c>
      <c r="S3631">
        <f t="shared" ref="S3631:S3637" si="291">D3631/O3631</f>
        <v>1</v>
      </c>
      <c r="T3631" t="s">
        <v>8276</v>
      </c>
      <c r="U3631" t="s">
        <v>8318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1</v>
      </c>
      <c r="E3632">
        <v>3000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9">
        <f t="shared" si="288"/>
        <v>41942.84710648148</v>
      </c>
      <c r="L3632" s="9">
        <f t="shared" si="289"/>
        <v>41972.888773148152</v>
      </c>
      <c r="M3632" s="10" t="s">
        <v>8329</v>
      </c>
      <c r="N3632" t="b">
        <v>0</v>
      </c>
      <c r="O3632">
        <v>1</v>
      </c>
      <c r="P3632" t="b">
        <v>0</v>
      </c>
      <c r="Q3632" t="s">
        <v>8276</v>
      </c>
      <c r="R3632" s="5">
        <f t="shared" si="287"/>
        <v>3.3333333333333332E-4</v>
      </c>
      <c r="S3632">
        <f t="shared" si="291"/>
        <v>1</v>
      </c>
      <c r="T3632" t="s">
        <v>8276</v>
      </c>
      <c r="U3632" t="s">
        <v>8318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8725</v>
      </c>
      <c r="E3633">
        <v>17100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9">
        <f t="shared" si="288"/>
        <v>41880.753437499996</v>
      </c>
      <c r="L3633" s="9">
        <f t="shared" si="289"/>
        <v>41905.165972222225</v>
      </c>
      <c r="M3633" s="10" t="s">
        <v>8329</v>
      </c>
      <c r="N3633" t="b">
        <v>0</v>
      </c>
      <c r="O3633">
        <v>59</v>
      </c>
      <c r="P3633" t="b">
        <v>0</v>
      </c>
      <c r="Q3633" t="s">
        <v>8276</v>
      </c>
      <c r="R3633" s="5">
        <f t="shared" si="287"/>
        <v>0.51023391812865493</v>
      </c>
      <c r="S3633">
        <f t="shared" si="291"/>
        <v>147.88135593220338</v>
      </c>
      <c r="T3633" t="s">
        <v>8276</v>
      </c>
      <c r="U3633" t="s">
        <v>8318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100</v>
      </c>
      <c r="E3634">
        <v>500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9">
        <f t="shared" si="288"/>
        <v>41946.936909722222</v>
      </c>
      <c r="L3634" s="9">
        <f t="shared" si="289"/>
        <v>41966.936909722222</v>
      </c>
      <c r="M3634" s="10" t="s">
        <v>8329</v>
      </c>
      <c r="N3634" t="b">
        <v>0</v>
      </c>
      <c r="O3634">
        <v>1</v>
      </c>
      <c r="P3634" t="b">
        <v>0</v>
      </c>
      <c r="Q3634" t="s">
        <v>8276</v>
      </c>
      <c r="R3634" s="5">
        <f t="shared" si="287"/>
        <v>0.2</v>
      </c>
      <c r="S3634">
        <f t="shared" si="291"/>
        <v>100</v>
      </c>
      <c r="T3634" t="s">
        <v>8276</v>
      </c>
      <c r="U3634" t="s">
        <v>8318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1762</v>
      </c>
      <c r="E3635">
        <v>5000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9">
        <f t="shared" si="288"/>
        <v>42649.623460648145</v>
      </c>
      <c r="L3635" s="9">
        <f t="shared" si="289"/>
        <v>42693.041666666672</v>
      </c>
      <c r="M3635" s="10" t="s">
        <v>8328</v>
      </c>
      <c r="N3635" t="b">
        <v>0</v>
      </c>
      <c r="O3635">
        <v>31</v>
      </c>
      <c r="P3635" t="b">
        <v>0</v>
      </c>
      <c r="Q3635" t="s">
        <v>8276</v>
      </c>
      <c r="R3635" s="5">
        <f t="shared" si="287"/>
        <v>0.35239999999999999</v>
      </c>
      <c r="S3635">
        <f t="shared" si="291"/>
        <v>56.838709677419352</v>
      </c>
      <c r="T3635" t="s">
        <v>8276</v>
      </c>
      <c r="U3635" t="s">
        <v>8318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3185</v>
      </c>
      <c r="E3636">
        <v>75000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9">
        <f t="shared" si="288"/>
        <v>42701.166365740741</v>
      </c>
      <c r="L3636" s="9">
        <f t="shared" si="289"/>
        <v>42749.165972222225</v>
      </c>
      <c r="M3636" s="10" t="s">
        <v>8327</v>
      </c>
      <c r="N3636" t="b">
        <v>0</v>
      </c>
      <c r="O3636">
        <v>18</v>
      </c>
      <c r="P3636" t="b">
        <v>0</v>
      </c>
      <c r="Q3636" t="s">
        <v>8276</v>
      </c>
      <c r="R3636" s="5">
        <f t="shared" si="287"/>
        <v>4.2466666666666666E-2</v>
      </c>
      <c r="S3636">
        <f t="shared" si="291"/>
        <v>176.94444444444446</v>
      </c>
      <c r="T3636" t="s">
        <v>8276</v>
      </c>
      <c r="U3636" t="s">
        <v>8318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1276</v>
      </c>
      <c r="E3637">
        <v>3500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9">
        <f t="shared" si="288"/>
        <v>42450.88282407407</v>
      </c>
      <c r="L3637" s="9">
        <f t="shared" si="289"/>
        <v>42480.88282407407</v>
      </c>
      <c r="M3637" s="10" t="s">
        <v>8328</v>
      </c>
      <c r="N3637" t="b">
        <v>0</v>
      </c>
      <c r="O3637">
        <v>10</v>
      </c>
      <c r="P3637" t="b">
        <v>0</v>
      </c>
      <c r="Q3637" t="s">
        <v>8276</v>
      </c>
      <c r="R3637" s="5">
        <f t="shared" si="287"/>
        <v>0.36457142857142855</v>
      </c>
      <c r="S3637">
        <f t="shared" si="291"/>
        <v>127.6</v>
      </c>
      <c r="T3637" t="s">
        <v>8276</v>
      </c>
      <c r="U3637" t="s">
        <v>8318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0</v>
      </c>
      <c r="E3638">
        <v>150000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9">
        <f t="shared" si="288"/>
        <v>42226.694780092592</v>
      </c>
      <c r="L3638" s="9">
        <f t="shared" si="289"/>
        <v>42261.694780092592</v>
      </c>
      <c r="M3638" s="10" t="s">
        <v>8326</v>
      </c>
      <c r="N3638" t="b">
        <v>0</v>
      </c>
      <c r="O3638">
        <v>0</v>
      </c>
      <c r="P3638" t="b">
        <v>0</v>
      </c>
      <c r="Q3638" t="s">
        <v>8276</v>
      </c>
      <c r="R3638" s="5">
        <f t="shared" si="287"/>
        <v>0</v>
      </c>
      <c r="S3638">
        <v>0</v>
      </c>
      <c r="T3638" t="s">
        <v>8276</v>
      </c>
      <c r="U3638" t="s">
        <v>8318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926</v>
      </c>
      <c r="E3639">
        <v>3000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9">
        <f t="shared" si="288"/>
        <v>41975.700636574074</v>
      </c>
      <c r="L3639" s="9">
        <f t="shared" si="289"/>
        <v>42005.700636574074</v>
      </c>
      <c r="M3639" s="10" t="s">
        <v>8326</v>
      </c>
      <c r="N3639" t="b">
        <v>0</v>
      </c>
      <c r="O3639">
        <v>14</v>
      </c>
      <c r="P3639" t="b">
        <v>0</v>
      </c>
      <c r="Q3639" t="s">
        <v>8276</v>
      </c>
      <c r="R3639" s="5">
        <f t="shared" si="287"/>
        <v>0.30866666666666664</v>
      </c>
      <c r="S3639">
        <f>D3639/O3639</f>
        <v>66.142857142857139</v>
      </c>
      <c r="T3639" t="s">
        <v>8276</v>
      </c>
      <c r="U3639" t="s">
        <v>8318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216</v>
      </c>
      <c r="E3640">
        <v>3300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9">
        <f t="shared" si="288"/>
        <v>42053.672824074078</v>
      </c>
      <c r="L3640" s="9">
        <f t="shared" si="289"/>
        <v>42113.631157407406</v>
      </c>
      <c r="M3640" s="10" t="s">
        <v>8326</v>
      </c>
      <c r="N3640" t="b">
        <v>0</v>
      </c>
      <c r="O3640">
        <v>2</v>
      </c>
      <c r="P3640" t="b">
        <v>0</v>
      </c>
      <c r="Q3640" t="s">
        <v>8276</v>
      </c>
      <c r="R3640" s="5">
        <f t="shared" si="287"/>
        <v>6.545454545454546E-2</v>
      </c>
      <c r="S3640">
        <f>D3640/O3640</f>
        <v>108</v>
      </c>
      <c r="T3640" t="s">
        <v>8276</v>
      </c>
      <c r="U3640" t="s">
        <v>8318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1</v>
      </c>
      <c r="E3641">
        <v>25000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9">
        <f t="shared" si="288"/>
        <v>42590.677152777775</v>
      </c>
      <c r="L3641" s="9">
        <f t="shared" si="289"/>
        <v>42650.632638888885</v>
      </c>
      <c r="M3641" s="10" t="s">
        <v>8328</v>
      </c>
      <c r="N3641" t="b">
        <v>0</v>
      </c>
      <c r="O3641">
        <v>1</v>
      </c>
      <c r="P3641" t="b">
        <v>0</v>
      </c>
      <c r="Q3641" t="s">
        <v>8276</v>
      </c>
      <c r="R3641" s="5">
        <f t="shared" si="287"/>
        <v>4.0000000000000003E-5</v>
      </c>
      <c r="S3641">
        <f>D3641/O3641</f>
        <v>1</v>
      </c>
      <c r="T3641" t="s">
        <v>8276</v>
      </c>
      <c r="U3641" t="s">
        <v>8318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55</v>
      </c>
      <c r="E3642">
        <v>1000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9">
        <f t="shared" si="288"/>
        <v>42104.781597222223</v>
      </c>
      <c r="L3642" s="9">
        <f t="shared" si="289"/>
        <v>42134.781597222223</v>
      </c>
      <c r="M3642" s="10" t="s">
        <v>8326</v>
      </c>
      <c r="N3642" t="b">
        <v>0</v>
      </c>
      <c r="O3642">
        <v>3</v>
      </c>
      <c r="P3642" t="b">
        <v>0</v>
      </c>
      <c r="Q3642" t="s">
        <v>8276</v>
      </c>
      <c r="R3642" s="5">
        <f t="shared" si="287"/>
        <v>5.5E-2</v>
      </c>
      <c r="S3642">
        <f>D3642/O3642</f>
        <v>18.333333333333332</v>
      </c>
      <c r="T3642" t="s">
        <v>8276</v>
      </c>
      <c r="U3642" t="s">
        <v>8318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0</v>
      </c>
      <c r="E3643">
        <v>3000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9">
        <f t="shared" si="288"/>
        <v>41899.627071759256</v>
      </c>
      <c r="L3643" s="9">
        <f t="shared" si="289"/>
        <v>41917.208333333336</v>
      </c>
      <c r="M3643" s="10" t="s">
        <v>8329</v>
      </c>
      <c r="N3643" t="b">
        <v>0</v>
      </c>
      <c r="O3643">
        <v>0</v>
      </c>
      <c r="P3643" t="b">
        <v>0</v>
      </c>
      <c r="Q3643" t="s">
        <v>8276</v>
      </c>
      <c r="R3643" s="5">
        <f t="shared" si="287"/>
        <v>0</v>
      </c>
      <c r="S3643">
        <v>0</v>
      </c>
      <c r="T3643" t="s">
        <v>8276</v>
      </c>
      <c r="U3643" t="s">
        <v>8318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15</v>
      </c>
      <c r="E3644">
        <v>700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9">
        <f t="shared" si="288"/>
        <v>42297.816284722227</v>
      </c>
      <c r="L3644" s="9">
        <f t="shared" si="289"/>
        <v>42338.708333333328</v>
      </c>
      <c r="M3644" s="10" t="s">
        <v>8326</v>
      </c>
      <c r="N3644" t="b">
        <v>0</v>
      </c>
      <c r="O3644">
        <v>2</v>
      </c>
      <c r="P3644" t="b">
        <v>0</v>
      </c>
      <c r="Q3644" t="s">
        <v>8276</v>
      </c>
      <c r="R3644" s="5">
        <f t="shared" si="287"/>
        <v>2.1428571428571429E-2</v>
      </c>
      <c r="S3644">
        <f>D3644/O3644</f>
        <v>7.5</v>
      </c>
      <c r="T3644" t="s">
        <v>8276</v>
      </c>
      <c r="U3644" t="s">
        <v>8318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0</v>
      </c>
      <c r="E3645">
        <v>25000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9">
        <f t="shared" si="288"/>
        <v>42285.143969907411</v>
      </c>
      <c r="L3645" s="9">
        <f t="shared" si="289"/>
        <v>42325.185636574075</v>
      </c>
      <c r="M3645" s="10" t="s">
        <v>8326</v>
      </c>
      <c r="N3645" t="b">
        <v>0</v>
      </c>
      <c r="O3645">
        <v>0</v>
      </c>
      <c r="P3645" t="b">
        <v>0</v>
      </c>
      <c r="Q3645" t="s">
        <v>8276</v>
      </c>
      <c r="R3645" s="5">
        <f t="shared" si="287"/>
        <v>0</v>
      </c>
      <c r="S3645">
        <v>0</v>
      </c>
      <c r="T3645" t="s">
        <v>8276</v>
      </c>
      <c r="U3645" t="s">
        <v>8318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821</v>
      </c>
      <c r="E3646">
        <v>5000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9">
        <f t="shared" si="288"/>
        <v>42409.241747685184</v>
      </c>
      <c r="L3646" s="9">
        <f t="shared" si="289"/>
        <v>42437.207638888889</v>
      </c>
      <c r="M3646" s="10" t="s">
        <v>8328</v>
      </c>
      <c r="N3646" t="b">
        <v>0</v>
      </c>
      <c r="O3646">
        <v>12</v>
      </c>
      <c r="P3646" t="b">
        <v>0</v>
      </c>
      <c r="Q3646" t="s">
        <v>8276</v>
      </c>
      <c r="R3646" s="5">
        <f t="shared" si="287"/>
        <v>0.16420000000000001</v>
      </c>
      <c r="S3646">
        <f t="shared" ref="S3646:S3677" si="292">D3646/O3646</f>
        <v>68.416666666666671</v>
      </c>
      <c r="T3646" t="s">
        <v>8276</v>
      </c>
      <c r="U3646" t="s">
        <v>8318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</v>
      </c>
      <c r="E3647">
        <v>1000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9">
        <f t="shared" si="288"/>
        <v>42665.970347222217</v>
      </c>
      <c r="L3647" s="9">
        <f t="shared" si="289"/>
        <v>42696.012013888889</v>
      </c>
      <c r="M3647" s="10" t="s">
        <v>8328</v>
      </c>
      <c r="N3647" t="b">
        <v>0</v>
      </c>
      <c r="O3647">
        <v>1</v>
      </c>
      <c r="P3647" t="b">
        <v>0</v>
      </c>
      <c r="Q3647" t="s">
        <v>8276</v>
      </c>
      <c r="R3647" s="5">
        <f t="shared" si="287"/>
        <v>1E-3</v>
      </c>
      <c r="S3647">
        <f t="shared" si="292"/>
        <v>1</v>
      </c>
      <c r="T3647" t="s">
        <v>8276</v>
      </c>
      <c r="U3647" t="s">
        <v>8318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481</v>
      </c>
      <c r="E3648">
        <v>10000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9">
        <f t="shared" si="288"/>
        <v>42140.421319444446</v>
      </c>
      <c r="L3648" s="9">
        <f t="shared" si="289"/>
        <v>42171.979166666672</v>
      </c>
      <c r="M3648" s="10" t="s">
        <v>8326</v>
      </c>
      <c r="N3648" t="b">
        <v>0</v>
      </c>
      <c r="O3648">
        <v>8</v>
      </c>
      <c r="P3648" t="b">
        <v>0</v>
      </c>
      <c r="Q3648" t="s">
        <v>8276</v>
      </c>
      <c r="R3648" s="5">
        <f t="shared" si="287"/>
        <v>4.8099999999999997E-2</v>
      </c>
      <c r="S3648">
        <f t="shared" si="292"/>
        <v>60.125</v>
      </c>
      <c r="T3648" t="s">
        <v>8276</v>
      </c>
      <c r="U3648" t="s">
        <v>8318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30</v>
      </c>
      <c r="E3649">
        <v>500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9">
        <f t="shared" si="288"/>
        <v>42598.749155092592</v>
      </c>
      <c r="L3649" s="9">
        <f t="shared" si="289"/>
        <v>42643.749155092592</v>
      </c>
      <c r="M3649" s="10" t="s">
        <v>8328</v>
      </c>
      <c r="N3649" t="b">
        <v>0</v>
      </c>
      <c r="O3649">
        <v>2</v>
      </c>
      <c r="P3649" t="b">
        <v>0</v>
      </c>
      <c r="Q3649" t="s">
        <v>8276</v>
      </c>
      <c r="R3649" s="5">
        <f t="shared" si="287"/>
        <v>0.06</v>
      </c>
      <c r="S3649">
        <f t="shared" si="292"/>
        <v>15</v>
      </c>
      <c r="T3649" t="s">
        <v>8276</v>
      </c>
      <c r="U3649" t="s">
        <v>8318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40153</v>
      </c>
      <c r="E3650">
        <v>40000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9">
        <f t="shared" si="288"/>
        <v>41887.292187500003</v>
      </c>
      <c r="L3650" s="9">
        <f t="shared" si="289"/>
        <v>41917.292187500003</v>
      </c>
      <c r="M3650" s="10" t="s">
        <v>8329</v>
      </c>
      <c r="N3650" t="b">
        <v>0</v>
      </c>
      <c r="O3650">
        <v>73</v>
      </c>
      <c r="P3650" t="b">
        <v>1</v>
      </c>
      <c r="Q3650" t="s">
        <v>8276</v>
      </c>
      <c r="R3650" s="5">
        <f t="shared" ref="R3650:R3713" si="293">D3650/E3650</f>
        <v>1.003825</v>
      </c>
      <c r="S3650">
        <f t="shared" si="292"/>
        <v>550.04109589041093</v>
      </c>
      <c r="T3650" t="s">
        <v>8276</v>
      </c>
      <c r="U3650" t="s">
        <v>8277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780</v>
      </c>
      <c r="E3651">
        <v>750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9">
        <f t="shared" ref="K3651:K3714" si="294">(J3651/86400)+DATE(1970,1,1)</f>
        <v>41780.712893518517</v>
      </c>
      <c r="L3651" s="9">
        <f t="shared" ref="L3651:L3714" si="295">(I3651/86400)+DATE(1970,1,1)</f>
        <v>41806.712893518517</v>
      </c>
      <c r="M3651" s="10" t="s">
        <v>8329</v>
      </c>
      <c r="N3651" t="b">
        <v>0</v>
      </c>
      <c r="O3651">
        <v>8</v>
      </c>
      <c r="P3651" t="b">
        <v>1</v>
      </c>
      <c r="Q3651" t="s">
        <v>8276</v>
      </c>
      <c r="R3651" s="5">
        <f t="shared" si="293"/>
        <v>1.04</v>
      </c>
      <c r="S3651">
        <f t="shared" si="292"/>
        <v>97.5</v>
      </c>
      <c r="T3651" t="s">
        <v>8276</v>
      </c>
      <c r="U3651" t="s">
        <v>8277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9">
        <f t="shared" si="294"/>
        <v>42381.478981481487</v>
      </c>
      <c r="L3652" s="9">
        <f t="shared" si="295"/>
        <v>42402.478981481487</v>
      </c>
      <c r="M3652" s="10" t="s">
        <v>8328</v>
      </c>
      <c r="N3652" t="b">
        <v>0</v>
      </c>
      <c r="O3652">
        <v>17</v>
      </c>
      <c r="P3652" t="b">
        <v>1</v>
      </c>
      <c r="Q3652" t="s">
        <v>8276</v>
      </c>
      <c r="R3652" s="5">
        <f t="shared" si="293"/>
        <v>1</v>
      </c>
      <c r="S3652">
        <f t="shared" si="292"/>
        <v>29.411764705882351</v>
      </c>
      <c r="T3652" t="s">
        <v>8276</v>
      </c>
      <c r="U3652" t="s">
        <v>8277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520</v>
      </c>
      <c r="E3653">
        <v>500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9">
        <f t="shared" si="294"/>
        <v>41828.646319444444</v>
      </c>
      <c r="L3653" s="9">
        <f t="shared" si="295"/>
        <v>41861.665972222225</v>
      </c>
      <c r="M3653" s="10" t="s">
        <v>8329</v>
      </c>
      <c r="N3653" t="b">
        <v>0</v>
      </c>
      <c r="O3653">
        <v>9</v>
      </c>
      <c r="P3653" t="b">
        <v>1</v>
      </c>
      <c r="Q3653" t="s">
        <v>8276</v>
      </c>
      <c r="R3653" s="5">
        <f t="shared" si="293"/>
        <v>1.04</v>
      </c>
      <c r="S3653">
        <f t="shared" si="292"/>
        <v>57.777777777777779</v>
      </c>
      <c r="T3653" t="s">
        <v>8276</v>
      </c>
      <c r="U3653" t="s">
        <v>8277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752</v>
      </c>
      <c r="E3654">
        <v>300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9">
        <f t="shared" si="294"/>
        <v>42596.644699074073</v>
      </c>
      <c r="L3654" s="9">
        <f t="shared" si="295"/>
        <v>42607.165972222225</v>
      </c>
      <c r="M3654" s="10" t="s">
        <v>8328</v>
      </c>
      <c r="N3654" t="b">
        <v>0</v>
      </c>
      <c r="O3654">
        <v>17</v>
      </c>
      <c r="P3654" t="b">
        <v>1</v>
      </c>
      <c r="Q3654" t="s">
        <v>8276</v>
      </c>
      <c r="R3654" s="5">
        <f t="shared" si="293"/>
        <v>2.5066666666666668</v>
      </c>
      <c r="S3654">
        <f t="shared" si="292"/>
        <v>44.235294117647058</v>
      </c>
      <c r="T3654" t="s">
        <v>8276</v>
      </c>
      <c r="U3654" t="s">
        <v>8277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2010</v>
      </c>
      <c r="E3655">
        <v>2000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9">
        <f t="shared" si="294"/>
        <v>42191.363506944443</v>
      </c>
      <c r="L3655" s="9">
        <f t="shared" si="295"/>
        <v>42221.363506944443</v>
      </c>
      <c r="M3655" s="10" t="s">
        <v>8326</v>
      </c>
      <c r="N3655" t="b">
        <v>0</v>
      </c>
      <c r="O3655">
        <v>33</v>
      </c>
      <c r="P3655" t="b">
        <v>1</v>
      </c>
      <c r="Q3655" t="s">
        <v>8276</v>
      </c>
      <c r="R3655" s="5">
        <f t="shared" si="293"/>
        <v>1.0049999999999999</v>
      </c>
      <c r="S3655">
        <f t="shared" si="292"/>
        <v>60.909090909090907</v>
      </c>
      <c r="T3655" t="s">
        <v>8276</v>
      </c>
      <c r="U3655" t="s">
        <v>8277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2616</v>
      </c>
      <c r="E3656">
        <v>1500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9">
        <f t="shared" si="294"/>
        <v>42440.416504629626</v>
      </c>
      <c r="L3656" s="9">
        <f t="shared" si="295"/>
        <v>42463.708333333328</v>
      </c>
      <c r="M3656" s="10" t="s">
        <v>8328</v>
      </c>
      <c r="N3656" t="b">
        <v>0</v>
      </c>
      <c r="O3656">
        <v>38</v>
      </c>
      <c r="P3656" t="b">
        <v>1</v>
      </c>
      <c r="Q3656" t="s">
        <v>8276</v>
      </c>
      <c r="R3656" s="5">
        <f t="shared" si="293"/>
        <v>1.744</v>
      </c>
      <c r="S3656">
        <f t="shared" si="292"/>
        <v>68.84210526315789</v>
      </c>
      <c r="T3656" t="s">
        <v>8276</v>
      </c>
      <c r="U3656" t="s">
        <v>8277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5813</v>
      </c>
      <c r="E3657">
        <v>5000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9">
        <f t="shared" si="294"/>
        <v>42173.803217592591</v>
      </c>
      <c r="L3657" s="9">
        <f t="shared" si="295"/>
        <v>42203.290972222225</v>
      </c>
      <c r="M3657" s="10" t="s">
        <v>8326</v>
      </c>
      <c r="N3657" t="b">
        <v>0</v>
      </c>
      <c r="O3657">
        <v>79</v>
      </c>
      <c r="P3657" t="b">
        <v>1</v>
      </c>
      <c r="Q3657" t="s">
        <v>8276</v>
      </c>
      <c r="R3657" s="5">
        <f t="shared" si="293"/>
        <v>1.1626000000000001</v>
      </c>
      <c r="S3657">
        <f t="shared" si="292"/>
        <v>73.582278481012665</v>
      </c>
      <c r="T3657" t="s">
        <v>8276</v>
      </c>
      <c r="U3657" t="s">
        <v>8277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5291</v>
      </c>
      <c r="E3658">
        <v>5000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9">
        <f t="shared" si="294"/>
        <v>42737.910138888888</v>
      </c>
      <c r="L3658" s="9">
        <f t="shared" si="295"/>
        <v>42767.957638888889</v>
      </c>
      <c r="M3658" s="10" t="s">
        <v>8327</v>
      </c>
      <c r="N3658" t="b">
        <v>0</v>
      </c>
      <c r="O3658">
        <v>46</v>
      </c>
      <c r="P3658" t="b">
        <v>1</v>
      </c>
      <c r="Q3658" t="s">
        <v>8276</v>
      </c>
      <c r="R3658" s="5">
        <f t="shared" si="293"/>
        <v>1.0582</v>
      </c>
      <c r="S3658">
        <f t="shared" si="292"/>
        <v>115.02173913043478</v>
      </c>
      <c r="T3658" t="s">
        <v>8276</v>
      </c>
      <c r="U3658" t="s">
        <v>8277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2215</v>
      </c>
      <c r="E3659">
        <v>2000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9">
        <f t="shared" si="294"/>
        <v>42499.629849537036</v>
      </c>
      <c r="L3659" s="9">
        <f t="shared" si="295"/>
        <v>42522.904166666667</v>
      </c>
      <c r="M3659" s="10" t="s">
        <v>8328</v>
      </c>
      <c r="N3659" t="b">
        <v>0</v>
      </c>
      <c r="O3659">
        <v>20</v>
      </c>
      <c r="P3659" t="b">
        <v>1</v>
      </c>
      <c r="Q3659" t="s">
        <v>8276</v>
      </c>
      <c r="R3659" s="5">
        <f t="shared" si="293"/>
        <v>1.1074999999999999</v>
      </c>
      <c r="S3659">
        <f t="shared" si="292"/>
        <v>110.75</v>
      </c>
      <c r="T3659" t="s">
        <v>8276</v>
      </c>
      <c r="U3659" t="s">
        <v>8277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1510</v>
      </c>
      <c r="E3660">
        <v>1500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9">
        <f t="shared" si="294"/>
        <v>41775.858564814815</v>
      </c>
      <c r="L3660" s="9">
        <f t="shared" si="295"/>
        <v>41822.165972222225</v>
      </c>
      <c r="M3660" s="10" t="s">
        <v>8329</v>
      </c>
      <c r="N3660" t="b">
        <v>0</v>
      </c>
      <c r="O3660">
        <v>20</v>
      </c>
      <c r="P3660" t="b">
        <v>1</v>
      </c>
      <c r="Q3660" t="s">
        <v>8276</v>
      </c>
      <c r="R3660" s="5">
        <f t="shared" si="293"/>
        <v>1.0066666666666666</v>
      </c>
      <c r="S3660">
        <f t="shared" si="292"/>
        <v>75.5</v>
      </c>
      <c r="T3660" t="s">
        <v>8276</v>
      </c>
      <c r="U3660" t="s">
        <v>8277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3061</v>
      </c>
      <c r="E3661">
        <v>3000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9">
        <f t="shared" si="294"/>
        <v>42055.277199074073</v>
      </c>
      <c r="L3661" s="9">
        <f t="shared" si="295"/>
        <v>42082.610416666663</v>
      </c>
      <c r="M3661" s="10" t="s">
        <v>8326</v>
      </c>
      <c r="N3661" t="b">
        <v>0</v>
      </c>
      <c r="O3661">
        <v>13</v>
      </c>
      <c r="P3661" t="b">
        <v>1</v>
      </c>
      <c r="Q3661" t="s">
        <v>8276</v>
      </c>
      <c r="R3661" s="5">
        <f t="shared" si="293"/>
        <v>1.0203333333333333</v>
      </c>
      <c r="S3661">
        <f t="shared" si="292"/>
        <v>235.46153846153845</v>
      </c>
      <c r="T3661" t="s">
        <v>8276</v>
      </c>
      <c r="U3661" t="s">
        <v>8277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9">
        <f t="shared" si="294"/>
        <v>41971.881076388891</v>
      </c>
      <c r="L3662" s="9">
        <f t="shared" si="295"/>
        <v>41996.881076388891</v>
      </c>
      <c r="M3662" s="10" t="s">
        <v>8329</v>
      </c>
      <c r="N3662" t="b">
        <v>0</v>
      </c>
      <c r="O3662">
        <v>22</v>
      </c>
      <c r="P3662" t="b">
        <v>1</v>
      </c>
      <c r="Q3662" t="s">
        <v>8276</v>
      </c>
      <c r="R3662" s="5">
        <f t="shared" si="293"/>
        <v>1</v>
      </c>
      <c r="S3662">
        <f t="shared" si="292"/>
        <v>11.363636363636363</v>
      </c>
      <c r="T3662" t="s">
        <v>8276</v>
      </c>
      <c r="U3662" t="s">
        <v>8277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3330</v>
      </c>
      <c r="E3663">
        <v>3000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9">
        <f t="shared" si="294"/>
        <v>42447.896666666667</v>
      </c>
      <c r="L3663" s="9">
        <f t="shared" si="295"/>
        <v>42470.166666666672</v>
      </c>
      <c r="M3663" s="10" t="s">
        <v>8328</v>
      </c>
      <c r="N3663" t="b">
        <v>0</v>
      </c>
      <c r="O3663">
        <v>36</v>
      </c>
      <c r="P3663" t="b">
        <v>1</v>
      </c>
      <c r="Q3663" t="s">
        <v>8276</v>
      </c>
      <c r="R3663" s="5">
        <f t="shared" si="293"/>
        <v>1.1100000000000001</v>
      </c>
      <c r="S3663">
        <f t="shared" si="292"/>
        <v>92.5</v>
      </c>
      <c r="T3663" t="s">
        <v>8276</v>
      </c>
      <c r="U3663" t="s">
        <v>8277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8114</v>
      </c>
      <c r="E3664">
        <v>8000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9">
        <f t="shared" si="294"/>
        <v>42064.220069444447</v>
      </c>
      <c r="L3664" s="9">
        <f t="shared" si="295"/>
        <v>42094.178402777776</v>
      </c>
      <c r="M3664" s="10" t="s">
        <v>8326</v>
      </c>
      <c r="N3664" t="b">
        <v>0</v>
      </c>
      <c r="O3664">
        <v>40</v>
      </c>
      <c r="P3664" t="b">
        <v>1</v>
      </c>
      <c r="Q3664" t="s">
        <v>8276</v>
      </c>
      <c r="R3664" s="5">
        <f t="shared" si="293"/>
        <v>1.0142500000000001</v>
      </c>
      <c r="S3664">
        <f t="shared" si="292"/>
        <v>202.85</v>
      </c>
      <c r="T3664" t="s">
        <v>8276</v>
      </c>
      <c r="U3664" t="s">
        <v>8277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234</v>
      </c>
      <c r="E3665">
        <v>225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9">
        <f t="shared" si="294"/>
        <v>42665.451736111107</v>
      </c>
      <c r="L3665" s="9">
        <f t="shared" si="295"/>
        <v>42725.493402777778</v>
      </c>
      <c r="M3665" s="10" t="s">
        <v>8328</v>
      </c>
      <c r="N3665" t="b">
        <v>0</v>
      </c>
      <c r="O3665">
        <v>9</v>
      </c>
      <c r="P3665" t="b">
        <v>1</v>
      </c>
      <c r="Q3665" t="s">
        <v>8276</v>
      </c>
      <c r="R3665" s="5">
        <f t="shared" si="293"/>
        <v>1.04</v>
      </c>
      <c r="S3665">
        <f t="shared" si="292"/>
        <v>26</v>
      </c>
      <c r="T3665" t="s">
        <v>8276</v>
      </c>
      <c r="U3665" t="s">
        <v>8277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875</v>
      </c>
      <c r="E3666">
        <v>800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9">
        <f t="shared" si="294"/>
        <v>42523.248715277776</v>
      </c>
      <c r="L3666" s="9">
        <f t="shared" si="295"/>
        <v>42537.248715277776</v>
      </c>
      <c r="M3666" s="10" t="s">
        <v>8328</v>
      </c>
      <c r="N3666" t="b">
        <v>0</v>
      </c>
      <c r="O3666">
        <v>19</v>
      </c>
      <c r="P3666" t="b">
        <v>1</v>
      </c>
      <c r="Q3666" t="s">
        <v>8276</v>
      </c>
      <c r="R3666" s="5">
        <f t="shared" si="293"/>
        <v>1.09375</v>
      </c>
      <c r="S3666">
        <f t="shared" si="292"/>
        <v>46.05263157894737</v>
      </c>
      <c r="T3666" t="s">
        <v>8276</v>
      </c>
      <c r="U3666" t="s">
        <v>8277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714</v>
      </c>
      <c r="E3667">
        <v>620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9">
        <f t="shared" si="294"/>
        <v>42294.808124999996</v>
      </c>
      <c r="L3667" s="9">
        <f t="shared" si="295"/>
        <v>42305.829166666663</v>
      </c>
      <c r="M3667" s="10" t="s">
        <v>8326</v>
      </c>
      <c r="N3667" t="b">
        <v>0</v>
      </c>
      <c r="O3667">
        <v>14</v>
      </c>
      <c r="P3667" t="b">
        <v>1</v>
      </c>
      <c r="Q3667" t="s">
        <v>8276</v>
      </c>
      <c r="R3667" s="5">
        <f t="shared" si="293"/>
        <v>1.1516129032258065</v>
      </c>
      <c r="S3667">
        <f t="shared" si="292"/>
        <v>51</v>
      </c>
      <c r="T3667" t="s">
        <v>8276</v>
      </c>
      <c r="U3667" t="s">
        <v>8277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9">
        <f t="shared" si="294"/>
        <v>41822.90488425926</v>
      </c>
      <c r="L3668" s="9">
        <f t="shared" si="295"/>
        <v>41844.291666666664</v>
      </c>
      <c r="M3668" s="10" t="s">
        <v>8329</v>
      </c>
      <c r="N3668" t="b">
        <v>0</v>
      </c>
      <c r="O3668">
        <v>38</v>
      </c>
      <c r="P3668" t="b">
        <v>1</v>
      </c>
      <c r="Q3668" t="s">
        <v>8276</v>
      </c>
      <c r="R3668" s="5">
        <f t="shared" si="293"/>
        <v>1</v>
      </c>
      <c r="S3668">
        <f t="shared" si="292"/>
        <v>31.578947368421051</v>
      </c>
      <c r="T3668" t="s">
        <v>8276</v>
      </c>
      <c r="U3668" t="s">
        <v>8277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3095.11</v>
      </c>
      <c r="E3669">
        <v>3000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9">
        <f t="shared" si="294"/>
        <v>42173.970127314809</v>
      </c>
      <c r="L3669" s="9">
        <f t="shared" si="295"/>
        <v>42203.970127314809</v>
      </c>
      <c r="M3669" s="10" t="s">
        <v>8326</v>
      </c>
      <c r="N3669" t="b">
        <v>0</v>
      </c>
      <c r="O3669">
        <v>58</v>
      </c>
      <c r="P3669" t="b">
        <v>1</v>
      </c>
      <c r="Q3669" t="s">
        <v>8276</v>
      </c>
      <c r="R3669" s="5">
        <f t="shared" si="293"/>
        <v>1.0317033333333334</v>
      </c>
      <c r="S3669">
        <f t="shared" si="292"/>
        <v>53.363965517241382</v>
      </c>
      <c r="T3669" t="s">
        <v>8276</v>
      </c>
      <c r="U3669" t="s">
        <v>8277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1035</v>
      </c>
      <c r="E3670">
        <v>1000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9">
        <f t="shared" si="294"/>
        <v>42185.556157407409</v>
      </c>
      <c r="L3670" s="9">
        <f t="shared" si="295"/>
        <v>42208.772916666669</v>
      </c>
      <c r="M3670" s="10" t="s">
        <v>8326</v>
      </c>
      <c r="N3670" t="b">
        <v>0</v>
      </c>
      <c r="O3670">
        <v>28</v>
      </c>
      <c r="P3670" t="b">
        <v>1</v>
      </c>
      <c r="Q3670" t="s">
        <v>8276</v>
      </c>
      <c r="R3670" s="5">
        <f t="shared" si="293"/>
        <v>1.0349999999999999</v>
      </c>
      <c r="S3670">
        <f t="shared" si="292"/>
        <v>36.964285714285715</v>
      </c>
      <c r="T3670" t="s">
        <v>8276</v>
      </c>
      <c r="U3670" t="s">
        <v>8277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1382</v>
      </c>
      <c r="E3671">
        <v>1000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9">
        <f t="shared" si="294"/>
        <v>42136.675196759257</v>
      </c>
      <c r="L3671" s="9">
        <f t="shared" si="295"/>
        <v>42166.675196759257</v>
      </c>
      <c r="M3671" s="10" t="s">
        <v>8326</v>
      </c>
      <c r="N3671" t="b">
        <v>0</v>
      </c>
      <c r="O3671">
        <v>17</v>
      </c>
      <c r="P3671" t="b">
        <v>1</v>
      </c>
      <c r="Q3671" t="s">
        <v>8276</v>
      </c>
      <c r="R3671" s="5">
        <f t="shared" si="293"/>
        <v>1.3819999999999999</v>
      </c>
      <c r="S3671">
        <f t="shared" si="292"/>
        <v>81.294117647058826</v>
      </c>
      <c r="T3671" t="s">
        <v>8276</v>
      </c>
      <c r="U3671" t="s">
        <v>8277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241</v>
      </c>
      <c r="E3672">
        <v>220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9">
        <f t="shared" si="294"/>
        <v>42142.514016203699</v>
      </c>
      <c r="L3672" s="9">
        <f t="shared" si="295"/>
        <v>42155.958333333328</v>
      </c>
      <c r="M3672" s="10" t="s">
        <v>8326</v>
      </c>
      <c r="N3672" t="b">
        <v>0</v>
      </c>
      <c r="O3672">
        <v>12</v>
      </c>
      <c r="P3672" t="b">
        <v>1</v>
      </c>
      <c r="Q3672" t="s">
        <v>8276</v>
      </c>
      <c r="R3672" s="5">
        <f t="shared" si="293"/>
        <v>1.0954545454545455</v>
      </c>
      <c r="S3672">
        <f t="shared" si="292"/>
        <v>20.083333333333332</v>
      </c>
      <c r="T3672" t="s">
        <v>8276</v>
      </c>
      <c r="U3672" t="s">
        <v>8277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3530</v>
      </c>
      <c r="E3673">
        <v>3500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9">
        <f t="shared" si="294"/>
        <v>41820.62809027778</v>
      </c>
      <c r="L3673" s="9">
        <f t="shared" si="295"/>
        <v>41841.165972222225</v>
      </c>
      <c r="M3673" s="10" t="s">
        <v>8329</v>
      </c>
      <c r="N3673" t="b">
        <v>0</v>
      </c>
      <c r="O3673">
        <v>40</v>
      </c>
      <c r="P3673" t="b">
        <v>1</v>
      </c>
      <c r="Q3673" t="s">
        <v>8276</v>
      </c>
      <c r="R3673" s="5">
        <f t="shared" si="293"/>
        <v>1.0085714285714287</v>
      </c>
      <c r="S3673">
        <f t="shared" si="292"/>
        <v>88.25</v>
      </c>
      <c r="T3673" t="s">
        <v>8276</v>
      </c>
      <c r="U3673" t="s">
        <v>8277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3046</v>
      </c>
      <c r="E3674">
        <v>3000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9">
        <f t="shared" si="294"/>
        <v>41878.946574074071</v>
      </c>
      <c r="L3674" s="9">
        <f t="shared" si="295"/>
        <v>41908.946574074071</v>
      </c>
      <c r="M3674" s="10" t="s">
        <v>8329</v>
      </c>
      <c r="N3674" t="b">
        <v>0</v>
      </c>
      <c r="O3674">
        <v>57</v>
      </c>
      <c r="P3674" t="b">
        <v>1</v>
      </c>
      <c r="Q3674" t="s">
        <v>8276</v>
      </c>
      <c r="R3674" s="5">
        <f t="shared" si="293"/>
        <v>1.0153333333333334</v>
      </c>
      <c r="S3674">
        <f t="shared" si="292"/>
        <v>53.438596491228068</v>
      </c>
      <c r="T3674" t="s">
        <v>8276</v>
      </c>
      <c r="U3674" t="s">
        <v>8277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4545</v>
      </c>
      <c r="E3675">
        <v>4000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9">
        <f t="shared" si="294"/>
        <v>41914.295104166667</v>
      </c>
      <c r="L3675" s="9">
        <f t="shared" si="295"/>
        <v>41948.536111111112</v>
      </c>
      <c r="M3675" s="10" t="s">
        <v>8329</v>
      </c>
      <c r="N3675" t="b">
        <v>0</v>
      </c>
      <c r="O3675">
        <v>114</v>
      </c>
      <c r="P3675" t="b">
        <v>1</v>
      </c>
      <c r="Q3675" t="s">
        <v>8276</v>
      </c>
      <c r="R3675" s="5">
        <f t="shared" si="293"/>
        <v>1.13625</v>
      </c>
      <c r="S3675">
        <f t="shared" si="292"/>
        <v>39.868421052631582</v>
      </c>
      <c r="T3675" t="s">
        <v>8276</v>
      </c>
      <c r="U3675" t="s">
        <v>8277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9">
        <f t="shared" si="294"/>
        <v>42556.873020833329</v>
      </c>
      <c r="L3676" s="9">
        <f t="shared" si="295"/>
        <v>42616.873020833329</v>
      </c>
      <c r="M3676" s="10" t="s">
        <v>8328</v>
      </c>
      <c r="N3676" t="b">
        <v>0</v>
      </c>
      <c r="O3676">
        <v>31</v>
      </c>
      <c r="P3676" t="b">
        <v>1</v>
      </c>
      <c r="Q3676" t="s">
        <v>8276</v>
      </c>
      <c r="R3676" s="5">
        <f t="shared" si="293"/>
        <v>1</v>
      </c>
      <c r="S3676">
        <f t="shared" si="292"/>
        <v>145.16129032258064</v>
      </c>
      <c r="T3676" t="s">
        <v>8276</v>
      </c>
      <c r="U3676" t="s">
        <v>8277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70</v>
      </c>
      <c r="E3677">
        <v>50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9">
        <f t="shared" si="294"/>
        <v>42493.597013888888</v>
      </c>
      <c r="L3677" s="9">
        <f t="shared" si="295"/>
        <v>42505.958333333328</v>
      </c>
      <c r="M3677" s="10" t="s">
        <v>8328</v>
      </c>
      <c r="N3677" t="b">
        <v>0</v>
      </c>
      <c r="O3677">
        <v>3</v>
      </c>
      <c r="P3677" t="b">
        <v>1</v>
      </c>
      <c r="Q3677" t="s">
        <v>8276</v>
      </c>
      <c r="R3677" s="5">
        <f t="shared" si="293"/>
        <v>1.4</v>
      </c>
      <c r="S3677">
        <f t="shared" si="292"/>
        <v>23.333333333333332</v>
      </c>
      <c r="T3677" t="s">
        <v>8276</v>
      </c>
      <c r="U3677" t="s">
        <v>8277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1030</v>
      </c>
      <c r="E3678">
        <v>800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9">
        <f t="shared" si="294"/>
        <v>41876.815787037034</v>
      </c>
      <c r="L3678" s="9">
        <f t="shared" si="295"/>
        <v>41894.815787037034</v>
      </c>
      <c r="M3678" s="10" t="s">
        <v>8329</v>
      </c>
      <c r="N3678" t="b">
        <v>0</v>
      </c>
      <c r="O3678">
        <v>16</v>
      </c>
      <c r="P3678" t="b">
        <v>1</v>
      </c>
      <c r="Q3678" t="s">
        <v>8276</v>
      </c>
      <c r="R3678" s="5">
        <f t="shared" si="293"/>
        <v>1.2875000000000001</v>
      </c>
      <c r="S3678">
        <f t="shared" ref="S3678:S3709" si="296">D3678/O3678</f>
        <v>64.375</v>
      </c>
      <c r="T3678" t="s">
        <v>8276</v>
      </c>
      <c r="U3678" t="s">
        <v>8277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12348.5</v>
      </c>
      <c r="E3679">
        <v>12000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9">
        <f t="shared" si="294"/>
        <v>41802.574282407411</v>
      </c>
      <c r="L3679" s="9">
        <f t="shared" si="295"/>
        <v>41823.165972222225</v>
      </c>
      <c r="M3679" s="10" t="s">
        <v>8329</v>
      </c>
      <c r="N3679" t="b">
        <v>0</v>
      </c>
      <c r="O3679">
        <v>199</v>
      </c>
      <c r="P3679" t="b">
        <v>1</v>
      </c>
      <c r="Q3679" t="s">
        <v>8276</v>
      </c>
      <c r="R3679" s="5">
        <f t="shared" si="293"/>
        <v>1.0290416666666666</v>
      </c>
      <c r="S3679">
        <f t="shared" si="296"/>
        <v>62.052763819095475</v>
      </c>
      <c r="T3679" t="s">
        <v>8276</v>
      </c>
      <c r="U3679" t="s">
        <v>8277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2050</v>
      </c>
      <c r="E3680">
        <v>2000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9">
        <f t="shared" si="294"/>
        <v>42120.531226851846</v>
      </c>
      <c r="L3680" s="9">
        <f t="shared" si="295"/>
        <v>42155.531226851846</v>
      </c>
      <c r="M3680" s="10" t="s">
        <v>8326</v>
      </c>
      <c r="N3680" t="b">
        <v>0</v>
      </c>
      <c r="O3680">
        <v>31</v>
      </c>
      <c r="P3680" t="b">
        <v>1</v>
      </c>
      <c r="Q3680" t="s">
        <v>8276</v>
      </c>
      <c r="R3680" s="5">
        <f t="shared" si="293"/>
        <v>1.0249999999999999</v>
      </c>
      <c r="S3680">
        <f t="shared" si="296"/>
        <v>66.129032258064512</v>
      </c>
      <c r="T3680" t="s">
        <v>8276</v>
      </c>
      <c r="U3680" t="s">
        <v>8277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2202</v>
      </c>
      <c r="E3681">
        <v>2000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9">
        <f t="shared" si="294"/>
        <v>41786.761354166665</v>
      </c>
      <c r="L3681" s="9">
        <f t="shared" si="295"/>
        <v>41821.207638888889</v>
      </c>
      <c r="M3681" s="10" t="s">
        <v>8329</v>
      </c>
      <c r="N3681" t="b">
        <v>0</v>
      </c>
      <c r="O3681">
        <v>30</v>
      </c>
      <c r="P3681" t="b">
        <v>1</v>
      </c>
      <c r="Q3681" t="s">
        <v>8276</v>
      </c>
      <c r="R3681" s="5">
        <f t="shared" si="293"/>
        <v>1.101</v>
      </c>
      <c r="S3681">
        <f t="shared" si="296"/>
        <v>73.400000000000006</v>
      </c>
      <c r="T3681" t="s">
        <v>8276</v>
      </c>
      <c r="U3681" t="s">
        <v>8277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3383</v>
      </c>
      <c r="E3682">
        <v>3000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9">
        <f t="shared" si="294"/>
        <v>42627.454097222224</v>
      </c>
      <c r="L3682" s="9">
        <f t="shared" si="295"/>
        <v>42648.454097222224</v>
      </c>
      <c r="M3682" s="10" t="s">
        <v>8328</v>
      </c>
      <c r="N3682" t="b">
        <v>0</v>
      </c>
      <c r="O3682">
        <v>34</v>
      </c>
      <c r="P3682" t="b">
        <v>1</v>
      </c>
      <c r="Q3682" t="s">
        <v>8276</v>
      </c>
      <c r="R3682" s="5">
        <f t="shared" si="293"/>
        <v>1.1276666666666666</v>
      </c>
      <c r="S3682">
        <f t="shared" si="296"/>
        <v>99.5</v>
      </c>
      <c r="T3682" t="s">
        <v>8276</v>
      </c>
      <c r="U3682" t="s">
        <v>8277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1119</v>
      </c>
      <c r="E3683">
        <v>1000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9">
        <f t="shared" si="294"/>
        <v>42374.651504629626</v>
      </c>
      <c r="L3683" s="9">
        <f t="shared" si="295"/>
        <v>42384.651504629626</v>
      </c>
      <c r="M3683" s="10" t="s">
        <v>8328</v>
      </c>
      <c r="N3683" t="b">
        <v>0</v>
      </c>
      <c r="O3683">
        <v>18</v>
      </c>
      <c r="P3683" t="b">
        <v>1</v>
      </c>
      <c r="Q3683" t="s">
        <v>8276</v>
      </c>
      <c r="R3683" s="5">
        <f t="shared" si="293"/>
        <v>1.119</v>
      </c>
      <c r="S3683">
        <f t="shared" si="296"/>
        <v>62.166666666666664</v>
      </c>
      <c r="T3683" t="s">
        <v>8276</v>
      </c>
      <c r="U3683" t="s">
        <v>8277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4176</v>
      </c>
      <c r="E3684">
        <v>3000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9">
        <f t="shared" si="294"/>
        <v>41772.685393518521</v>
      </c>
      <c r="L3684" s="9">
        <f t="shared" si="295"/>
        <v>41806.290972222225</v>
      </c>
      <c r="M3684" s="10" t="s">
        <v>8329</v>
      </c>
      <c r="N3684" t="b">
        <v>0</v>
      </c>
      <c r="O3684">
        <v>67</v>
      </c>
      <c r="P3684" t="b">
        <v>1</v>
      </c>
      <c r="Q3684" t="s">
        <v>8276</v>
      </c>
      <c r="R3684" s="5">
        <f t="shared" si="293"/>
        <v>1.3919999999999999</v>
      </c>
      <c r="S3684">
        <f t="shared" si="296"/>
        <v>62.328358208955223</v>
      </c>
      <c r="T3684" t="s">
        <v>8276</v>
      </c>
      <c r="U3684" t="s">
        <v>8277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3880</v>
      </c>
      <c r="E3685">
        <v>3500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9">
        <f t="shared" si="294"/>
        <v>42633.116851851853</v>
      </c>
      <c r="L3685" s="9">
        <f t="shared" si="295"/>
        <v>42663.116851851853</v>
      </c>
      <c r="M3685" s="10" t="s">
        <v>8328</v>
      </c>
      <c r="N3685" t="b">
        <v>0</v>
      </c>
      <c r="O3685">
        <v>66</v>
      </c>
      <c r="P3685" t="b">
        <v>1</v>
      </c>
      <c r="Q3685" t="s">
        <v>8276</v>
      </c>
      <c r="R3685" s="5">
        <f t="shared" si="293"/>
        <v>1.1085714285714285</v>
      </c>
      <c r="S3685">
        <f t="shared" si="296"/>
        <v>58.787878787878789</v>
      </c>
      <c r="T3685" t="s">
        <v>8276</v>
      </c>
      <c r="U3685" t="s">
        <v>8277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1043</v>
      </c>
      <c r="E3686">
        <v>750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9">
        <f t="shared" si="294"/>
        <v>42219.180393518516</v>
      </c>
      <c r="L3686" s="9">
        <f t="shared" si="295"/>
        <v>42249.180393518516</v>
      </c>
      <c r="M3686" s="10" t="s">
        <v>8326</v>
      </c>
      <c r="N3686" t="b">
        <v>0</v>
      </c>
      <c r="O3686">
        <v>23</v>
      </c>
      <c r="P3686" t="b">
        <v>1</v>
      </c>
      <c r="Q3686" t="s">
        <v>8276</v>
      </c>
      <c r="R3686" s="5">
        <f t="shared" si="293"/>
        <v>1.3906666666666667</v>
      </c>
      <c r="S3686">
        <f t="shared" si="296"/>
        <v>45.347826086956523</v>
      </c>
      <c r="T3686" t="s">
        <v>8276</v>
      </c>
      <c r="U3686" t="s">
        <v>8277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5285</v>
      </c>
      <c r="E3687">
        <v>5000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9">
        <f t="shared" si="294"/>
        <v>41753.593275462961</v>
      </c>
      <c r="L3687" s="9">
        <f t="shared" si="295"/>
        <v>41778.875</v>
      </c>
      <c r="M3687" s="10" t="s">
        <v>8329</v>
      </c>
      <c r="N3687" t="b">
        <v>0</v>
      </c>
      <c r="O3687">
        <v>126</v>
      </c>
      <c r="P3687" t="b">
        <v>1</v>
      </c>
      <c r="Q3687" t="s">
        <v>8276</v>
      </c>
      <c r="R3687" s="5">
        <f t="shared" si="293"/>
        <v>1.0569999999999999</v>
      </c>
      <c r="S3687">
        <f t="shared" si="296"/>
        <v>41.944444444444443</v>
      </c>
      <c r="T3687" t="s">
        <v>8276</v>
      </c>
      <c r="U3687" t="s">
        <v>8277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355</v>
      </c>
      <c r="E3688">
        <v>350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9">
        <f t="shared" si="294"/>
        <v>42230.662731481483</v>
      </c>
      <c r="L3688" s="9">
        <f t="shared" si="295"/>
        <v>42245.165972222225</v>
      </c>
      <c r="M3688" s="10" t="s">
        <v>8326</v>
      </c>
      <c r="N3688" t="b">
        <v>0</v>
      </c>
      <c r="O3688">
        <v>6</v>
      </c>
      <c r="P3688" t="b">
        <v>1</v>
      </c>
      <c r="Q3688" t="s">
        <v>8276</v>
      </c>
      <c r="R3688" s="5">
        <f t="shared" si="293"/>
        <v>1.0142857142857142</v>
      </c>
      <c r="S3688">
        <f t="shared" si="296"/>
        <v>59.166666666666664</v>
      </c>
      <c r="T3688" t="s">
        <v>8276</v>
      </c>
      <c r="U3688" t="s">
        <v>8277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5012.25</v>
      </c>
      <c r="E3689">
        <v>5000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9">
        <f t="shared" si="294"/>
        <v>41787.218229166669</v>
      </c>
      <c r="L3689" s="9">
        <f t="shared" si="295"/>
        <v>41817.218229166669</v>
      </c>
      <c r="M3689" s="10" t="s">
        <v>8329</v>
      </c>
      <c r="N3689" t="b">
        <v>0</v>
      </c>
      <c r="O3689">
        <v>25</v>
      </c>
      <c r="P3689" t="b">
        <v>1</v>
      </c>
      <c r="Q3689" t="s">
        <v>8276</v>
      </c>
      <c r="R3689" s="5">
        <f t="shared" si="293"/>
        <v>1.0024500000000001</v>
      </c>
      <c r="S3689">
        <f t="shared" si="296"/>
        <v>200.49</v>
      </c>
      <c r="T3689" t="s">
        <v>8276</v>
      </c>
      <c r="U3689" t="s">
        <v>8277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3275</v>
      </c>
      <c r="E3690">
        <v>3000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9">
        <f t="shared" si="294"/>
        <v>41829.787083333329</v>
      </c>
      <c r="L3690" s="9">
        <f t="shared" si="295"/>
        <v>41859.787083333329</v>
      </c>
      <c r="M3690" s="10" t="s">
        <v>8329</v>
      </c>
      <c r="N3690" t="b">
        <v>0</v>
      </c>
      <c r="O3690">
        <v>39</v>
      </c>
      <c r="P3690" t="b">
        <v>1</v>
      </c>
      <c r="Q3690" t="s">
        <v>8276</v>
      </c>
      <c r="R3690" s="5">
        <f t="shared" si="293"/>
        <v>1.0916666666666666</v>
      </c>
      <c r="S3690">
        <f t="shared" si="296"/>
        <v>83.974358974358978</v>
      </c>
      <c r="T3690" t="s">
        <v>8276</v>
      </c>
      <c r="U3690" t="s">
        <v>8277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3550</v>
      </c>
      <c r="E3691">
        <v>3000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9">
        <f t="shared" si="294"/>
        <v>42147.826840277776</v>
      </c>
      <c r="L3691" s="9">
        <f t="shared" si="295"/>
        <v>42176.934027777781</v>
      </c>
      <c r="M3691" s="10" t="s">
        <v>8326</v>
      </c>
      <c r="N3691" t="b">
        <v>0</v>
      </c>
      <c r="O3691">
        <v>62</v>
      </c>
      <c r="P3691" t="b">
        <v>1</v>
      </c>
      <c r="Q3691" t="s">
        <v>8276</v>
      </c>
      <c r="R3691" s="5">
        <f t="shared" si="293"/>
        <v>1.1833333333333333</v>
      </c>
      <c r="S3691">
        <f t="shared" si="296"/>
        <v>57.258064516129032</v>
      </c>
      <c r="T3691" t="s">
        <v>8276</v>
      </c>
      <c r="U3691" t="s">
        <v>8277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1800</v>
      </c>
      <c r="E3692">
        <v>1500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9">
        <f t="shared" si="294"/>
        <v>41940.598182870366</v>
      </c>
      <c r="L3692" s="9">
        <f t="shared" si="295"/>
        <v>41970.639849537038</v>
      </c>
      <c r="M3692" s="10" t="s">
        <v>8329</v>
      </c>
      <c r="N3692" t="b">
        <v>0</v>
      </c>
      <c r="O3692">
        <v>31</v>
      </c>
      <c r="P3692" t="b">
        <v>1</v>
      </c>
      <c r="Q3692" t="s">
        <v>8276</v>
      </c>
      <c r="R3692" s="5">
        <f t="shared" si="293"/>
        <v>1.2</v>
      </c>
      <c r="S3692">
        <f t="shared" si="296"/>
        <v>58.064516129032256</v>
      </c>
      <c r="T3692" t="s">
        <v>8276</v>
      </c>
      <c r="U3692" t="s">
        <v>8277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51184</v>
      </c>
      <c r="E3693">
        <v>40000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9">
        <f t="shared" si="294"/>
        <v>42020.700567129628</v>
      </c>
      <c r="L3693" s="9">
        <f t="shared" si="295"/>
        <v>42065.207638888889</v>
      </c>
      <c r="M3693" s="10" t="s">
        <v>8326</v>
      </c>
      <c r="N3693" t="b">
        <v>0</v>
      </c>
      <c r="O3693">
        <v>274</v>
      </c>
      <c r="P3693" t="b">
        <v>1</v>
      </c>
      <c r="Q3693" t="s">
        <v>8276</v>
      </c>
      <c r="R3693" s="5">
        <f t="shared" si="293"/>
        <v>1.2796000000000001</v>
      </c>
      <c r="S3693">
        <f t="shared" si="296"/>
        <v>186.80291970802921</v>
      </c>
      <c r="T3693" t="s">
        <v>8276</v>
      </c>
      <c r="U3693" t="s">
        <v>8277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1260</v>
      </c>
      <c r="E3694">
        <v>1000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9">
        <f t="shared" si="294"/>
        <v>41891.96503472222</v>
      </c>
      <c r="L3694" s="9">
        <f t="shared" si="295"/>
        <v>41901</v>
      </c>
      <c r="M3694" s="10" t="s">
        <v>8332</v>
      </c>
      <c r="N3694" t="b">
        <v>0</v>
      </c>
      <c r="O3694">
        <v>17</v>
      </c>
      <c r="P3694" t="b">
        <v>1</v>
      </c>
      <c r="Q3694" t="s">
        <v>8276</v>
      </c>
      <c r="R3694" s="5">
        <f t="shared" si="293"/>
        <v>1.26</v>
      </c>
      <c r="S3694">
        <f t="shared" si="296"/>
        <v>74.117647058823536</v>
      </c>
      <c r="T3694" t="s">
        <v>8276</v>
      </c>
      <c r="U3694" t="s">
        <v>8277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430</v>
      </c>
      <c r="E3695">
        <v>333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9">
        <f t="shared" si="294"/>
        <v>42309.191307870366</v>
      </c>
      <c r="L3695" s="9">
        <f t="shared" si="295"/>
        <v>42338.9375</v>
      </c>
      <c r="M3695" s="10" t="s">
        <v>8326</v>
      </c>
      <c r="N3695" t="b">
        <v>0</v>
      </c>
      <c r="O3695">
        <v>14</v>
      </c>
      <c r="P3695" t="b">
        <v>1</v>
      </c>
      <c r="Q3695" t="s">
        <v>8276</v>
      </c>
      <c r="R3695" s="5">
        <f t="shared" si="293"/>
        <v>1.2912912912912913</v>
      </c>
      <c r="S3695">
        <f t="shared" si="296"/>
        <v>30.714285714285715</v>
      </c>
      <c r="T3695" t="s">
        <v>8276</v>
      </c>
      <c r="U3695" t="s">
        <v>8277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3760</v>
      </c>
      <c r="E3696">
        <v>3500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9">
        <f t="shared" si="294"/>
        <v>42490.133877314816</v>
      </c>
      <c r="L3696" s="9">
        <f t="shared" si="295"/>
        <v>42527.083333333328</v>
      </c>
      <c r="M3696" s="10" t="s">
        <v>8328</v>
      </c>
      <c r="N3696" t="b">
        <v>0</v>
      </c>
      <c r="O3696">
        <v>60</v>
      </c>
      <c r="P3696" t="b">
        <v>1</v>
      </c>
      <c r="Q3696" t="s">
        <v>8276</v>
      </c>
      <c r="R3696" s="5">
        <f t="shared" si="293"/>
        <v>1.0742857142857143</v>
      </c>
      <c r="S3696">
        <f t="shared" si="296"/>
        <v>62.666666666666664</v>
      </c>
      <c r="T3696" t="s">
        <v>8276</v>
      </c>
      <c r="U3696" t="s">
        <v>8277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4005</v>
      </c>
      <c r="E3697">
        <v>4000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9">
        <f t="shared" si="294"/>
        <v>41995.870486111111</v>
      </c>
      <c r="L3697" s="9">
        <f t="shared" si="295"/>
        <v>42015.870486111111</v>
      </c>
      <c r="M3697" s="10" t="s">
        <v>8326</v>
      </c>
      <c r="N3697" t="b">
        <v>0</v>
      </c>
      <c r="O3697">
        <v>33</v>
      </c>
      <c r="P3697" t="b">
        <v>1</v>
      </c>
      <c r="Q3697" t="s">
        <v>8276</v>
      </c>
      <c r="R3697" s="5">
        <f t="shared" si="293"/>
        <v>1.00125</v>
      </c>
      <c r="S3697">
        <f t="shared" si="296"/>
        <v>121.36363636363636</v>
      </c>
      <c r="T3697" t="s">
        <v>8276</v>
      </c>
      <c r="U3697" t="s">
        <v>8277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3100</v>
      </c>
      <c r="E3698">
        <v>2000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9">
        <f t="shared" si="294"/>
        <v>41988.617083333331</v>
      </c>
      <c r="L3698" s="9">
        <f t="shared" si="295"/>
        <v>42048.617083333331</v>
      </c>
      <c r="M3698" s="10" t="s">
        <v>8326</v>
      </c>
      <c r="N3698" t="b">
        <v>0</v>
      </c>
      <c r="O3698">
        <v>78</v>
      </c>
      <c r="P3698" t="b">
        <v>1</v>
      </c>
      <c r="Q3698" t="s">
        <v>8276</v>
      </c>
      <c r="R3698" s="5">
        <f t="shared" si="293"/>
        <v>1.55</v>
      </c>
      <c r="S3698">
        <f t="shared" si="296"/>
        <v>39.743589743589745</v>
      </c>
      <c r="T3698" t="s">
        <v>8276</v>
      </c>
      <c r="U3698" t="s">
        <v>8277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2160</v>
      </c>
      <c r="E3699">
        <v>2000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9">
        <f t="shared" si="294"/>
        <v>42479.465833333335</v>
      </c>
      <c r="L3699" s="9">
        <f t="shared" si="295"/>
        <v>42500.465833333335</v>
      </c>
      <c r="M3699" s="10" t="s">
        <v>8328</v>
      </c>
      <c r="N3699" t="b">
        <v>0</v>
      </c>
      <c r="O3699">
        <v>30</v>
      </c>
      <c r="P3699" t="b">
        <v>1</v>
      </c>
      <c r="Q3699" t="s">
        <v>8276</v>
      </c>
      <c r="R3699" s="5">
        <f t="shared" si="293"/>
        <v>1.08</v>
      </c>
      <c r="S3699">
        <f t="shared" si="296"/>
        <v>72</v>
      </c>
      <c r="T3699" t="s">
        <v>8276</v>
      </c>
      <c r="U3699" t="s">
        <v>8277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5526</v>
      </c>
      <c r="E3700">
        <v>5000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9">
        <f t="shared" si="294"/>
        <v>42401.806562500002</v>
      </c>
      <c r="L3700" s="9">
        <f t="shared" si="295"/>
        <v>42431.806562500002</v>
      </c>
      <c r="M3700" s="10" t="s">
        <v>8328</v>
      </c>
      <c r="N3700" t="b">
        <v>0</v>
      </c>
      <c r="O3700">
        <v>136</v>
      </c>
      <c r="P3700" t="b">
        <v>1</v>
      </c>
      <c r="Q3700" t="s">
        <v>8276</v>
      </c>
      <c r="R3700" s="5">
        <f t="shared" si="293"/>
        <v>1.1052</v>
      </c>
      <c r="S3700">
        <f t="shared" si="296"/>
        <v>40.632352941176471</v>
      </c>
      <c r="T3700" t="s">
        <v>8276</v>
      </c>
      <c r="U3700" t="s">
        <v>8277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2520</v>
      </c>
      <c r="E3701">
        <v>2500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9">
        <f t="shared" si="294"/>
        <v>41897.602037037039</v>
      </c>
      <c r="L3701" s="9">
        <f t="shared" si="295"/>
        <v>41927.602037037039</v>
      </c>
      <c r="M3701" s="10" t="s">
        <v>8329</v>
      </c>
      <c r="N3701" t="b">
        <v>0</v>
      </c>
      <c r="O3701">
        <v>40</v>
      </c>
      <c r="P3701" t="b">
        <v>1</v>
      </c>
      <c r="Q3701" t="s">
        <v>8276</v>
      </c>
      <c r="R3701" s="5">
        <f t="shared" si="293"/>
        <v>1.008</v>
      </c>
      <c r="S3701">
        <f t="shared" si="296"/>
        <v>63</v>
      </c>
      <c r="T3701" t="s">
        <v>8276</v>
      </c>
      <c r="U3701" t="s">
        <v>8277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606</v>
      </c>
      <c r="E3702">
        <v>500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9">
        <f t="shared" si="294"/>
        <v>41882.585648148146</v>
      </c>
      <c r="L3702" s="9">
        <f t="shared" si="295"/>
        <v>41912.666666666664</v>
      </c>
      <c r="M3702" s="10" t="s">
        <v>8329</v>
      </c>
      <c r="N3702" t="b">
        <v>0</v>
      </c>
      <c r="O3702">
        <v>18</v>
      </c>
      <c r="P3702" t="b">
        <v>1</v>
      </c>
      <c r="Q3702" t="s">
        <v>8276</v>
      </c>
      <c r="R3702" s="5">
        <f t="shared" si="293"/>
        <v>1.212</v>
      </c>
      <c r="S3702">
        <f t="shared" si="296"/>
        <v>33.666666666666664</v>
      </c>
      <c r="T3702" t="s">
        <v>8276</v>
      </c>
      <c r="U3702" t="s">
        <v>8277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1505</v>
      </c>
      <c r="E3703">
        <v>1500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9">
        <f t="shared" si="294"/>
        <v>42129.541585648149</v>
      </c>
      <c r="L3703" s="9">
        <f t="shared" si="295"/>
        <v>42159.541585648149</v>
      </c>
      <c r="M3703" s="10" t="s">
        <v>8326</v>
      </c>
      <c r="N3703" t="b">
        <v>0</v>
      </c>
      <c r="O3703">
        <v>39</v>
      </c>
      <c r="P3703" t="b">
        <v>1</v>
      </c>
      <c r="Q3703" t="s">
        <v>8276</v>
      </c>
      <c r="R3703" s="5">
        <f t="shared" si="293"/>
        <v>1.0033333333333334</v>
      </c>
      <c r="S3703">
        <f t="shared" si="296"/>
        <v>38.589743589743591</v>
      </c>
      <c r="T3703" t="s">
        <v>8276</v>
      </c>
      <c r="U3703" t="s">
        <v>8277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3275</v>
      </c>
      <c r="E3704">
        <v>3000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9">
        <f t="shared" si="294"/>
        <v>42524.53800925926</v>
      </c>
      <c r="L3704" s="9">
        <f t="shared" si="295"/>
        <v>42561.957638888889</v>
      </c>
      <c r="M3704" s="10" t="s">
        <v>8328</v>
      </c>
      <c r="N3704" t="b">
        <v>0</v>
      </c>
      <c r="O3704">
        <v>21</v>
      </c>
      <c r="P3704" t="b">
        <v>1</v>
      </c>
      <c r="Q3704" t="s">
        <v>8276</v>
      </c>
      <c r="R3704" s="5">
        <f t="shared" si="293"/>
        <v>1.0916666666666666</v>
      </c>
      <c r="S3704">
        <f t="shared" si="296"/>
        <v>155.95238095238096</v>
      </c>
      <c r="T3704" t="s">
        <v>8276</v>
      </c>
      <c r="U3704" t="s">
        <v>8277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1296</v>
      </c>
      <c r="E3705">
        <v>1050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9">
        <f t="shared" si="294"/>
        <v>42556.504490740743</v>
      </c>
      <c r="L3705" s="9">
        <f t="shared" si="295"/>
        <v>42595.290972222225</v>
      </c>
      <c r="M3705" s="10" t="s">
        <v>8328</v>
      </c>
      <c r="N3705" t="b">
        <v>0</v>
      </c>
      <c r="O3705">
        <v>30</v>
      </c>
      <c r="P3705" t="b">
        <v>1</v>
      </c>
      <c r="Q3705" t="s">
        <v>8276</v>
      </c>
      <c r="R3705" s="5">
        <f t="shared" si="293"/>
        <v>1.2342857142857142</v>
      </c>
      <c r="S3705">
        <f t="shared" si="296"/>
        <v>43.2</v>
      </c>
      <c r="T3705" t="s">
        <v>8276</v>
      </c>
      <c r="U3705" t="s">
        <v>8277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409.01</v>
      </c>
      <c r="E3706">
        <v>300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9">
        <f t="shared" si="294"/>
        <v>42461.689745370371</v>
      </c>
      <c r="L3706" s="9">
        <f t="shared" si="295"/>
        <v>42521.689745370371</v>
      </c>
      <c r="M3706" s="10" t="s">
        <v>8328</v>
      </c>
      <c r="N3706" t="b">
        <v>0</v>
      </c>
      <c r="O3706">
        <v>27</v>
      </c>
      <c r="P3706" t="b">
        <v>1</v>
      </c>
      <c r="Q3706" t="s">
        <v>8276</v>
      </c>
      <c r="R3706" s="5">
        <f t="shared" si="293"/>
        <v>1.3633666666666666</v>
      </c>
      <c r="S3706">
        <f t="shared" si="296"/>
        <v>15.148518518518518</v>
      </c>
      <c r="T3706" t="s">
        <v>8276</v>
      </c>
      <c r="U3706" t="s">
        <v>8277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2925</v>
      </c>
      <c r="E3707">
        <v>2827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9">
        <f t="shared" si="294"/>
        <v>41792.542986111112</v>
      </c>
      <c r="L3707" s="9">
        <f t="shared" si="295"/>
        <v>41813.75</v>
      </c>
      <c r="M3707" s="10" t="s">
        <v>8329</v>
      </c>
      <c r="N3707" t="b">
        <v>0</v>
      </c>
      <c r="O3707">
        <v>35</v>
      </c>
      <c r="P3707" t="b">
        <v>1</v>
      </c>
      <c r="Q3707" t="s">
        <v>8276</v>
      </c>
      <c r="R3707" s="5">
        <f t="shared" si="293"/>
        <v>1.0346657233816767</v>
      </c>
      <c r="S3707">
        <f t="shared" si="296"/>
        <v>83.571428571428569</v>
      </c>
      <c r="T3707" t="s">
        <v>8276</v>
      </c>
      <c r="U3707" t="s">
        <v>8277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1820</v>
      </c>
      <c r="E3708">
        <v>1500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9">
        <f t="shared" si="294"/>
        <v>41879.913761574076</v>
      </c>
      <c r="L3708" s="9">
        <f t="shared" si="295"/>
        <v>41894.913761574076</v>
      </c>
      <c r="M3708" s="10" t="s">
        <v>8329</v>
      </c>
      <c r="N3708" t="b">
        <v>0</v>
      </c>
      <c r="O3708">
        <v>13</v>
      </c>
      <c r="P3708" t="b">
        <v>1</v>
      </c>
      <c r="Q3708" t="s">
        <v>8276</v>
      </c>
      <c r="R3708" s="5">
        <f t="shared" si="293"/>
        <v>1.2133333333333334</v>
      </c>
      <c r="S3708">
        <f t="shared" si="296"/>
        <v>140</v>
      </c>
      <c r="T3708" t="s">
        <v>8276</v>
      </c>
      <c r="U3708" t="s">
        <v>8277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1860</v>
      </c>
      <c r="E3709">
        <v>1000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9">
        <f t="shared" si="294"/>
        <v>42552.048356481479</v>
      </c>
      <c r="L3709" s="9">
        <f t="shared" si="295"/>
        <v>42573.226388888885</v>
      </c>
      <c r="M3709" s="10" t="s">
        <v>8328</v>
      </c>
      <c r="N3709" t="b">
        <v>0</v>
      </c>
      <c r="O3709">
        <v>23</v>
      </c>
      <c r="P3709" t="b">
        <v>1</v>
      </c>
      <c r="Q3709" t="s">
        <v>8276</v>
      </c>
      <c r="R3709" s="5">
        <f t="shared" si="293"/>
        <v>1.86</v>
      </c>
      <c r="S3709">
        <f t="shared" si="296"/>
        <v>80.869565217391298</v>
      </c>
      <c r="T3709" t="s">
        <v>8276</v>
      </c>
      <c r="U3709" t="s">
        <v>8277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2100</v>
      </c>
      <c r="E3710">
        <v>700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9">
        <f t="shared" si="294"/>
        <v>41810.142199074078</v>
      </c>
      <c r="L3710" s="9">
        <f t="shared" si="295"/>
        <v>41824.142199074078</v>
      </c>
      <c r="M3710" s="10" t="s">
        <v>8329</v>
      </c>
      <c r="N3710" t="b">
        <v>0</v>
      </c>
      <c r="O3710">
        <v>39</v>
      </c>
      <c r="P3710" t="b">
        <v>1</v>
      </c>
      <c r="Q3710" t="s">
        <v>8276</v>
      </c>
      <c r="R3710" s="5">
        <f t="shared" si="293"/>
        <v>3</v>
      </c>
      <c r="S3710">
        <f t="shared" ref="S3710:S3734" si="297">D3710/O3710</f>
        <v>53.846153846153847</v>
      </c>
      <c r="T3710" t="s">
        <v>8276</v>
      </c>
      <c r="U3710" t="s">
        <v>8277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1082.5</v>
      </c>
      <c r="E3711">
        <v>1000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9">
        <f t="shared" si="294"/>
        <v>41785.707708333335</v>
      </c>
      <c r="L3711" s="9">
        <f t="shared" si="295"/>
        <v>41815.707708333335</v>
      </c>
      <c r="M3711" s="10" t="s">
        <v>8329</v>
      </c>
      <c r="N3711" t="b">
        <v>0</v>
      </c>
      <c r="O3711">
        <v>35</v>
      </c>
      <c r="P3711" t="b">
        <v>1</v>
      </c>
      <c r="Q3711" t="s">
        <v>8276</v>
      </c>
      <c r="R3711" s="5">
        <f t="shared" si="293"/>
        <v>1.0825</v>
      </c>
      <c r="S3711">
        <f t="shared" si="297"/>
        <v>30.928571428571427</v>
      </c>
      <c r="T3711" t="s">
        <v>8276</v>
      </c>
      <c r="U3711" t="s">
        <v>8277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1835</v>
      </c>
      <c r="E3712">
        <v>1300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9">
        <f t="shared" si="294"/>
        <v>42072.576249999998</v>
      </c>
      <c r="L3712" s="9">
        <f t="shared" si="295"/>
        <v>42097.576249999998</v>
      </c>
      <c r="M3712" s="10" t="s">
        <v>8326</v>
      </c>
      <c r="N3712" t="b">
        <v>0</v>
      </c>
      <c r="O3712">
        <v>27</v>
      </c>
      <c r="P3712" t="b">
        <v>1</v>
      </c>
      <c r="Q3712" t="s">
        <v>8276</v>
      </c>
      <c r="R3712" s="5">
        <f t="shared" si="293"/>
        <v>1.4115384615384616</v>
      </c>
      <c r="S3712">
        <f t="shared" si="297"/>
        <v>67.962962962962962</v>
      </c>
      <c r="T3712" t="s">
        <v>8276</v>
      </c>
      <c r="U3712" t="s">
        <v>8277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570</v>
      </c>
      <c r="E3713">
        <v>500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9">
        <f t="shared" si="294"/>
        <v>41779.724224537036</v>
      </c>
      <c r="L3713" s="9">
        <f t="shared" si="295"/>
        <v>41805.666666666664</v>
      </c>
      <c r="M3713" s="10" t="s">
        <v>8329</v>
      </c>
      <c r="N3713" t="b">
        <v>0</v>
      </c>
      <c r="O3713">
        <v>21</v>
      </c>
      <c r="P3713" t="b">
        <v>1</v>
      </c>
      <c r="Q3713" t="s">
        <v>8276</v>
      </c>
      <c r="R3713" s="5">
        <f t="shared" si="293"/>
        <v>1.1399999999999999</v>
      </c>
      <c r="S3713">
        <f t="shared" si="297"/>
        <v>27.142857142857142</v>
      </c>
      <c r="T3713" t="s">
        <v>8276</v>
      </c>
      <c r="U3713" t="s">
        <v>8277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11530</v>
      </c>
      <c r="E3714">
        <v>7500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9">
        <f t="shared" si="294"/>
        <v>42134.172071759254</v>
      </c>
      <c r="L3714" s="9">
        <f t="shared" si="295"/>
        <v>42155.290972222225</v>
      </c>
      <c r="M3714" s="10" t="s">
        <v>8326</v>
      </c>
      <c r="N3714" t="b">
        <v>0</v>
      </c>
      <c r="O3714">
        <v>104</v>
      </c>
      <c r="P3714" t="b">
        <v>1</v>
      </c>
      <c r="Q3714" t="s">
        <v>8276</v>
      </c>
      <c r="R3714" s="5">
        <f t="shared" ref="R3714:R3777" si="298">D3714/E3714</f>
        <v>1.5373333333333334</v>
      </c>
      <c r="S3714">
        <f t="shared" si="297"/>
        <v>110.86538461538461</v>
      </c>
      <c r="T3714" t="s">
        <v>8276</v>
      </c>
      <c r="U3714" t="s">
        <v>8277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2030</v>
      </c>
      <c r="E3715">
        <v>2000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9">
        <f t="shared" ref="K3715:K3778" si="299">(J3715/86400)+DATE(1970,1,1)</f>
        <v>42505.738032407404</v>
      </c>
      <c r="L3715" s="9">
        <f t="shared" ref="L3715:L3778" si="300">(I3715/86400)+DATE(1970,1,1)</f>
        <v>42525.738032407404</v>
      </c>
      <c r="M3715" s="10" t="s">
        <v>8328</v>
      </c>
      <c r="N3715" t="b">
        <v>0</v>
      </c>
      <c r="O3715">
        <v>19</v>
      </c>
      <c r="P3715" t="b">
        <v>1</v>
      </c>
      <c r="Q3715" t="s">
        <v>8276</v>
      </c>
      <c r="R3715" s="5">
        <f t="shared" si="298"/>
        <v>1.0149999999999999</v>
      </c>
      <c r="S3715">
        <f t="shared" si="297"/>
        <v>106.84210526315789</v>
      </c>
      <c r="T3715" t="s">
        <v>8276</v>
      </c>
      <c r="U3715" t="s">
        <v>8277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10235</v>
      </c>
      <c r="E3716">
        <v>10000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9">
        <f t="shared" si="299"/>
        <v>42118.556331018517</v>
      </c>
      <c r="L3716" s="9">
        <f t="shared" si="300"/>
        <v>42150.165972222225</v>
      </c>
      <c r="M3716" s="10" t="s">
        <v>8326</v>
      </c>
      <c r="N3716" t="b">
        <v>0</v>
      </c>
      <c r="O3716">
        <v>97</v>
      </c>
      <c r="P3716" t="b">
        <v>1</v>
      </c>
      <c r="Q3716" t="s">
        <v>8276</v>
      </c>
      <c r="R3716" s="5">
        <f t="shared" si="298"/>
        <v>1.0235000000000001</v>
      </c>
      <c r="S3716">
        <f t="shared" si="297"/>
        <v>105.51546391752578</v>
      </c>
      <c r="T3716" t="s">
        <v>8276</v>
      </c>
      <c r="U3716" t="s">
        <v>8277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3590</v>
      </c>
      <c r="E3717">
        <v>3500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9">
        <f t="shared" si="299"/>
        <v>42036.995590277773</v>
      </c>
      <c r="L3717" s="9">
        <f t="shared" si="300"/>
        <v>42094.536111111112</v>
      </c>
      <c r="M3717" s="10" t="s">
        <v>8326</v>
      </c>
      <c r="N3717" t="b">
        <v>0</v>
      </c>
      <c r="O3717">
        <v>27</v>
      </c>
      <c r="P3717" t="b">
        <v>1</v>
      </c>
      <c r="Q3717" t="s">
        <v>8276</v>
      </c>
      <c r="R3717" s="5">
        <f t="shared" si="298"/>
        <v>1.0257142857142858</v>
      </c>
      <c r="S3717">
        <f t="shared" si="297"/>
        <v>132.96296296296296</v>
      </c>
      <c r="T3717" t="s">
        <v>8276</v>
      </c>
      <c r="U3717" t="s">
        <v>8277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1246</v>
      </c>
      <c r="E3718">
        <v>800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9">
        <f t="shared" si="299"/>
        <v>42360.887835648144</v>
      </c>
      <c r="L3718" s="9">
        <f t="shared" si="300"/>
        <v>42390.887835648144</v>
      </c>
      <c r="M3718" s="10" t="s">
        <v>8328</v>
      </c>
      <c r="N3718" t="b">
        <v>0</v>
      </c>
      <c r="O3718">
        <v>24</v>
      </c>
      <c r="P3718" t="b">
        <v>1</v>
      </c>
      <c r="Q3718" t="s">
        <v>8276</v>
      </c>
      <c r="R3718" s="5">
        <f t="shared" si="298"/>
        <v>1.5575000000000001</v>
      </c>
      <c r="S3718">
        <f t="shared" si="297"/>
        <v>51.916666666666664</v>
      </c>
      <c r="T3718" t="s">
        <v>8276</v>
      </c>
      <c r="U3718" t="s">
        <v>8277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4030</v>
      </c>
      <c r="E3719">
        <v>4000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9">
        <f t="shared" si="299"/>
        <v>42102.866307870368</v>
      </c>
      <c r="L3719" s="9">
        <f t="shared" si="300"/>
        <v>42133.866307870368</v>
      </c>
      <c r="M3719" s="10" t="s">
        <v>8326</v>
      </c>
      <c r="N3719" t="b">
        <v>0</v>
      </c>
      <c r="O3719">
        <v>13</v>
      </c>
      <c r="P3719" t="b">
        <v>1</v>
      </c>
      <c r="Q3719" t="s">
        <v>8276</v>
      </c>
      <c r="R3719" s="5">
        <f t="shared" si="298"/>
        <v>1.0075000000000001</v>
      </c>
      <c r="S3719">
        <f t="shared" si="297"/>
        <v>310</v>
      </c>
      <c r="T3719" t="s">
        <v>8276</v>
      </c>
      <c r="U3719" t="s">
        <v>8277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1197</v>
      </c>
      <c r="E3720">
        <v>500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9">
        <f t="shared" si="299"/>
        <v>42032.716145833328</v>
      </c>
      <c r="L3720" s="9">
        <f t="shared" si="300"/>
        <v>42062.716145833328</v>
      </c>
      <c r="M3720" s="10" t="s">
        <v>8326</v>
      </c>
      <c r="N3720" t="b">
        <v>0</v>
      </c>
      <c r="O3720">
        <v>46</v>
      </c>
      <c r="P3720" t="b">
        <v>1</v>
      </c>
      <c r="Q3720" t="s">
        <v>8276</v>
      </c>
      <c r="R3720" s="5">
        <f t="shared" si="298"/>
        <v>2.3940000000000001</v>
      </c>
      <c r="S3720">
        <f t="shared" si="297"/>
        <v>26.021739130434781</v>
      </c>
      <c r="T3720" t="s">
        <v>8276</v>
      </c>
      <c r="U3720" t="s">
        <v>8277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420</v>
      </c>
      <c r="E3721">
        <v>200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9">
        <f t="shared" si="299"/>
        <v>42147.729930555557</v>
      </c>
      <c r="L3721" s="9">
        <f t="shared" si="300"/>
        <v>42177.729930555557</v>
      </c>
      <c r="M3721" s="10" t="s">
        <v>8326</v>
      </c>
      <c r="N3721" t="b">
        <v>0</v>
      </c>
      <c r="O3721">
        <v>4</v>
      </c>
      <c r="P3721" t="b">
        <v>1</v>
      </c>
      <c r="Q3721" t="s">
        <v>8276</v>
      </c>
      <c r="R3721" s="5">
        <f t="shared" si="298"/>
        <v>2.1</v>
      </c>
      <c r="S3721">
        <f t="shared" si="297"/>
        <v>105</v>
      </c>
      <c r="T3721" t="s">
        <v>8276</v>
      </c>
      <c r="U3721" t="s">
        <v>8277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3449</v>
      </c>
      <c r="E3722">
        <v>3300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9">
        <f t="shared" si="299"/>
        <v>42165.993125000001</v>
      </c>
      <c r="L3722" s="9">
        <f t="shared" si="300"/>
        <v>42187.993125000001</v>
      </c>
      <c r="M3722" s="10" t="s">
        <v>8326</v>
      </c>
      <c r="N3722" t="b">
        <v>0</v>
      </c>
      <c r="O3722">
        <v>40</v>
      </c>
      <c r="P3722" t="b">
        <v>1</v>
      </c>
      <c r="Q3722" t="s">
        <v>8276</v>
      </c>
      <c r="R3722" s="5">
        <f t="shared" si="298"/>
        <v>1.0451515151515152</v>
      </c>
      <c r="S3722">
        <f t="shared" si="297"/>
        <v>86.224999999999994</v>
      </c>
      <c r="T3722" t="s">
        <v>8276</v>
      </c>
      <c r="U3722" t="s">
        <v>8277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5040</v>
      </c>
      <c r="E3723">
        <v>5000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9">
        <f t="shared" si="299"/>
        <v>41927.936157407406</v>
      </c>
      <c r="L3723" s="9">
        <f t="shared" si="300"/>
        <v>41948.977824074071</v>
      </c>
      <c r="M3723" s="10" t="s">
        <v>8329</v>
      </c>
      <c r="N3723" t="b">
        <v>0</v>
      </c>
      <c r="O3723">
        <v>44</v>
      </c>
      <c r="P3723" t="b">
        <v>1</v>
      </c>
      <c r="Q3723" t="s">
        <v>8276</v>
      </c>
      <c r="R3723" s="5">
        <f t="shared" si="298"/>
        <v>1.008</v>
      </c>
      <c r="S3723">
        <f t="shared" si="297"/>
        <v>114.54545454545455</v>
      </c>
      <c r="T3723" t="s">
        <v>8276</v>
      </c>
      <c r="U3723" t="s">
        <v>8277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1668</v>
      </c>
      <c r="E3724">
        <v>1500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9">
        <f t="shared" si="299"/>
        <v>42381.671840277777</v>
      </c>
      <c r="L3724" s="9">
        <f t="shared" si="300"/>
        <v>42411.957638888889</v>
      </c>
      <c r="M3724" s="10" t="s">
        <v>8328</v>
      </c>
      <c r="N3724" t="b">
        <v>0</v>
      </c>
      <c r="O3724">
        <v>35</v>
      </c>
      <c r="P3724" t="b">
        <v>1</v>
      </c>
      <c r="Q3724" t="s">
        <v>8276</v>
      </c>
      <c r="R3724" s="5">
        <f t="shared" si="298"/>
        <v>1.1120000000000001</v>
      </c>
      <c r="S3724">
        <f t="shared" si="297"/>
        <v>47.657142857142858</v>
      </c>
      <c r="T3724" t="s">
        <v>8276</v>
      </c>
      <c r="U3724" t="s">
        <v>8277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4592</v>
      </c>
      <c r="E3725">
        <v>4500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9">
        <f t="shared" si="299"/>
        <v>41943.753032407403</v>
      </c>
      <c r="L3725" s="9">
        <f t="shared" si="300"/>
        <v>41973.794699074075</v>
      </c>
      <c r="M3725" s="10" t="s">
        <v>8329</v>
      </c>
      <c r="N3725" t="b">
        <v>0</v>
      </c>
      <c r="O3725">
        <v>63</v>
      </c>
      <c r="P3725" t="b">
        <v>1</v>
      </c>
      <c r="Q3725" t="s">
        <v>8276</v>
      </c>
      <c r="R3725" s="5">
        <f t="shared" si="298"/>
        <v>1.0204444444444445</v>
      </c>
      <c r="S3725">
        <f t="shared" si="297"/>
        <v>72.888888888888886</v>
      </c>
      <c r="T3725" t="s">
        <v>8276</v>
      </c>
      <c r="U3725" t="s">
        <v>8277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4409.55</v>
      </c>
      <c r="E3726">
        <v>4300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9">
        <f t="shared" si="299"/>
        <v>42465.491435185184</v>
      </c>
      <c r="L3726" s="9">
        <f t="shared" si="300"/>
        <v>42494.958333333328</v>
      </c>
      <c r="M3726" s="10" t="s">
        <v>8328</v>
      </c>
      <c r="N3726" t="b">
        <v>0</v>
      </c>
      <c r="O3726">
        <v>89</v>
      </c>
      <c r="P3726" t="b">
        <v>1</v>
      </c>
      <c r="Q3726" t="s">
        <v>8276</v>
      </c>
      <c r="R3726" s="5">
        <f t="shared" si="298"/>
        <v>1.0254767441860466</v>
      </c>
      <c r="S3726">
        <f t="shared" si="297"/>
        <v>49.545505617977533</v>
      </c>
      <c r="T3726" t="s">
        <v>8276</v>
      </c>
      <c r="U3726" t="s">
        <v>8277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381</v>
      </c>
      <c r="E3727">
        <v>300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9">
        <f t="shared" si="299"/>
        <v>42401.945219907408</v>
      </c>
      <c r="L3727" s="9">
        <f t="shared" si="300"/>
        <v>42418.895833333328</v>
      </c>
      <c r="M3727" s="10" t="s">
        <v>8328</v>
      </c>
      <c r="N3727" t="b">
        <v>0</v>
      </c>
      <c r="O3727">
        <v>15</v>
      </c>
      <c r="P3727" t="b">
        <v>1</v>
      </c>
      <c r="Q3727" t="s">
        <v>8276</v>
      </c>
      <c r="R3727" s="5">
        <f t="shared" si="298"/>
        <v>1.27</v>
      </c>
      <c r="S3727">
        <f t="shared" si="297"/>
        <v>25.4</v>
      </c>
      <c r="T3727" t="s">
        <v>8276</v>
      </c>
      <c r="U3727" t="s">
        <v>8277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2879</v>
      </c>
      <c r="E3728">
        <v>850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9">
        <f t="shared" si="299"/>
        <v>42462.140868055554</v>
      </c>
      <c r="L3728" s="9">
        <f t="shared" si="300"/>
        <v>42489.875</v>
      </c>
      <c r="M3728" s="10" t="s">
        <v>8328</v>
      </c>
      <c r="N3728" t="b">
        <v>0</v>
      </c>
      <c r="O3728">
        <v>46</v>
      </c>
      <c r="P3728" t="b">
        <v>1</v>
      </c>
      <c r="Q3728" t="s">
        <v>8276</v>
      </c>
      <c r="R3728" s="5">
        <f t="shared" si="298"/>
        <v>3.3870588235294119</v>
      </c>
      <c r="S3728">
        <f t="shared" si="297"/>
        <v>62.586956521739133</v>
      </c>
      <c r="T3728" t="s">
        <v>8276</v>
      </c>
      <c r="U3728" t="s">
        <v>8277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2015</v>
      </c>
      <c r="E3729">
        <v>2000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9">
        <f t="shared" si="299"/>
        <v>42632.348310185189</v>
      </c>
      <c r="L3729" s="9">
        <f t="shared" si="300"/>
        <v>42663.204861111109</v>
      </c>
      <c r="M3729" s="10" t="s">
        <v>8328</v>
      </c>
      <c r="N3729" t="b">
        <v>0</v>
      </c>
      <c r="O3729">
        <v>33</v>
      </c>
      <c r="P3729" t="b">
        <v>1</v>
      </c>
      <c r="Q3729" t="s">
        <v>8276</v>
      </c>
      <c r="R3729" s="5">
        <f t="shared" si="298"/>
        <v>1.0075000000000001</v>
      </c>
      <c r="S3729">
        <f t="shared" si="297"/>
        <v>61.060606060606062</v>
      </c>
      <c r="T3729" t="s">
        <v>8276</v>
      </c>
      <c r="U3729" t="s">
        <v>8277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1862</v>
      </c>
      <c r="E3730">
        <v>20000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9">
        <f t="shared" si="299"/>
        <v>42205.171018518522</v>
      </c>
      <c r="L3730" s="9">
        <f t="shared" si="300"/>
        <v>42235.171018518522</v>
      </c>
      <c r="M3730" s="10" t="s">
        <v>8326</v>
      </c>
      <c r="N3730" t="b">
        <v>0</v>
      </c>
      <c r="O3730">
        <v>31</v>
      </c>
      <c r="P3730" t="b">
        <v>0</v>
      </c>
      <c r="Q3730" t="s">
        <v>8276</v>
      </c>
      <c r="R3730" s="5">
        <f t="shared" si="298"/>
        <v>9.3100000000000002E-2</v>
      </c>
      <c r="S3730">
        <f t="shared" si="297"/>
        <v>60.064516129032256</v>
      </c>
      <c r="T3730" t="s">
        <v>8276</v>
      </c>
      <c r="U3730" t="s">
        <v>8277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362</v>
      </c>
      <c r="E3731">
        <v>5000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9">
        <f t="shared" si="299"/>
        <v>42041.205000000002</v>
      </c>
      <c r="L3731" s="9">
        <f t="shared" si="300"/>
        <v>42086.16333333333</v>
      </c>
      <c r="M3731" s="10" t="s">
        <v>8326</v>
      </c>
      <c r="N3731" t="b">
        <v>0</v>
      </c>
      <c r="O3731">
        <v>5</v>
      </c>
      <c r="P3731" t="b">
        <v>0</v>
      </c>
      <c r="Q3731" t="s">
        <v>8276</v>
      </c>
      <c r="R3731" s="5">
        <f t="shared" si="298"/>
        <v>7.2400000000000006E-2</v>
      </c>
      <c r="S3731">
        <f t="shared" si="297"/>
        <v>72.400000000000006</v>
      </c>
      <c r="T3731" t="s">
        <v>8276</v>
      </c>
      <c r="U3731" t="s">
        <v>8277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</v>
      </c>
      <c r="E3732">
        <v>1000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9">
        <f t="shared" si="299"/>
        <v>42203.677766203706</v>
      </c>
      <c r="L3732" s="9">
        <f t="shared" si="300"/>
        <v>42233.677766203706</v>
      </c>
      <c r="M3732" s="10" t="s">
        <v>8326</v>
      </c>
      <c r="N3732" t="b">
        <v>0</v>
      </c>
      <c r="O3732">
        <v>1</v>
      </c>
      <c r="P3732" t="b">
        <v>0</v>
      </c>
      <c r="Q3732" t="s">
        <v>8276</v>
      </c>
      <c r="R3732" s="5">
        <f t="shared" si="298"/>
        <v>0.1</v>
      </c>
      <c r="S3732">
        <f t="shared" si="297"/>
        <v>100</v>
      </c>
      <c r="T3732" t="s">
        <v>8276</v>
      </c>
      <c r="U3732" t="s">
        <v>8277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620</v>
      </c>
      <c r="E3733">
        <v>5500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9">
        <f t="shared" si="299"/>
        <v>41983.752847222218</v>
      </c>
      <c r="L3733" s="9">
        <f t="shared" si="300"/>
        <v>42014.140972222223</v>
      </c>
      <c r="M3733" s="10" t="s">
        <v>8326</v>
      </c>
      <c r="N3733" t="b">
        <v>0</v>
      </c>
      <c r="O3733">
        <v>12</v>
      </c>
      <c r="P3733" t="b">
        <v>0</v>
      </c>
      <c r="Q3733" t="s">
        <v>8276</v>
      </c>
      <c r="R3733" s="5">
        <f t="shared" si="298"/>
        <v>0.11272727272727273</v>
      </c>
      <c r="S3733">
        <f t="shared" si="297"/>
        <v>51.666666666666664</v>
      </c>
      <c r="T3733" t="s">
        <v>8276</v>
      </c>
      <c r="U3733" t="s">
        <v>8277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131</v>
      </c>
      <c r="E3734">
        <v>850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9">
        <f t="shared" si="299"/>
        <v>41968.677465277782</v>
      </c>
      <c r="L3734" s="9">
        <f t="shared" si="300"/>
        <v>42028.5</v>
      </c>
      <c r="M3734" s="10" t="s">
        <v>8326</v>
      </c>
      <c r="N3734" t="b">
        <v>0</v>
      </c>
      <c r="O3734">
        <v>4</v>
      </c>
      <c r="P3734" t="b">
        <v>0</v>
      </c>
      <c r="Q3734" t="s">
        <v>8276</v>
      </c>
      <c r="R3734" s="5">
        <f t="shared" si="298"/>
        <v>0.15411764705882353</v>
      </c>
      <c r="S3734">
        <f t="shared" si="297"/>
        <v>32.75</v>
      </c>
      <c r="T3734" t="s">
        <v>8276</v>
      </c>
      <c r="U3734" t="s">
        <v>8277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0</v>
      </c>
      <c r="E3735">
        <v>1500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9">
        <f t="shared" si="299"/>
        <v>42103.024398148147</v>
      </c>
      <c r="L3735" s="9">
        <f t="shared" si="300"/>
        <v>42112.9375</v>
      </c>
      <c r="M3735" s="10" t="s">
        <v>8326</v>
      </c>
      <c r="N3735" t="b">
        <v>0</v>
      </c>
      <c r="O3735">
        <v>0</v>
      </c>
      <c r="P3735" t="b">
        <v>0</v>
      </c>
      <c r="Q3735" t="s">
        <v>8276</v>
      </c>
      <c r="R3735" s="5">
        <f t="shared" si="298"/>
        <v>0</v>
      </c>
      <c r="S3735">
        <v>0</v>
      </c>
      <c r="T3735" t="s">
        <v>8276</v>
      </c>
      <c r="U3735" t="s">
        <v>8277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427</v>
      </c>
      <c r="E3736">
        <v>1500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9">
        <f t="shared" si="299"/>
        <v>42089.901574074072</v>
      </c>
      <c r="L3736" s="9">
        <f t="shared" si="300"/>
        <v>42149.901574074072</v>
      </c>
      <c r="M3736" s="10" t="s">
        <v>8326</v>
      </c>
      <c r="N3736" t="b">
        <v>0</v>
      </c>
      <c r="O3736">
        <v>7</v>
      </c>
      <c r="P3736" t="b">
        <v>0</v>
      </c>
      <c r="Q3736" t="s">
        <v>8276</v>
      </c>
      <c r="R3736" s="5">
        <f t="shared" si="298"/>
        <v>0.28466666666666668</v>
      </c>
      <c r="S3736">
        <f t="shared" ref="S3736:S3742" si="301">D3736/O3736</f>
        <v>61</v>
      </c>
      <c r="T3736" t="s">
        <v>8276</v>
      </c>
      <c r="U3736" t="s">
        <v>8277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20</v>
      </c>
      <c r="E3737">
        <v>150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9">
        <f t="shared" si="299"/>
        <v>42122.693159722221</v>
      </c>
      <c r="L3737" s="9">
        <f t="shared" si="300"/>
        <v>42152.693159722221</v>
      </c>
      <c r="M3737" s="10" t="s">
        <v>8326</v>
      </c>
      <c r="N3737" t="b">
        <v>0</v>
      </c>
      <c r="O3737">
        <v>2</v>
      </c>
      <c r="P3737" t="b">
        <v>0</v>
      </c>
      <c r="Q3737" t="s">
        <v>8276</v>
      </c>
      <c r="R3737" s="5">
        <f t="shared" si="298"/>
        <v>0.13333333333333333</v>
      </c>
      <c r="S3737">
        <f t="shared" si="301"/>
        <v>10</v>
      </c>
      <c r="T3737" t="s">
        <v>8276</v>
      </c>
      <c r="U3737" t="s">
        <v>8277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10</v>
      </c>
      <c r="E3738">
        <v>1500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9">
        <f t="shared" si="299"/>
        <v>42048.711724537032</v>
      </c>
      <c r="L3738" s="9">
        <f t="shared" si="300"/>
        <v>42086.75</v>
      </c>
      <c r="M3738" s="10" t="s">
        <v>8326</v>
      </c>
      <c r="N3738" t="b">
        <v>0</v>
      </c>
      <c r="O3738">
        <v>1</v>
      </c>
      <c r="P3738" t="b">
        <v>0</v>
      </c>
      <c r="Q3738" t="s">
        <v>8276</v>
      </c>
      <c r="R3738" s="5">
        <f t="shared" si="298"/>
        <v>6.6666666666666671E-3</v>
      </c>
      <c r="S3738">
        <f t="shared" si="301"/>
        <v>10</v>
      </c>
      <c r="T3738" t="s">
        <v>8276</v>
      </c>
      <c r="U3738" t="s">
        <v>8277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150</v>
      </c>
      <c r="E3739">
        <v>700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9">
        <f t="shared" si="299"/>
        <v>42297.691006944442</v>
      </c>
      <c r="L3739" s="9">
        <f t="shared" si="300"/>
        <v>42320.290972222225</v>
      </c>
      <c r="M3739" s="10" t="s">
        <v>8326</v>
      </c>
      <c r="N3739" t="b">
        <v>0</v>
      </c>
      <c r="O3739">
        <v>4</v>
      </c>
      <c r="P3739" t="b">
        <v>0</v>
      </c>
      <c r="Q3739" t="s">
        <v>8276</v>
      </c>
      <c r="R3739" s="5">
        <f t="shared" si="298"/>
        <v>0.21428571428571427</v>
      </c>
      <c r="S3739">
        <f t="shared" si="301"/>
        <v>37.5</v>
      </c>
      <c r="T3739" t="s">
        <v>8276</v>
      </c>
      <c r="U3739" t="s">
        <v>8277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270</v>
      </c>
      <c r="E3740">
        <v>1500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9">
        <f t="shared" si="299"/>
        <v>41813.938715277778</v>
      </c>
      <c r="L3740" s="9">
        <f t="shared" si="300"/>
        <v>41835.916666666664</v>
      </c>
      <c r="M3740" s="10" t="s">
        <v>8329</v>
      </c>
      <c r="N3740" t="b">
        <v>0</v>
      </c>
      <c r="O3740">
        <v>6</v>
      </c>
      <c r="P3740" t="b">
        <v>0</v>
      </c>
      <c r="Q3740" t="s">
        <v>8276</v>
      </c>
      <c r="R3740" s="5">
        <f t="shared" si="298"/>
        <v>0.18</v>
      </c>
      <c r="S3740">
        <f t="shared" si="301"/>
        <v>45</v>
      </c>
      <c r="T3740" t="s">
        <v>8276</v>
      </c>
      <c r="U3740" t="s">
        <v>8277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805</v>
      </c>
      <c r="E3741">
        <v>4000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9">
        <f t="shared" si="299"/>
        <v>42548.449861111112</v>
      </c>
      <c r="L3741" s="9">
        <f t="shared" si="300"/>
        <v>42568.449861111112</v>
      </c>
      <c r="M3741" s="10" t="s">
        <v>8328</v>
      </c>
      <c r="N3741" t="b">
        <v>0</v>
      </c>
      <c r="O3741">
        <v>8</v>
      </c>
      <c r="P3741" t="b">
        <v>0</v>
      </c>
      <c r="Q3741" t="s">
        <v>8276</v>
      </c>
      <c r="R3741" s="5">
        <f t="shared" si="298"/>
        <v>0.20125000000000001</v>
      </c>
      <c r="S3741">
        <f t="shared" si="301"/>
        <v>100.625</v>
      </c>
      <c r="T3741" t="s">
        <v>8276</v>
      </c>
      <c r="U3741" t="s">
        <v>8277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358</v>
      </c>
      <c r="E3742">
        <v>2000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9">
        <f t="shared" si="299"/>
        <v>41833.089756944442</v>
      </c>
      <c r="L3742" s="9">
        <f t="shared" si="300"/>
        <v>41863.079143518517</v>
      </c>
      <c r="M3742" s="10" t="s">
        <v>8329</v>
      </c>
      <c r="N3742" t="b">
        <v>0</v>
      </c>
      <c r="O3742">
        <v>14</v>
      </c>
      <c r="P3742" t="b">
        <v>0</v>
      </c>
      <c r="Q3742" t="s">
        <v>8276</v>
      </c>
      <c r="R3742" s="5">
        <f t="shared" si="298"/>
        <v>0.17899999999999999</v>
      </c>
      <c r="S3742">
        <f t="shared" si="301"/>
        <v>25.571428571428573</v>
      </c>
      <c r="T3742" t="s">
        <v>8276</v>
      </c>
      <c r="U3742" t="s">
        <v>8277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0</v>
      </c>
      <c r="E3743">
        <v>20000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9">
        <f t="shared" si="299"/>
        <v>42325.920717592591</v>
      </c>
      <c r="L3743" s="9">
        <f t="shared" si="300"/>
        <v>42355.920717592591</v>
      </c>
      <c r="M3743" s="10" t="s">
        <v>8326</v>
      </c>
      <c r="N3743" t="b">
        <v>0</v>
      </c>
      <c r="O3743">
        <v>0</v>
      </c>
      <c r="P3743" t="b">
        <v>0</v>
      </c>
      <c r="Q3743" t="s">
        <v>8276</v>
      </c>
      <c r="R3743" s="5">
        <f t="shared" si="298"/>
        <v>0</v>
      </c>
      <c r="S3743">
        <v>0</v>
      </c>
      <c r="T3743" t="s">
        <v>8276</v>
      </c>
      <c r="U3743" t="s">
        <v>8277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100</v>
      </c>
      <c r="E3744">
        <v>5000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9">
        <f t="shared" si="299"/>
        <v>41858.214629629627</v>
      </c>
      <c r="L3744" s="9">
        <f t="shared" si="300"/>
        <v>41888.214629629627</v>
      </c>
      <c r="M3744" s="10" t="s">
        <v>8329</v>
      </c>
      <c r="N3744" t="b">
        <v>0</v>
      </c>
      <c r="O3744">
        <v>4</v>
      </c>
      <c r="P3744" t="b">
        <v>0</v>
      </c>
      <c r="Q3744" t="s">
        <v>8276</v>
      </c>
      <c r="R3744" s="5">
        <f t="shared" si="298"/>
        <v>0.02</v>
      </c>
      <c r="S3744">
        <f>D3744/O3744</f>
        <v>25</v>
      </c>
      <c r="T3744" t="s">
        <v>8276</v>
      </c>
      <c r="U3744" t="s">
        <v>8277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0</v>
      </c>
      <c r="E3745">
        <v>2200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9">
        <f t="shared" si="299"/>
        <v>41793.710231481484</v>
      </c>
      <c r="L3745" s="9">
        <f t="shared" si="300"/>
        <v>41823.710231481484</v>
      </c>
      <c r="M3745" s="10" t="s">
        <v>8329</v>
      </c>
      <c r="N3745" t="b">
        <v>0</v>
      </c>
      <c r="O3745">
        <v>0</v>
      </c>
      <c r="P3745" t="b">
        <v>0</v>
      </c>
      <c r="Q3745" t="s">
        <v>8276</v>
      </c>
      <c r="R3745" s="5">
        <f t="shared" si="298"/>
        <v>0</v>
      </c>
      <c r="S3745">
        <v>0</v>
      </c>
      <c r="T3745" t="s">
        <v>8276</v>
      </c>
      <c r="U3745" t="s">
        <v>8277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0</v>
      </c>
      <c r="E3746">
        <v>1200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9">
        <f t="shared" si="299"/>
        <v>41793.814259259263</v>
      </c>
      <c r="L3746" s="9">
        <f t="shared" si="300"/>
        <v>41825.165972222225</v>
      </c>
      <c r="M3746" s="10" t="s">
        <v>8329</v>
      </c>
      <c r="N3746" t="b">
        <v>0</v>
      </c>
      <c r="O3746">
        <v>0</v>
      </c>
      <c r="P3746" t="b">
        <v>0</v>
      </c>
      <c r="Q3746" t="s">
        <v>8276</v>
      </c>
      <c r="R3746" s="5">
        <f t="shared" si="298"/>
        <v>0</v>
      </c>
      <c r="S3746">
        <v>0</v>
      </c>
      <c r="T3746" t="s">
        <v>8276</v>
      </c>
      <c r="U3746" t="s">
        <v>8277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</v>
      </c>
      <c r="E3747">
        <v>100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9">
        <f t="shared" si="299"/>
        <v>41831.697939814811</v>
      </c>
      <c r="L3747" s="9">
        <f t="shared" si="300"/>
        <v>41861.697939814811</v>
      </c>
      <c r="M3747" s="10" t="s">
        <v>8329</v>
      </c>
      <c r="N3747" t="b">
        <v>0</v>
      </c>
      <c r="O3747">
        <v>1</v>
      </c>
      <c r="P3747" t="b">
        <v>0</v>
      </c>
      <c r="Q3747" t="s">
        <v>8276</v>
      </c>
      <c r="R3747" s="5">
        <f t="shared" si="298"/>
        <v>0.1</v>
      </c>
      <c r="S3747">
        <f t="shared" ref="S3747:S3791" si="302">D3747/O3747</f>
        <v>10</v>
      </c>
      <c r="T3747" t="s">
        <v>8276</v>
      </c>
      <c r="U3747" t="s">
        <v>8277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202</v>
      </c>
      <c r="E3748">
        <v>8500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9">
        <f t="shared" si="299"/>
        <v>42621.389340277776</v>
      </c>
      <c r="L3748" s="9">
        <f t="shared" si="300"/>
        <v>42651.389340277776</v>
      </c>
      <c r="M3748" s="10" t="s">
        <v>8328</v>
      </c>
      <c r="N3748" t="b">
        <v>0</v>
      </c>
      <c r="O3748">
        <v>1</v>
      </c>
      <c r="P3748" t="b">
        <v>0</v>
      </c>
      <c r="Q3748" t="s">
        <v>8276</v>
      </c>
      <c r="R3748" s="5">
        <f t="shared" si="298"/>
        <v>2.3764705882352941E-2</v>
      </c>
      <c r="S3748">
        <f t="shared" si="302"/>
        <v>202</v>
      </c>
      <c r="T3748" t="s">
        <v>8276</v>
      </c>
      <c r="U3748" t="s">
        <v>8277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</v>
      </c>
      <c r="E3749">
        <v>2500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9">
        <f t="shared" si="299"/>
        <v>42164.299722222218</v>
      </c>
      <c r="L3749" s="9">
        <f t="shared" si="300"/>
        <v>42190.957638888889</v>
      </c>
      <c r="M3749" s="10" t="s">
        <v>8326</v>
      </c>
      <c r="N3749" t="b">
        <v>0</v>
      </c>
      <c r="O3749">
        <v>1</v>
      </c>
      <c r="P3749" t="b">
        <v>0</v>
      </c>
      <c r="Q3749" t="s">
        <v>8276</v>
      </c>
      <c r="R3749" s="5">
        <f t="shared" si="298"/>
        <v>0.01</v>
      </c>
      <c r="S3749">
        <f t="shared" si="302"/>
        <v>25</v>
      </c>
      <c r="T3749" t="s">
        <v>8276</v>
      </c>
      <c r="U3749" t="s">
        <v>8277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5176</v>
      </c>
      <c r="E3750">
        <v>5000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9">
        <f t="shared" si="299"/>
        <v>42395.706435185188</v>
      </c>
      <c r="L3750" s="9">
        <f t="shared" si="300"/>
        <v>42416.249305555553</v>
      </c>
      <c r="M3750" s="10" t="s">
        <v>8328</v>
      </c>
      <c r="N3750" t="b">
        <v>0</v>
      </c>
      <c r="O3750">
        <v>52</v>
      </c>
      <c r="P3750" t="b">
        <v>1</v>
      </c>
      <c r="Q3750" t="s">
        <v>8276</v>
      </c>
      <c r="R3750" s="5">
        <f t="shared" si="298"/>
        <v>1.0351999999999999</v>
      </c>
      <c r="S3750">
        <f t="shared" si="302"/>
        <v>99.538461538461533</v>
      </c>
      <c r="T3750" t="s">
        <v>8276</v>
      </c>
      <c r="U3750" t="s">
        <v>8318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525</v>
      </c>
      <c r="E3751">
        <v>500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9">
        <f t="shared" si="299"/>
        <v>42458.127175925925</v>
      </c>
      <c r="L3751" s="9">
        <f t="shared" si="300"/>
        <v>42489.165972222225</v>
      </c>
      <c r="M3751" s="10" t="s">
        <v>8328</v>
      </c>
      <c r="N3751" t="b">
        <v>0</v>
      </c>
      <c r="O3751">
        <v>7</v>
      </c>
      <c r="P3751" t="b">
        <v>1</v>
      </c>
      <c r="Q3751" t="s">
        <v>8276</v>
      </c>
      <c r="R3751" s="5">
        <f t="shared" si="298"/>
        <v>1.05</v>
      </c>
      <c r="S3751">
        <f t="shared" si="302"/>
        <v>75</v>
      </c>
      <c r="T3751" t="s">
        <v>8276</v>
      </c>
      <c r="U3751" t="s">
        <v>8318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6027</v>
      </c>
      <c r="E3752">
        <v>6000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9">
        <f t="shared" si="299"/>
        <v>42016.981574074074</v>
      </c>
      <c r="L3752" s="9">
        <f t="shared" si="300"/>
        <v>42045.332638888889</v>
      </c>
      <c r="M3752" s="10" t="s">
        <v>8326</v>
      </c>
      <c r="N3752" t="b">
        <v>0</v>
      </c>
      <c r="O3752">
        <v>28</v>
      </c>
      <c r="P3752" t="b">
        <v>1</v>
      </c>
      <c r="Q3752" t="s">
        <v>8276</v>
      </c>
      <c r="R3752" s="5">
        <f t="shared" si="298"/>
        <v>1.0044999999999999</v>
      </c>
      <c r="S3752">
        <f t="shared" si="302"/>
        <v>215.25</v>
      </c>
      <c r="T3752" t="s">
        <v>8276</v>
      </c>
      <c r="U3752" t="s">
        <v>8318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1326</v>
      </c>
      <c r="E3753">
        <v>1000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9">
        <f t="shared" si="299"/>
        <v>42403.035567129627</v>
      </c>
      <c r="L3753" s="9">
        <f t="shared" si="300"/>
        <v>42462.993900462963</v>
      </c>
      <c r="M3753" s="10" t="s">
        <v>8328</v>
      </c>
      <c r="N3753" t="b">
        <v>0</v>
      </c>
      <c r="O3753">
        <v>11</v>
      </c>
      <c r="P3753" t="b">
        <v>1</v>
      </c>
      <c r="Q3753" t="s">
        <v>8276</v>
      </c>
      <c r="R3753" s="5">
        <f t="shared" si="298"/>
        <v>1.3260000000000001</v>
      </c>
      <c r="S3753">
        <f t="shared" si="302"/>
        <v>120.54545454545455</v>
      </c>
      <c r="T3753" t="s">
        <v>8276</v>
      </c>
      <c r="U3753" t="s">
        <v>8318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565</v>
      </c>
      <c r="E3754">
        <v>500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9">
        <f t="shared" si="299"/>
        <v>42619.802488425921</v>
      </c>
      <c r="L3754" s="9">
        <f t="shared" si="300"/>
        <v>42659.875</v>
      </c>
      <c r="M3754" s="10" t="s">
        <v>8328</v>
      </c>
      <c r="N3754" t="b">
        <v>0</v>
      </c>
      <c r="O3754">
        <v>15</v>
      </c>
      <c r="P3754" t="b">
        <v>1</v>
      </c>
      <c r="Q3754" t="s">
        <v>8276</v>
      </c>
      <c r="R3754" s="5">
        <f t="shared" si="298"/>
        <v>1.1299999999999999</v>
      </c>
      <c r="S3754">
        <f t="shared" si="302"/>
        <v>37.666666666666664</v>
      </c>
      <c r="T3754" t="s">
        <v>8276</v>
      </c>
      <c r="U3754" t="s">
        <v>8318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5167</v>
      </c>
      <c r="E3755">
        <v>5000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9">
        <f t="shared" si="299"/>
        <v>42128.824074074073</v>
      </c>
      <c r="L3755" s="9">
        <f t="shared" si="300"/>
        <v>42158</v>
      </c>
      <c r="M3755" s="10" t="s">
        <v>8330</v>
      </c>
      <c r="N3755" t="b">
        <v>0</v>
      </c>
      <c r="O3755">
        <v>30</v>
      </c>
      <c r="P3755" t="b">
        <v>1</v>
      </c>
      <c r="Q3755" t="s">
        <v>8276</v>
      </c>
      <c r="R3755" s="5">
        <f t="shared" si="298"/>
        <v>1.0334000000000001</v>
      </c>
      <c r="S3755">
        <f t="shared" si="302"/>
        <v>172.23333333333332</v>
      </c>
      <c r="T3755" t="s">
        <v>8276</v>
      </c>
      <c r="U3755" t="s">
        <v>8318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3000</v>
      </c>
      <c r="E3756">
        <v>2500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9">
        <f t="shared" si="299"/>
        <v>41808.881215277775</v>
      </c>
      <c r="L3756" s="9">
        <f t="shared" si="300"/>
        <v>41846.207638888889</v>
      </c>
      <c r="M3756" s="10" t="s">
        <v>8329</v>
      </c>
      <c r="N3756" t="b">
        <v>0</v>
      </c>
      <c r="O3756">
        <v>27</v>
      </c>
      <c r="P3756" t="b">
        <v>1</v>
      </c>
      <c r="Q3756" t="s">
        <v>8276</v>
      </c>
      <c r="R3756" s="5">
        <f t="shared" si="298"/>
        <v>1.2</v>
      </c>
      <c r="S3756">
        <f t="shared" si="302"/>
        <v>111.11111111111111</v>
      </c>
      <c r="T3756" t="s">
        <v>8276</v>
      </c>
      <c r="U3756" t="s">
        <v>8318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713</v>
      </c>
      <c r="E3757">
        <v>550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9">
        <f t="shared" si="299"/>
        <v>42445.866979166662</v>
      </c>
      <c r="L3757" s="9">
        <f t="shared" si="300"/>
        <v>42475.866979166662</v>
      </c>
      <c r="M3757" s="10" t="s">
        <v>8328</v>
      </c>
      <c r="N3757" t="b">
        <v>0</v>
      </c>
      <c r="O3757">
        <v>28</v>
      </c>
      <c r="P3757" t="b">
        <v>1</v>
      </c>
      <c r="Q3757" t="s">
        <v>8276</v>
      </c>
      <c r="R3757" s="5">
        <f t="shared" si="298"/>
        <v>1.2963636363636364</v>
      </c>
      <c r="S3757">
        <f t="shared" si="302"/>
        <v>25.464285714285715</v>
      </c>
      <c r="T3757" t="s">
        <v>8276</v>
      </c>
      <c r="U3757" t="s">
        <v>8318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4550</v>
      </c>
      <c r="E3758">
        <v>4500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9">
        <f t="shared" si="299"/>
        <v>41771.814791666664</v>
      </c>
      <c r="L3758" s="9">
        <f t="shared" si="300"/>
        <v>41801.814791666664</v>
      </c>
      <c r="M3758" s="10" t="s">
        <v>8329</v>
      </c>
      <c r="N3758" t="b">
        <v>0</v>
      </c>
      <c r="O3758">
        <v>17</v>
      </c>
      <c r="P3758" t="b">
        <v>1</v>
      </c>
      <c r="Q3758" t="s">
        <v>8276</v>
      </c>
      <c r="R3758" s="5">
        <f t="shared" si="298"/>
        <v>1.0111111111111111</v>
      </c>
      <c r="S3758">
        <f t="shared" si="302"/>
        <v>267.64705882352939</v>
      </c>
      <c r="T3758" t="s">
        <v>8276</v>
      </c>
      <c r="U3758" t="s">
        <v>8318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3798</v>
      </c>
      <c r="E3759">
        <v>3500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9">
        <f t="shared" si="299"/>
        <v>41954.850868055553</v>
      </c>
      <c r="L3759" s="9">
        <f t="shared" si="300"/>
        <v>41974.850868055553</v>
      </c>
      <c r="M3759" s="10" t="s">
        <v>8329</v>
      </c>
      <c r="N3759" t="b">
        <v>0</v>
      </c>
      <c r="O3759">
        <v>50</v>
      </c>
      <c r="P3759" t="b">
        <v>1</v>
      </c>
      <c r="Q3759" t="s">
        <v>8276</v>
      </c>
      <c r="R3759" s="5">
        <f t="shared" si="298"/>
        <v>1.0851428571428572</v>
      </c>
      <c r="S3759">
        <f t="shared" si="302"/>
        <v>75.959999999999994</v>
      </c>
      <c r="T3759" t="s">
        <v>8276</v>
      </c>
      <c r="U3759" t="s">
        <v>8318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1535</v>
      </c>
      <c r="E3760">
        <v>1500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9">
        <f t="shared" si="299"/>
        <v>41747.471504629633</v>
      </c>
      <c r="L3760" s="9">
        <f t="shared" si="300"/>
        <v>41778.208333333336</v>
      </c>
      <c r="M3760" s="10" t="s">
        <v>8329</v>
      </c>
      <c r="N3760" t="b">
        <v>0</v>
      </c>
      <c r="O3760">
        <v>26</v>
      </c>
      <c r="P3760" t="b">
        <v>1</v>
      </c>
      <c r="Q3760" t="s">
        <v>8276</v>
      </c>
      <c r="R3760" s="5">
        <f t="shared" si="298"/>
        <v>1.0233333333333334</v>
      </c>
      <c r="S3760">
        <f t="shared" si="302"/>
        <v>59.03846153846154</v>
      </c>
      <c r="T3760" t="s">
        <v>8276</v>
      </c>
      <c r="U3760" t="s">
        <v>8318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4409.7700000000004</v>
      </c>
      <c r="E3761">
        <v>4000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9">
        <f t="shared" si="299"/>
        <v>42182.108252314814</v>
      </c>
      <c r="L3761" s="9">
        <f t="shared" si="300"/>
        <v>42242.108252314814</v>
      </c>
      <c r="M3761" s="10" t="s">
        <v>8326</v>
      </c>
      <c r="N3761" t="b">
        <v>0</v>
      </c>
      <c r="O3761">
        <v>88</v>
      </c>
      <c r="P3761" t="b">
        <v>1</v>
      </c>
      <c r="Q3761" t="s">
        <v>8276</v>
      </c>
      <c r="R3761" s="5">
        <f t="shared" si="298"/>
        <v>1.1024425000000002</v>
      </c>
      <c r="S3761">
        <f t="shared" si="302"/>
        <v>50.111022727272733</v>
      </c>
      <c r="T3761" t="s">
        <v>8276</v>
      </c>
      <c r="U3761" t="s">
        <v>8318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5050.7700000000004</v>
      </c>
      <c r="E3762">
        <v>5000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9">
        <f t="shared" si="299"/>
        <v>41739.525300925925</v>
      </c>
      <c r="L3762" s="9">
        <f t="shared" si="300"/>
        <v>41764.525300925925</v>
      </c>
      <c r="M3762" s="10" t="s">
        <v>8329</v>
      </c>
      <c r="N3762" t="b">
        <v>0</v>
      </c>
      <c r="O3762">
        <v>91</v>
      </c>
      <c r="P3762" t="b">
        <v>1</v>
      </c>
      <c r="Q3762" t="s">
        <v>8276</v>
      </c>
      <c r="R3762" s="5">
        <f t="shared" si="298"/>
        <v>1.010154</v>
      </c>
      <c r="S3762">
        <f t="shared" si="302"/>
        <v>55.502967032967035</v>
      </c>
      <c r="T3762" t="s">
        <v>8276</v>
      </c>
      <c r="U3762" t="s">
        <v>8318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9">
        <f t="shared" si="299"/>
        <v>42173.466863425929</v>
      </c>
      <c r="L3763" s="9">
        <f t="shared" si="300"/>
        <v>42226.958333333328</v>
      </c>
      <c r="M3763" s="10" t="s">
        <v>8326</v>
      </c>
      <c r="N3763" t="b">
        <v>0</v>
      </c>
      <c r="O3763">
        <v>3</v>
      </c>
      <c r="P3763" t="b">
        <v>1</v>
      </c>
      <c r="Q3763" t="s">
        <v>8276</v>
      </c>
      <c r="R3763" s="5">
        <f t="shared" si="298"/>
        <v>1</v>
      </c>
      <c r="S3763">
        <f t="shared" si="302"/>
        <v>166.66666666666666</v>
      </c>
      <c r="T3763" t="s">
        <v>8276</v>
      </c>
      <c r="U3763" t="s">
        <v>8318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1328</v>
      </c>
      <c r="E3764">
        <v>1250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9">
        <f t="shared" si="299"/>
        <v>42193.813530092593</v>
      </c>
      <c r="L3764" s="9">
        <f t="shared" si="300"/>
        <v>42218.813530092593</v>
      </c>
      <c r="M3764" s="10" t="s">
        <v>8326</v>
      </c>
      <c r="N3764" t="b">
        <v>0</v>
      </c>
      <c r="O3764">
        <v>28</v>
      </c>
      <c r="P3764" t="b">
        <v>1</v>
      </c>
      <c r="Q3764" t="s">
        <v>8276</v>
      </c>
      <c r="R3764" s="5">
        <f t="shared" si="298"/>
        <v>1.0624</v>
      </c>
      <c r="S3764">
        <f t="shared" si="302"/>
        <v>47.428571428571431</v>
      </c>
      <c r="T3764" t="s">
        <v>8276</v>
      </c>
      <c r="U3764" t="s">
        <v>8318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9">
        <f t="shared" si="299"/>
        <v>42065.750300925924</v>
      </c>
      <c r="L3765" s="9">
        <f t="shared" si="300"/>
        <v>42095.708634259259</v>
      </c>
      <c r="M3765" s="10" t="s">
        <v>8326</v>
      </c>
      <c r="N3765" t="b">
        <v>0</v>
      </c>
      <c r="O3765">
        <v>77</v>
      </c>
      <c r="P3765" t="b">
        <v>1</v>
      </c>
      <c r="Q3765" t="s">
        <v>8276</v>
      </c>
      <c r="R3765" s="5">
        <f t="shared" si="298"/>
        <v>1</v>
      </c>
      <c r="S3765">
        <f t="shared" si="302"/>
        <v>64.935064935064929</v>
      </c>
      <c r="T3765" t="s">
        <v>8276</v>
      </c>
      <c r="U3765" t="s">
        <v>8318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9">
        <f t="shared" si="299"/>
        <v>42499.842962962968</v>
      </c>
      <c r="L3766" s="9">
        <f t="shared" si="300"/>
        <v>42519.025000000001</v>
      </c>
      <c r="M3766" s="10" t="s">
        <v>8328</v>
      </c>
      <c r="N3766" t="b">
        <v>0</v>
      </c>
      <c r="O3766">
        <v>27</v>
      </c>
      <c r="P3766" t="b">
        <v>1</v>
      </c>
      <c r="Q3766" t="s">
        <v>8276</v>
      </c>
      <c r="R3766" s="5">
        <f t="shared" si="298"/>
        <v>1</v>
      </c>
      <c r="S3766">
        <f t="shared" si="302"/>
        <v>55.555555555555557</v>
      </c>
      <c r="T3766" t="s">
        <v>8276</v>
      </c>
      <c r="U3766" t="s">
        <v>8318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7942</v>
      </c>
      <c r="E3767">
        <v>7000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9">
        <f t="shared" si="299"/>
        <v>41820.776412037041</v>
      </c>
      <c r="L3767" s="9">
        <f t="shared" si="300"/>
        <v>41850.776412037041</v>
      </c>
      <c r="M3767" s="10" t="s">
        <v>8329</v>
      </c>
      <c r="N3767" t="b">
        <v>0</v>
      </c>
      <c r="O3767">
        <v>107</v>
      </c>
      <c r="P3767" t="b">
        <v>1</v>
      </c>
      <c r="Q3767" t="s">
        <v>8276</v>
      </c>
      <c r="R3767" s="5">
        <f t="shared" si="298"/>
        <v>1.1345714285714286</v>
      </c>
      <c r="S3767">
        <f t="shared" si="302"/>
        <v>74.224299065420567</v>
      </c>
      <c r="T3767" t="s">
        <v>8276</v>
      </c>
      <c r="U3767" t="s">
        <v>8318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10265.01</v>
      </c>
      <c r="E3768">
        <v>10000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9">
        <f t="shared" si="299"/>
        <v>41788.167187500003</v>
      </c>
      <c r="L3768" s="9">
        <f t="shared" si="300"/>
        <v>41823.167187500003</v>
      </c>
      <c r="M3768" s="10" t="s">
        <v>8329</v>
      </c>
      <c r="N3768" t="b">
        <v>0</v>
      </c>
      <c r="O3768">
        <v>96</v>
      </c>
      <c r="P3768" t="b">
        <v>1</v>
      </c>
      <c r="Q3768" t="s">
        <v>8276</v>
      </c>
      <c r="R3768" s="5">
        <f t="shared" si="298"/>
        <v>1.0265010000000001</v>
      </c>
      <c r="S3768">
        <f t="shared" si="302"/>
        <v>106.9271875</v>
      </c>
      <c r="T3768" t="s">
        <v>8276</v>
      </c>
      <c r="U3768" t="s">
        <v>8318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2335</v>
      </c>
      <c r="E3769">
        <v>2000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9">
        <f t="shared" si="299"/>
        <v>42050.019641203704</v>
      </c>
      <c r="L3769" s="9">
        <f t="shared" si="300"/>
        <v>42064.207638888889</v>
      </c>
      <c r="M3769" s="10" t="s">
        <v>8326</v>
      </c>
      <c r="N3769" t="b">
        <v>0</v>
      </c>
      <c r="O3769">
        <v>56</v>
      </c>
      <c r="P3769" t="b">
        <v>1</v>
      </c>
      <c r="Q3769" t="s">
        <v>8276</v>
      </c>
      <c r="R3769" s="5">
        <f t="shared" si="298"/>
        <v>1.1675</v>
      </c>
      <c r="S3769">
        <f t="shared" si="302"/>
        <v>41.696428571428569</v>
      </c>
      <c r="T3769" t="s">
        <v>8276</v>
      </c>
      <c r="U3769" t="s">
        <v>8318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4306.1099999999997</v>
      </c>
      <c r="E3770">
        <v>4000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9">
        <f t="shared" si="299"/>
        <v>41772.727893518517</v>
      </c>
      <c r="L3770" s="9">
        <f t="shared" si="300"/>
        <v>41802.727893518517</v>
      </c>
      <c r="M3770" s="10" t="s">
        <v>8329</v>
      </c>
      <c r="N3770" t="b">
        <v>0</v>
      </c>
      <c r="O3770">
        <v>58</v>
      </c>
      <c r="P3770" t="b">
        <v>1</v>
      </c>
      <c r="Q3770" t="s">
        <v>8276</v>
      </c>
      <c r="R3770" s="5">
        <f t="shared" si="298"/>
        <v>1.0765274999999999</v>
      </c>
      <c r="S3770">
        <f t="shared" si="302"/>
        <v>74.243275862068955</v>
      </c>
      <c r="T3770" t="s">
        <v>8276</v>
      </c>
      <c r="U3770" t="s">
        <v>8318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9">
        <f t="shared" si="299"/>
        <v>42445.598136574074</v>
      </c>
      <c r="L3771" s="9">
        <f t="shared" si="300"/>
        <v>42475.598136574074</v>
      </c>
      <c r="M3771" s="10" t="s">
        <v>8328</v>
      </c>
      <c r="N3771" t="b">
        <v>0</v>
      </c>
      <c r="O3771">
        <v>15</v>
      </c>
      <c r="P3771" t="b">
        <v>1</v>
      </c>
      <c r="Q3771" t="s">
        <v>8276</v>
      </c>
      <c r="R3771" s="5">
        <f t="shared" si="298"/>
        <v>1</v>
      </c>
      <c r="S3771">
        <f t="shared" si="302"/>
        <v>73.333333333333329</v>
      </c>
      <c r="T3771" t="s">
        <v>8276</v>
      </c>
      <c r="U3771" t="s">
        <v>8318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9">
        <f t="shared" si="299"/>
        <v>42138.930671296301</v>
      </c>
      <c r="L3772" s="9">
        <f t="shared" si="300"/>
        <v>42168.930671296301</v>
      </c>
      <c r="M3772" s="10" t="s">
        <v>8326</v>
      </c>
      <c r="N3772" t="b">
        <v>0</v>
      </c>
      <c r="O3772">
        <v>20</v>
      </c>
      <c r="P3772" t="b">
        <v>1</v>
      </c>
      <c r="Q3772" t="s">
        <v>8276</v>
      </c>
      <c r="R3772" s="5">
        <f t="shared" si="298"/>
        <v>1</v>
      </c>
      <c r="S3772">
        <f t="shared" si="302"/>
        <v>100</v>
      </c>
      <c r="T3772" t="s">
        <v>8276</v>
      </c>
      <c r="U3772" t="s">
        <v>8318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1460</v>
      </c>
      <c r="E3773">
        <v>1000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9">
        <f t="shared" si="299"/>
        <v>42493.857083333336</v>
      </c>
      <c r="L3773" s="9">
        <f t="shared" si="300"/>
        <v>42508</v>
      </c>
      <c r="M3773" s="10" t="s">
        <v>8337</v>
      </c>
      <c r="N3773" t="b">
        <v>0</v>
      </c>
      <c r="O3773">
        <v>38</v>
      </c>
      <c r="P3773" t="b">
        <v>1</v>
      </c>
      <c r="Q3773" t="s">
        <v>8276</v>
      </c>
      <c r="R3773" s="5">
        <f t="shared" si="298"/>
        <v>1.46</v>
      </c>
      <c r="S3773">
        <f t="shared" si="302"/>
        <v>38.421052631578945</v>
      </c>
      <c r="T3773" t="s">
        <v>8276</v>
      </c>
      <c r="U3773" t="s">
        <v>8318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5510</v>
      </c>
      <c r="E3774">
        <v>5000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9">
        <f t="shared" si="299"/>
        <v>42682.616967592592</v>
      </c>
      <c r="L3774" s="9">
        <f t="shared" si="300"/>
        <v>42703.25</v>
      </c>
      <c r="M3774" s="10" t="s">
        <v>8328</v>
      </c>
      <c r="N3774" t="b">
        <v>0</v>
      </c>
      <c r="O3774">
        <v>33</v>
      </c>
      <c r="P3774" t="b">
        <v>1</v>
      </c>
      <c r="Q3774" t="s">
        <v>8276</v>
      </c>
      <c r="R3774" s="5">
        <f t="shared" si="298"/>
        <v>1.1020000000000001</v>
      </c>
      <c r="S3774">
        <f t="shared" si="302"/>
        <v>166.96969696969697</v>
      </c>
      <c r="T3774" t="s">
        <v>8276</v>
      </c>
      <c r="U3774" t="s">
        <v>8318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5410</v>
      </c>
      <c r="E3775">
        <v>5000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9">
        <f t="shared" si="299"/>
        <v>42656.005173611113</v>
      </c>
      <c r="L3775" s="9">
        <f t="shared" si="300"/>
        <v>42689.088888888888</v>
      </c>
      <c r="M3775" s="10" t="s">
        <v>8328</v>
      </c>
      <c r="N3775" t="b">
        <v>0</v>
      </c>
      <c r="O3775">
        <v>57</v>
      </c>
      <c r="P3775" t="b">
        <v>1</v>
      </c>
      <c r="Q3775" t="s">
        <v>8276</v>
      </c>
      <c r="R3775" s="5">
        <f t="shared" si="298"/>
        <v>1.0820000000000001</v>
      </c>
      <c r="S3775">
        <f t="shared" si="302"/>
        <v>94.912280701754383</v>
      </c>
      <c r="T3775" t="s">
        <v>8276</v>
      </c>
      <c r="U3775" t="s">
        <v>8318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9">
        <f t="shared" si="299"/>
        <v>42087.792303240742</v>
      </c>
      <c r="L3776" s="9">
        <f t="shared" si="300"/>
        <v>42103.792303240742</v>
      </c>
      <c r="M3776" s="10" t="s">
        <v>8326</v>
      </c>
      <c r="N3776" t="b">
        <v>0</v>
      </c>
      <c r="O3776">
        <v>25</v>
      </c>
      <c r="P3776" t="b">
        <v>1</v>
      </c>
      <c r="Q3776" t="s">
        <v>8276</v>
      </c>
      <c r="R3776" s="5">
        <f t="shared" si="298"/>
        <v>1</v>
      </c>
      <c r="S3776">
        <f t="shared" si="302"/>
        <v>100</v>
      </c>
      <c r="T3776" t="s">
        <v>8276</v>
      </c>
      <c r="U3776" t="s">
        <v>8318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2005</v>
      </c>
      <c r="E3777">
        <v>2000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9">
        <f t="shared" si="299"/>
        <v>42075.942627314813</v>
      </c>
      <c r="L3777" s="9">
        <f t="shared" si="300"/>
        <v>42103.166666666672</v>
      </c>
      <c r="M3777" s="10" t="s">
        <v>8326</v>
      </c>
      <c r="N3777" t="b">
        <v>0</v>
      </c>
      <c r="O3777">
        <v>14</v>
      </c>
      <c r="P3777" t="b">
        <v>1</v>
      </c>
      <c r="Q3777" t="s">
        <v>8276</v>
      </c>
      <c r="R3777" s="5">
        <f t="shared" si="298"/>
        <v>1.0024999999999999</v>
      </c>
      <c r="S3777">
        <f t="shared" si="302"/>
        <v>143.21428571428572</v>
      </c>
      <c r="T3777" t="s">
        <v>8276</v>
      </c>
      <c r="U3777" t="s">
        <v>8318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8537</v>
      </c>
      <c r="E3778">
        <v>8000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9">
        <f t="shared" si="299"/>
        <v>41814.367800925924</v>
      </c>
      <c r="L3778" s="9">
        <f t="shared" si="300"/>
        <v>41852.041666666664</v>
      </c>
      <c r="M3778" s="10" t="s">
        <v>8329</v>
      </c>
      <c r="N3778" t="b">
        <v>0</v>
      </c>
      <c r="O3778">
        <v>94</v>
      </c>
      <c r="P3778" t="b">
        <v>1</v>
      </c>
      <c r="Q3778" t="s">
        <v>8276</v>
      </c>
      <c r="R3778" s="5">
        <f t="shared" ref="R3778:R3841" si="303">D3778/E3778</f>
        <v>1.0671250000000001</v>
      </c>
      <c r="S3778">
        <f t="shared" si="302"/>
        <v>90.819148936170208</v>
      </c>
      <c r="T3778" t="s">
        <v>8276</v>
      </c>
      <c r="U3778" t="s">
        <v>8318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2864</v>
      </c>
      <c r="E3779">
        <v>2000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9">
        <f t="shared" ref="K3779:K3842" si="304">(J3779/86400)+DATE(1970,1,1)</f>
        <v>41887.111354166671</v>
      </c>
      <c r="L3779" s="9">
        <f t="shared" ref="L3779:L3842" si="305">(I3779/86400)+DATE(1970,1,1)</f>
        <v>41909.166666666664</v>
      </c>
      <c r="M3779" s="10" t="s">
        <v>8329</v>
      </c>
      <c r="N3779" t="b">
        <v>0</v>
      </c>
      <c r="O3779">
        <v>59</v>
      </c>
      <c r="P3779" t="b">
        <v>1</v>
      </c>
      <c r="Q3779" t="s">
        <v>8276</v>
      </c>
      <c r="R3779" s="5">
        <f t="shared" si="303"/>
        <v>1.4319999999999999</v>
      </c>
      <c r="S3779">
        <f t="shared" si="302"/>
        <v>48.542372881355931</v>
      </c>
      <c r="T3779" t="s">
        <v>8276</v>
      </c>
      <c r="U3779" t="s">
        <v>8318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2521</v>
      </c>
      <c r="E3780">
        <v>2400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9">
        <f t="shared" si="304"/>
        <v>41989.819212962961</v>
      </c>
      <c r="L3780" s="9">
        <f t="shared" si="305"/>
        <v>42049.819212962961</v>
      </c>
      <c r="M3780" s="10" t="s">
        <v>8326</v>
      </c>
      <c r="N3780" t="b">
        <v>0</v>
      </c>
      <c r="O3780">
        <v>36</v>
      </c>
      <c r="P3780" t="b">
        <v>1</v>
      </c>
      <c r="Q3780" t="s">
        <v>8276</v>
      </c>
      <c r="R3780" s="5">
        <f t="shared" si="303"/>
        <v>1.0504166666666668</v>
      </c>
      <c r="S3780">
        <f t="shared" si="302"/>
        <v>70.027777777777771</v>
      </c>
      <c r="T3780" t="s">
        <v>8276</v>
      </c>
      <c r="U3780" t="s">
        <v>8318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15597</v>
      </c>
      <c r="E3781">
        <v>15000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9">
        <f t="shared" si="304"/>
        <v>42425.735416666663</v>
      </c>
      <c r="L3781" s="9">
        <f t="shared" si="305"/>
        <v>42455.693749999999</v>
      </c>
      <c r="M3781" s="10" t="s">
        <v>8328</v>
      </c>
      <c r="N3781" t="b">
        <v>0</v>
      </c>
      <c r="O3781">
        <v>115</v>
      </c>
      <c r="P3781" t="b">
        <v>1</v>
      </c>
      <c r="Q3781" t="s">
        <v>8276</v>
      </c>
      <c r="R3781" s="5">
        <f t="shared" si="303"/>
        <v>1.0398000000000001</v>
      </c>
      <c r="S3781">
        <f t="shared" si="302"/>
        <v>135.62608695652173</v>
      </c>
      <c r="T3781" t="s">
        <v>8276</v>
      </c>
      <c r="U3781" t="s">
        <v>8318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3000</v>
      </c>
      <c r="E3782">
        <v>2500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9">
        <f t="shared" si="304"/>
        <v>42166.219733796301</v>
      </c>
      <c r="L3782" s="9">
        <f t="shared" si="305"/>
        <v>42198.837500000001</v>
      </c>
      <c r="M3782" s="10" t="s">
        <v>8326</v>
      </c>
      <c r="N3782" t="b">
        <v>0</v>
      </c>
      <c r="O3782">
        <v>30</v>
      </c>
      <c r="P3782" t="b">
        <v>1</v>
      </c>
      <c r="Q3782" t="s">
        <v>8276</v>
      </c>
      <c r="R3782" s="5">
        <f t="shared" si="303"/>
        <v>1.2</v>
      </c>
      <c r="S3782">
        <f t="shared" si="302"/>
        <v>100</v>
      </c>
      <c r="T3782" t="s">
        <v>8276</v>
      </c>
      <c r="U3782" t="s">
        <v>8318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4935</v>
      </c>
      <c r="E3783">
        <v>4500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9">
        <f t="shared" si="304"/>
        <v>41865.882928240739</v>
      </c>
      <c r="L3783" s="9">
        <f t="shared" si="305"/>
        <v>41890.882928240739</v>
      </c>
      <c r="M3783" s="10" t="s">
        <v>8329</v>
      </c>
      <c r="N3783" t="b">
        <v>0</v>
      </c>
      <c r="O3783">
        <v>52</v>
      </c>
      <c r="P3783" t="b">
        <v>1</v>
      </c>
      <c r="Q3783" t="s">
        <v>8276</v>
      </c>
      <c r="R3783" s="5">
        <f t="shared" si="303"/>
        <v>1.0966666666666667</v>
      </c>
      <c r="S3783">
        <f t="shared" si="302"/>
        <v>94.90384615384616</v>
      </c>
      <c r="T3783" t="s">
        <v>8276</v>
      </c>
      <c r="U3783" t="s">
        <v>8318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2035</v>
      </c>
      <c r="E3784">
        <v>2000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9">
        <f t="shared" si="304"/>
        <v>42546.862233796295</v>
      </c>
      <c r="L3784" s="9">
        <f t="shared" si="305"/>
        <v>42575.958333333328</v>
      </c>
      <c r="M3784" s="10" t="s">
        <v>8328</v>
      </c>
      <c r="N3784" t="b">
        <v>0</v>
      </c>
      <c r="O3784">
        <v>27</v>
      </c>
      <c r="P3784" t="b">
        <v>1</v>
      </c>
      <c r="Q3784" t="s">
        <v>8276</v>
      </c>
      <c r="R3784" s="5">
        <f t="shared" si="303"/>
        <v>1.0175000000000001</v>
      </c>
      <c r="S3784">
        <f t="shared" si="302"/>
        <v>75.370370370370367</v>
      </c>
      <c r="T3784" t="s">
        <v>8276</v>
      </c>
      <c r="U3784" t="s">
        <v>8318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1547</v>
      </c>
      <c r="E3785">
        <v>1200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9">
        <f t="shared" si="304"/>
        <v>42420.140277777777</v>
      </c>
      <c r="L3785" s="9">
        <f t="shared" si="305"/>
        <v>42444.666666666672</v>
      </c>
      <c r="M3785" s="10" t="s">
        <v>8328</v>
      </c>
      <c r="N3785" t="b">
        <v>0</v>
      </c>
      <c r="O3785">
        <v>24</v>
      </c>
      <c r="P3785" t="b">
        <v>1</v>
      </c>
      <c r="Q3785" t="s">
        <v>8276</v>
      </c>
      <c r="R3785" s="5">
        <f t="shared" si="303"/>
        <v>1.2891666666666666</v>
      </c>
      <c r="S3785">
        <f t="shared" si="302"/>
        <v>64.458333333333329</v>
      </c>
      <c r="T3785" t="s">
        <v>8276</v>
      </c>
      <c r="U3785" t="s">
        <v>8318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1150</v>
      </c>
      <c r="E3786">
        <v>1000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9">
        <f t="shared" si="304"/>
        <v>42531.980694444443</v>
      </c>
      <c r="L3786" s="9">
        <f t="shared" si="305"/>
        <v>42561.980694444443</v>
      </c>
      <c r="M3786" s="10" t="s">
        <v>8328</v>
      </c>
      <c r="N3786" t="b">
        <v>0</v>
      </c>
      <c r="O3786">
        <v>10</v>
      </c>
      <c r="P3786" t="b">
        <v>1</v>
      </c>
      <c r="Q3786" t="s">
        <v>8276</v>
      </c>
      <c r="R3786" s="5">
        <f t="shared" si="303"/>
        <v>1.1499999999999999</v>
      </c>
      <c r="S3786">
        <f t="shared" si="302"/>
        <v>115</v>
      </c>
      <c r="T3786" t="s">
        <v>8276</v>
      </c>
      <c r="U3786" t="s">
        <v>8318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3015</v>
      </c>
      <c r="E3787">
        <v>2000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9">
        <f t="shared" si="304"/>
        <v>42548.63853009259</v>
      </c>
      <c r="L3787" s="9">
        <f t="shared" si="305"/>
        <v>42584.418749999997</v>
      </c>
      <c r="M3787" s="10" t="s">
        <v>8328</v>
      </c>
      <c r="N3787" t="b">
        <v>0</v>
      </c>
      <c r="O3787">
        <v>30</v>
      </c>
      <c r="P3787" t="b">
        <v>1</v>
      </c>
      <c r="Q3787" t="s">
        <v>8276</v>
      </c>
      <c r="R3787" s="5">
        <f t="shared" si="303"/>
        <v>1.5075000000000001</v>
      </c>
      <c r="S3787">
        <f t="shared" si="302"/>
        <v>100.5</v>
      </c>
      <c r="T3787" t="s">
        <v>8276</v>
      </c>
      <c r="U3787" t="s">
        <v>8318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6658</v>
      </c>
      <c r="E3788">
        <v>6000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9">
        <f t="shared" si="304"/>
        <v>42487.037905092591</v>
      </c>
      <c r="L3788" s="9">
        <f t="shared" si="305"/>
        <v>42517.037905092591</v>
      </c>
      <c r="M3788" s="10" t="s">
        <v>8328</v>
      </c>
      <c r="N3788" t="b">
        <v>0</v>
      </c>
      <c r="O3788">
        <v>71</v>
      </c>
      <c r="P3788" t="b">
        <v>1</v>
      </c>
      <c r="Q3788" t="s">
        <v>8276</v>
      </c>
      <c r="R3788" s="5">
        <f t="shared" si="303"/>
        <v>1.1096666666666666</v>
      </c>
      <c r="S3788">
        <f t="shared" si="302"/>
        <v>93.774647887323937</v>
      </c>
      <c r="T3788" t="s">
        <v>8276</v>
      </c>
      <c r="U3788" t="s">
        <v>8318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351</v>
      </c>
      <c r="E3789">
        <v>350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9">
        <f t="shared" si="304"/>
        <v>42167.534791666665</v>
      </c>
      <c r="L3789" s="9">
        <f t="shared" si="305"/>
        <v>42196.165972222225</v>
      </c>
      <c r="M3789" s="10" t="s">
        <v>8326</v>
      </c>
      <c r="N3789" t="b">
        <v>0</v>
      </c>
      <c r="O3789">
        <v>10</v>
      </c>
      <c r="P3789" t="b">
        <v>1</v>
      </c>
      <c r="Q3789" t="s">
        <v>8276</v>
      </c>
      <c r="R3789" s="5">
        <f t="shared" si="303"/>
        <v>1.0028571428571429</v>
      </c>
      <c r="S3789">
        <f t="shared" si="302"/>
        <v>35.1</v>
      </c>
      <c r="T3789" t="s">
        <v>8276</v>
      </c>
      <c r="U3789" t="s">
        <v>8318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500</v>
      </c>
      <c r="E3790">
        <v>75000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9">
        <f t="shared" si="304"/>
        <v>42333.695821759262</v>
      </c>
      <c r="L3790" s="9">
        <f t="shared" si="305"/>
        <v>42361.679166666669</v>
      </c>
      <c r="M3790" s="10" t="s">
        <v>8326</v>
      </c>
      <c r="N3790" t="b">
        <v>0</v>
      </c>
      <c r="O3790">
        <v>1</v>
      </c>
      <c r="P3790" t="b">
        <v>0</v>
      </c>
      <c r="Q3790" t="s">
        <v>8276</v>
      </c>
      <c r="R3790" s="5">
        <f t="shared" si="303"/>
        <v>6.6666666666666671E-3</v>
      </c>
      <c r="S3790">
        <f t="shared" si="302"/>
        <v>500</v>
      </c>
      <c r="T3790" t="s">
        <v>8276</v>
      </c>
      <c r="U3790" t="s">
        <v>8318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116</v>
      </c>
      <c r="E3791">
        <v>3550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9">
        <f t="shared" si="304"/>
        <v>42138.798819444448</v>
      </c>
      <c r="L3791" s="9">
        <f t="shared" si="305"/>
        <v>42170.798819444448</v>
      </c>
      <c r="M3791" s="10" t="s">
        <v>8326</v>
      </c>
      <c r="N3791" t="b">
        <v>0</v>
      </c>
      <c r="O3791">
        <v>4</v>
      </c>
      <c r="P3791" t="b">
        <v>0</v>
      </c>
      <c r="Q3791" t="s">
        <v>8276</v>
      </c>
      <c r="R3791" s="5">
        <f t="shared" si="303"/>
        <v>3.267605633802817E-2</v>
      </c>
      <c r="S3791">
        <f t="shared" si="302"/>
        <v>29</v>
      </c>
      <c r="T3791" t="s">
        <v>8276</v>
      </c>
      <c r="U3791" t="s">
        <v>8318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0</v>
      </c>
      <c r="E3792">
        <v>15000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9">
        <f t="shared" si="304"/>
        <v>42666.666932870372</v>
      </c>
      <c r="L3792" s="9">
        <f t="shared" si="305"/>
        <v>42696.708599537036</v>
      </c>
      <c r="M3792" s="10" t="s">
        <v>8328</v>
      </c>
      <c r="N3792" t="b">
        <v>0</v>
      </c>
      <c r="O3792">
        <v>0</v>
      </c>
      <c r="P3792" t="b">
        <v>0</v>
      </c>
      <c r="Q3792" t="s">
        <v>8276</v>
      </c>
      <c r="R3792" s="5">
        <f t="shared" si="303"/>
        <v>0</v>
      </c>
      <c r="S3792">
        <v>0</v>
      </c>
      <c r="T3792" t="s">
        <v>8276</v>
      </c>
      <c r="U3792" t="s">
        <v>8318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0</v>
      </c>
      <c r="E3793">
        <v>1500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9">
        <f t="shared" si="304"/>
        <v>41766.692037037035</v>
      </c>
      <c r="L3793" s="9">
        <f t="shared" si="305"/>
        <v>41826.692037037035</v>
      </c>
      <c r="M3793" s="10" t="s">
        <v>8329</v>
      </c>
      <c r="N3793" t="b">
        <v>0</v>
      </c>
      <c r="O3793">
        <v>0</v>
      </c>
      <c r="P3793" t="b">
        <v>0</v>
      </c>
      <c r="Q3793" t="s">
        <v>8276</v>
      </c>
      <c r="R3793" s="5">
        <f t="shared" si="303"/>
        <v>0</v>
      </c>
      <c r="S3793">
        <v>0</v>
      </c>
      <c r="T3793" t="s">
        <v>8276</v>
      </c>
      <c r="U3793" t="s">
        <v>8318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35</v>
      </c>
      <c r="E3794">
        <v>12500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9">
        <f t="shared" si="304"/>
        <v>42170.447013888886</v>
      </c>
      <c r="L3794" s="9">
        <f t="shared" si="305"/>
        <v>42200.447013888886</v>
      </c>
      <c r="M3794" s="10" t="s">
        <v>8326</v>
      </c>
      <c r="N3794" t="b">
        <v>0</v>
      </c>
      <c r="O3794">
        <v>2</v>
      </c>
      <c r="P3794" t="b">
        <v>0</v>
      </c>
      <c r="Q3794" t="s">
        <v>8276</v>
      </c>
      <c r="R3794" s="5">
        <f t="shared" si="303"/>
        <v>2.8E-3</v>
      </c>
      <c r="S3794">
        <f t="shared" ref="S3794:S3803" si="306">D3794/O3794</f>
        <v>17.5</v>
      </c>
      <c r="T3794" t="s">
        <v>8276</v>
      </c>
      <c r="U3794" t="s">
        <v>8318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4176</v>
      </c>
      <c r="E3795">
        <v>7000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9">
        <f t="shared" si="304"/>
        <v>41968.938993055555</v>
      </c>
      <c r="L3795" s="9">
        <f t="shared" si="305"/>
        <v>41989.938993055555</v>
      </c>
      <c r="M3795" s="10" t="s">
        <v>8329</v>
      </c>
      <c r="N3795" t="b">
        <v>0</v>
      </c>
      <c r="O3795">
        <v>24</v>
      </c>
      <c r="P3795" t="b">
        <v>0</v>
      </c>
      <c r="Q3795" t="s">
        <v>8276</v>
      </c>
      <c r="R3795" s="5">
        <f t="shared" si="303"/>
        <v>0.59657142857142853</v>
      </c>
      <c r="S3795">
        <f t="shared" si="306"/>
        <v>174</v>
      </c>
      <c r="T3795" t="s">
        <v>8276</v>
      </c>
      <c r="U3795" t="s">
        <v>8318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</v>
      </c>
      <c r="E3796">
        <v>5000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9">
        <f t="shared" si="304"/>
        <v>42132.58048611111</v>
      </c>
      <c r="L3796" s="9">
        <f t="shared" si="305"/>
        <v>42162.58048611111</v>
      </c>
      <c r="M3796" s="10" t="s">
        <v>8326</v>
      </c>
      <c r="N3796" t="b">
        <v>0</v>
      </c>
      <c r="O3796">
        <v>1</v>
      </c>
      <c r="P3796" t="b">
        <v>0</v>
      </c>
      <c r="Q3796" t="s">
        <v>8276</v>
      </c>
      <c r="R3796" s="5">
        <f t="shared" si="303"/>
        <v>0.01</v>
      </c>
      <c r="S3796">
        <f t="shared" si="306"/>
        <v>50</v>
      </c>
      <c r="T3796" t="s">
        <v>8276</v>
      </c>
      <c r="U3796" t="s">
        <v>8318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10</v>
      </c>
      <c r="E3797">
        <v>600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9">
        <f t="shared" si="304"/>
        <v>42201.436226851853</v>
      </c>
      <c r="L3797" s="9">
        <f t="shared" si="305"/>
        <v>42244.9375</v>
      </c>
      <c r="M3797" s="10" t="s">
        <v>8326</v>
      </c>
      <c r="N3797" t="b">
        <v>0</v>
      </c>
      <c r="O3797">
        <v>2</v>
      </c>
      <c r="P3797" t="b">
        <v>0</v>
      </c>
      <c r="Q3797" t="s">
        <v>8276</v>
      </c>
      <c r="R3797" s="5">
        <f t="shared" si="303"/>
        <v>1.6666666666666666E-2</v>
      </c>
      <c r="S3797">
        <f t="shared" si="306"/>
        <v>5</v>
      </c>
      <c r="T3797" t="s">
        <v>8276</v>
      </c>
      <c r="U3797" t="s">
        <v>8318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1</v>
      </c>
      <c r="E3798">
        <v>22500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9">
        <f t="shared" si="304"/>
        <v>42689.029583333337</v>
      </c>
      <c r="L3798" s="9">
        <f t="shared" si="305"/>
        <v>42749.029583333337</v>
      </c>
      <c r="M3798" s="10" t="s">
        <v>8327</v>
      </c>
      <c r="N3798" t="b">
        <v>0</v>
      </c>
      <c r="O3798">
        <v>1</v>
      </c>
      <c r="P3798" t="b">
        <v>0</v>
      </c>
      <c r="Q3798" t="s">
        <v>8276</v>
      </c>
      <c r="R3798" s="5">
        <f t="shared" si="303"/>
        <v>4.4444444444444447E-5</v>
      </c>
      <c r="S3798">
        <f t="shared" si="306"/>
        <v>1</v>
      </c>
      <c r="T3798" t="s">
        <v>8276</v>
      </c>
      <c r="U3798" t="s">
        <v>8318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5380</v>
      </c>
      <c r="E3799">
        <v>6000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9">
        <f t="shared" si="304"/>
        <v>42084.881539351853</v>
      </c>
      <c r="L3799" s="9">
        <f t="shared" si="305"/>
        <v>42114.881539351853</v>
      </c>
      <c r="M3799" s="10" t="s">
        <v>8326</v>
      </c>
      <c r="N3799" t="b">
        <v>0</v>
      </c>
      <c r="O3799">
        <v>37</v>
      </c>
      <c r="P3799" t="b">
        <v>0</v>
      </c>
      <c r="Q3799" t="s">
        <v>8276</v>
      </c>
      <c r="R3799" s="5">
        <f t="shared" si="303"/>
        <v>0.89666666666666661</v>
      </c>
      <c r="S3799">
        <f t="shared" si="306"/>
        <v>145.40540540540542</v>
      </c>
      <c r="T3799" t="s">
        <v>8276</v>
      </c>
      <c r="U3799" t="s">
        <v>8318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1025</v>
      </c>
      <c r="E3800">
        <v>70000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9">
        <f t="shared" si="304"/>
        <v>41831.722777777773</v>
      </c>
      <c r="L3800" s="9">
        <f t="shared" si="305"/>
        <v>41861.722777777773</v>
      </c>
      <c r="M3800" s="10" t="s">
        <v>8329</v>
      </c>
      <c r="N3800" t="b">
        <v>0</v>
      </c>
      <c r="O3800">
        <v>5</v>
      </c>
      <c r="P3800" t="b">
        <v>0</v>
      </c>
      <c r="Q3800" t="s">
        <v>8276</v>
      </c>
      <c r="R3800" s="5">
        <f t="shared" si="303"/>
        <v>1.4642857142857143E-2</v>
      </c>
      <c r="S3800">
        <f t="shared" si="306"/>
        <v>205</v>
      </c>
      <c r="T3800" t="s">
        <v>8276</v>
      </c>
      <c r="U3800" t="s">
        <v>8318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402</v>
      </c>
      <c r="E3801">
        <v>10000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9">
        <f t="shared" si="304"/>
        <v>42410.93105324074</v>
      </c>
      <c r="L3801" s="9">
        <f t="shared" si="305"/>
        <v>42440.93105324074</v>
      </c>
      <c r="M3801" s="10" t="s">
        <v>8328</v>
      </c>
      <c r="N3801" t="b">
        <v>0</v>
      </c>
      <c r="O3801">
        <v>4</v>
      </c>
      <c r="P3801" t="b">
        <v>0</v>
      </c>
      <c r="Q3801" t="s">
        <v>8276</v>
      </c>
      <c r="R3801" s="5">
        <f t="shared" si="303"/>
        <v>4.02E-2</v>
      </c>
      <c r="S3801">
        <f t="shared" si="306"/>
        <v>100.5</v>
      </c>
      <c r="T3801" t="s">
        <v>8276</v>
      </c>
      <c r="U3801" t="s">
        <v>8318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881</v>
      </c>
      <c r="E3802">
        <v>22000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9">
        <f t="shared" si="304"/>
        <v>41982.737071759257</v>
      </c>
      <c r="L3802" s="9">
        <f t="shared" si="305"/>
        <v>42015.207638888889</v>
      </c>
      <c r="M3802" s="10" t="s">
        <v>8326</v>
      </c>
      <c r="N3802" t="b">
        <v>0</v>
      </c>
      <c r="O3802">
        <v>16</v>
      </c>
      <c r="P3802" t="b">
        <v>0</v>
      </c>
      <c r="Q3802" t="s">
        <v>8276</v>
      </c>
      <c r="R3802" s="5">
        <f t="shared" si="303"/>
        <v>4.0045454545454544E-2</v>
      </c>
      <c r="S3802">
        <f t="shared" si="306"/>
        <v>55.0625</v>
      </c>
      <c r="T3802" t="s">
        <v>8276</v>
      </c>
      <c r="U3802" t="s">
        <v>8318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426</v>
      </c>
      <c r="E3803">
        <v>5000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9">
        <f t="shared" si="304"/>
        <v>41975.676111111112</v>
      </c>
      <c r="L3803" s="9">
        <f t="shared" si="305"/>
        <v>42006.676111111112</v>
      </c>
      <c r="M3803" s="10" t="s">
        <v>8326</v>
      </c>
      <c r="N3803" t="b">
        <v>0</v>
      </c>
      <c r="O3803">
        <v>9</v>
      </c>
      <c r="P3803" t="b">
        <v>0</v>
      </c>
      <c r="Q3803" t="s">
        <v>8276</v>
      </c>
      <c r="R3803" s="5">
        <f t="shared" si="303"/>
        <v>8.5199999999999998E-2</v>
      </c>
      <c r="S3803">
        <f t="shared" si="306"/>
        <v>47.333333333333336</v>
      </c>
      <c r="T3803" t="s">
        <v>8276</v>
      </c>
      <c r="U3803" t="s">
        <v>8318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0</v>
      </c>
      <c r="E3804">
        <v>3000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9">
        <f t="shared" si="304"/>
        <v>42269.126226851848</v>
      </c>
      <c r="L3804" s="9">
        <f t="shared" si="305"/>
        <v>42299.126226851848</v>
      </c>
      <c r="M3804" s="10" t="s">
        <v>8326</v>
      </c>
      <c r="N3804" t="b">
        <v>0</v>
      </c>
      <c r="O3804">
        <v>0</v>
      </c>
      <c r="P3804" t="b">
        <v>0</v>
      </c>
      <c r="Q3804" t="s">
        <v>8276</v>
      </c>
      <c r="R3804" s="5">
        <f t="shared" si="303"/>
        <v>0</v>
      </c>
      <c r="S3804">
        <v>0</v>
      </c>
      <c r="T3804" t="s">
        <v>8276</v>
      </c>
      <c r="U3804" t="s">
        <v>8318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2358</v>
      </c>
      <c r="E3805">
        <v>12000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9">
        <f t="shared" si="304"/>
        <v>42403.971851851849</v>
      </c>
      <c r="L3805" s="9">
        <f t="shared" si="305"/>
        <v>42433.971851851849</v>
      </c>
      <c r="M3805" s="10" t="s">
        <v>8328</v>
      </c>
      <c r="N3805" t="b">
        <v>0</v>
      </c>
      <c r="O3805">
        <v>40</v>
      </c>
      <c r="P3805" t="b">
        <v>0</v>
      </c>
      <c r="Q3805" t="s">
        <v>8276</v>
      </c>
      <c r="R3805" s="5">
        <f t="shared" si="303"/>
        <v>0.19650000000000001</v>
      </c>
      <c r="S3805">
        <f>D3805/O3805</f>
        <v>58.95</v>
      </c>
      <c r="T3805" t="s">
        <v>8276</v>
      </c>
      <c r="U3805" t="s">
        <v>8318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0</v>
      </c>
      <c r="E3806">
        <v>8000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9">
        <f t="shared" si="304"/>
        <v>42527.00953703704</v>
      </c>
      <c r="L3806" s="9">
        <f t="shared" si="305"/>
        <v>42582.291666666672</v>
      </c>
      <c r="M3806" s="10" t="s">
        <v>8328</v>
      </c>
      <c r="N3806" t="b">
        <v>0</v>
      </c>
      <c r="O3806">
        <v>0</v>
      </c>
      <c r="P3806" t="b">
        <v>0</v>
      </c>
      <c r="Q3806" t="s">
        <v>8276</v>
      </c>
      <c r="R3806" s="5">
        <f t="shared" si="303"/>
        <v>0</v>
      </c>
      <c r="S3806">
        <v>0</v>
      </c>
      <c r="T3806" t="s">
        <v>8276</v>
      </c>
      <c r="U3806" t="s">
        <v>8318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3</v>
      </c>
      <c r="E3807">
        <v>150000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9">
        <f t="shared" si="304"/>
        <v>41849.887037037035</v>
      </c>
      <c r="L3807" s="9">
        <f t="shared" si="305"/>
        <v>41909.887037037035</v>
      </c>
      <c r="M3807" s="10" t="s">
        <v>8329</v>
      </c>
      <c r="N3807" t="b">
        <v>0</v>
      </c>
      <c r="O3807">
        <v>2</v>
      </c>
      <c r="P3807" t="b">
        <v>0</v>
      </c>
      <c r="Q3807" t="s">
        <v>8276</v>
      </c>
      <c r="R3807" s="5">
        <f t="shared" si="303"/>
        <v>2.0000000000000002E-5</v>
      </c>
      <c r="S3807">
        <f t="shared" ref="S3807:S3838" si="307">D3807/O3807</f>
        <v>1.5</v>
      </c>
      <c r="T3807" t="s">
        <v>8276</v>
      </c>
      <c r="U3807" t="s">
        <v>8318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5</v>
      </c>
      <c r="E3808">
        <v>7500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9">
        <f t="shared" si="304"/>
        <v>41799.259039351848</v>
      </c>
      <c r="L3808" s="9">
        <f t="shared" si="305"/>
        <v>41819.259039351848</v>
      </c>
      <c r="M3808" s="10" t="s">
        <v>8329</v>
      </c>
      <c r="N3808" t="b">
        <v>0</v>
      </c>
      <c r="O3808">
        <v>1</v>
      </c>
      <c r="P3808" t="b">
        <v>0</v>
      </c>
      <c r="Q3808" t="s">
        <v>8276</v>
      </c>
      <c r="R3808" s="5">
        <f t="shared" si="303"/>
        <v>6.6666666666666664E-4</v>
      </c>
      <c r="S3808">
        <f t="shared" si="307"/>
        <v>5</v>
      </c>
      <c r="T3808" t="s">
        <v>8276</v>
      </c>
      <c r="U3808" t="s">
        <v>8318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455</v>
      </c>
      <c r="E3809">
        <v>1500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9">
        <f t="shared" si="304"/>
        <v>42090.909016203703</v>
      </c>
      <c r="L3809" s="9">
        <f t="shared" si="305"/>
        <v>42097.909016203703</v>
      </c>
      <c r="M3809" s="10" t="s">
        <v>8326</v>
      </c>
      <c r="N3809" t="b">
        <v>0</v>
      </c>
      <c r="O3809">
        <v>9</v>
      </c>
      <c r="P3809" t="b">
        <v>0</v>
      </c>
      <c r="Q3809" t="s">
        <v>8276</v>
      </c>
      <c r="R3809" s="5">
        <f t="shared" si="303"/>
        <v>0.30333333333333334</v>
      </c>
      <c r="S3809">
        <f t="shared" si="307"/>
        <v>50.555555555555557</v>
      </c>
      <c r="T3809" t="s">
        <v>8276</v>
      </c>
      <c r="U3809" t="s">
        <v>8318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9">
        <f t="shared" si="304"/>
        <v>42059.453923611116</v>
      </c>
      <c r="L3810" s="9">
        <f t="shared" si="305"/>
        <v>42119.412256944444</v>
      </c>
      <c r="M3810" s="10" t="s">
        <v>8326</v>
      </c>
      <c r="N3810" t="b">
        <v>0</v>
      </c>
      <c r="O3810">
        <v>24</v>
      </c>
      <c r="P3810" t="b">
        <v>1</v>
      </c>
      <c r="Q3810" t="s">
        <v>8276</v>
      </c>
      <c r="R3810" s="5">
        <f t="shared" si="303"/>
        <v>1</v>
      </c>
      <c r="S3810">
        <f t="shared" si="307"/>
        <v>41.666666666666664</v>
      </c>
      <c r="T3810" t="s">
        <v>8276</v>
      </c>
      <c r="U3810" t="s">
        <v>8277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2025</v>
      </c>
      <c r="E3811">
        <v>2000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9">
        <f t="shared" si="304"/>
        <v>41800.526701388888</v>
      </c>
      <c r="L3811" s="9">
        <f t="shared" si="305"/>
        <v>41850.958333333336</v>
      </c>
      <c r="M3811" s="10" t="s">
        <v>8329</v>
      </c>
      <c r="N3811" t="b">
        <v>0</v>
      </c>
      <c r="O3811">
        <v>38</v>
      </c>
      <c r="P3811" t="b">
        <v>1</v>
      </c>
      <c r="Q3811" t="s">
        <v>8276</v>
      </c>
      <c r="R3811" s="5">
        <f t="shared" si="303"/>
        <v>1.0125</v>
      </c>
      <c r="S3811">
        <f t="shared" si="307"/>
        <v>53.289473684210527</v>
      </c>
      <c r="T3811" t="s">
        <v>8276</v>
      </c>
      <c r="U3811" t="s">
        <v>8277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1826</v>
      </c>
      <c r="E3812">
        <v>1500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9">
        <f t="shared" si="304"/>
        <v>42054.849050925928</v>
      </c>
      <c r="L3812" s="9">
        <f t="shared" si="305"/>
        <v>42084.807384259257</v>
      </c>
      <c r="M3812" s="10" t="s">
        <v>8326</v>
      </c>
      <c r="N3812" t="b">
        <v>0</v>
      </c>
      <c r="O3812">
        <v>26</v>
      </c>
      <c r="P3812" t="b">
        <v>1</v>
      </c>
      <c r="Q3812" t="s">
        <v>8276</v>
      </c>
      <c r="R3812" s="5">
        <f t="shared" si="303"/>
        <v>1.2173333333333334</v>
      </c>
      <c r="S3812">
        <f t="shared" si="307"/>
        <v>70.230769230769226</v>
      </c>
      <c r="T3812" t="s">
        <v>8276</v>
      </c>
      <c r="U3812" t="s">
        <v>8277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825</v>
      </c>
      <c r="E3813">
        <v>250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9">
        <f t="shared" si="304"/>
        <v>42487.62700231481</v>
      </c>
      <c r="L3813" s="9">
        <f t="shared" si="305"/>
        <v>42521.458333333328</v>
      </c>
      <c r="M3813" s="10" t="s">
        <v>8328</v>
      </c>
      <c r="N3813" t="b">
        <v>0</v>
      </c>
      <c r="O3813">
        <v>19</v>
      </c>
      <c r="P3813" t="b">
        <v>1</v>
      </c>
      <c r="Q3813" t="s">
        <v>8276</v>
      </c>
      <c r="R3813" s="5">
        <f t="shared" si="303"/>
        <v>3.3</v>
      </c>
      <c r="S3813">
        <f t="shared" si="307"/>
        <v>43.421052631578945</v>
      </c>
      <c r="T3813" t="s">
        <v>8276</v>
      </c>
      <c r="U3813" t="s">
        <v>8277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2191</v>
      </c>
      <c r="E3814">
        <v>2000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9">
        <f t="shared" si="304"/>
        <v>42109.751250000001</v>
      </c>
      <c r="L3814" s="9">
        <f t="shared" si="305"/>
        <v>42156.165972222225</v>
      </c>
      <c r="M3814" s="10" t="s">
        <v>8326</v>
      </c>
      <c r="N3814" t="b">
        <v>0</v>
      </c>
      <c r="O3814">
        <v>11</v>
      </c>
      <c r="P3814" t="b">
        <v>1</v>
      </c>
      <c r="Q3814" t="s">
        <v>8276</v>
      </c>
      <c r="R3814" s="5">
        <f t="shared" si="303"/>
        <v>1.0954999999999999</v>
      </c>
      <c r="S3814">
        <f t="shared" si="307"/>
        <v>199.18181818181819</v>
      </c>
      <c r="T3814" t="s">
        <v>8276</v>
      </c>
      <c r="U3814" t="s">
        <v>8277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2119.9899999999998</v>
      </c>
      <c r="E3815">
        <v>2100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9">
        <f t="shared" si="304"/>
        <v>42497.275706018518</v>
      </c>
      <c r="L3815" s="9">
        <f t="shared" si="305"/>
        <v>42535.904861111107</v>
      </c>
      <c r="M3815" s="10" t="s">
        <v>8328</v>
      </c>
      <c r="N3815" t="b">
        <v>0</v>
      </c>
      <c r="O3815">
        <v>27</v>
      </c>
      <c r="P3815" t="b">
        <v>1</v>
      </c>
      <c r="Q3815" t="s">
        <v>8276</v>
      </c>
      <c r="R3815" s="5">
        <f t="shared" si="303"/>
        <v>1.0095190476190474</v>
      </c>
      <c r="S3815">
        <f t="shared" si="307"/>
        <v>78.518148148148143</v>
      </c>
      <c r="T3815" t="s">
        <v>8276</v>
      </c>
      <c r="U3815" t="s">
        <v>8277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2102</v>
      </c>
      <c r="E3816">
        <v>1500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9">
        <f t="shared" si="304"/>
        <v>42058.904074074075</v>
      </c>
      <c r="L3816" s="9">
        <f t="shared" si="305"/>
        <v>42095.165972222225</v>
      </c>
      <c r="M3816" s="10" t="s">
        <v>8326</v>
      </c>
      <c r="N3816" t="b">
        <v>0</v>
      </c>
      <c r="O3816">
        <v>34</v>
      </c>
      <c r="P3816" t="b">
        <v>1</v>
      </c>
      <c r="Q3816" t="s">
        <v>8276</v>
      </c>
      <c r="R3816" s="5">
        <f t="shared" si="303"/>
        <v>1.4013333333333333</v>
      </c>
      <c r="S3816">
        <f t="shared" si="307"/>
        <v>61.823529411764703</v>
      </c>
      <c r="T3816" t="s">
        <v>8276</v>
      </c>
      <c r="U3816" t="s">
        <v>8277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1000.01</v>
      </c>
      <c r="E3817">
        <v>1000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9">
        <f t="shared" si="304"/>
        <v>42207.259918981479</v>
      </c>
      <c r="L3817" s="9">
        <f t="shared" si="305"/>
        <v>42236.958333333328</v>
      </c>
      <c r="M3817" s="10" t="s">
        <v>8326</v>
      </c>
      <c r="N3817" t="b">
        <v>0</v>
      </c>
      <c r="O3817">
        <v>20</v>
      </c>
      <c r="P3817" t="b">
        <v>1</v>
      </c>
      <c r="Q3817" t="s">
        <v>8276</v>
      </c>
      <c r="R3817" s="5">
        <f t="shared" si="303"/>
        <v>1.0000100000000001</v>
      </c>
      <c r="S3817">
        <f t="shared" si="307"/>
        <v>50.000500000000002</v>
      </c>
      <c r="T3817" t="s">
        <v>8276</v>
      </c>
      <c r="U3817" t="s">
        <v>8277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1788.57</v>
      </c>
      <c r="E3818">
        <v>1500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9">
        <f t="shared" si="304"/>
        <v>41807.690081018518</v>
      </c>
      <c r="L3818" s="9">
        <f t="shared" si="305"/>
        <v>41837.690081018518</v>
      </c>
      <c r="M3818" s="10" t="s">
        <v>8329</v>
      </c>
      <c r="N3818" t="b">
        <v>0</v>
      </c>
      <c r="O3818">
        <v>37</v>
      </c>
      <c r="P3818" t="b">
        <v>1</v>
      </c>
      <c r="Q3818" t="s">
        <v>8276</v>
      </c>
      <c r="R3818" s="5">
        <f t="shared" si="303"/>
        <v>1.19238</v>
      </c>
      <c r="S3818">
        <f t="shared" si="307"/>
        <v>48.339729729729726</v>
      </c>
      <c r="T3818" t="s">
        <v>8276</v>
      </c>
      <c r="U3818" t="s">
        <v>8277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2145</v>
      </c>
      <c r="E3819">
        <v>2000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9">
        <f t="shared" si="304"/>
        <v>42284.69694444444</v>
      </c>
      <c r="L3819" s="9">
        <f t="shared" si="305"/>
        <v>42301.165972222225</v>
      </c>
      <c r="M3819" s="10" t="s">
        <v>8326</v>
      </c>
      <c r="N3819" t="b">
        <v>0</v>
      </c>
      <c r="O3819">
        <v>20</v>
      </c>
      <c r="P3819" t="b">
        <v>1</v>
      </c>
      <c r="Q3819" t="s">
        <v>8276</v>
      </c>
      <c r="R3819" s="5">
        <f t="shared" si="303"/>
        <v>1.0725</v>
      </c>
      <c r="S3819">
        <f t="shared" si="307"/>
        <v>107.25</v>
      </c>
      <c r="T3819" t="s">
        <v>8276</v>
      </c>
      <c r="U3819" t="s">
        <v>8277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570</v>
      </c>
      <c r="E3820">
        <v>250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9">
        <f t="shared" si="304"/>
        <v>42045.84238425926</v>
      </c>
      <c r="L3820" s="9">
        <f t="shared" si="305"/>
        <v>42075.800717592589</v>
      </c>
      <c r="M3820" s="10" t="s">
        <v>8326</v>
      </c>
      <c r="N3820" t="b">
        <v>0</v>
      </c>
      <c r="O3820">
        <v>10</v>
      </c>
      <c r="P3820" t="b">
        <v>1</v>
      </c>
      <c r="Q3820" t="s">
        <v>8276</v>
      </c>
      <c r="R3820" s="5">
        <f t="shared" si="303"/>
        <v>2.2799999999999998</v>
      </c>
      <c r="S3820">
        <f t="shared" si="307"/>
        <v>57</v>
      </c>
      <c r="T3820" t="s">
        <v>8276</v>
      </c>
      <c r="U3820" t="s">
        <v>8277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1064</v>
      </c>
      <c r="E3821">
        <v>1000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9">
        <f t="shared" si="304"/>
        <v>42184.209537037037</v>
      </c>
      <c r="L3821" s="9">
        <f t="shared" si="305"/>
        <v>42202.876388888893</v>
      </c>
      <c r="M3821" s="10" t="s">
        <v>8326</v>
      </c>
      <c r="N3821" t="b">
        <v>0</v>
      </c>
      <c r="O3821">
        <v>26</v>
      </c>
      <c r="P3821" t="b">
        <v>1</v>
      </c>
      <c r="Q3821" t="s">
        <v>8276</v>
      </c>
      <c r="R3821" s="5">
        <f t="shared" si="303"/>
        <v>1.0640000000000001</v>
      </c>
      <c r="S3821">
        <f t="shared" si="307"/>
        <v>40.92307692307692</v>
      </c>
      <c r="T3821" t="s">
        <v>8276</v>
      </c>
      <c r="U3821" t="s">
        <v>8277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430</v>
      </c>
      <c r="E3822">
        <v>300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9">
        <f t="shared" si="304"/>
        <v>42160.651817129634</v>
      </c>
      <c r="L3822" s="9">
        <f t="shared" si="305"/>
        <v>42190.651817129634</v>
      </c>
      <c r="M3822" s="10" t="s">
        <v>8326</v>
      </c>
      <c r="N3822" t="b">
        <v>0</v>
      </c>
      <c r="O3822">
        <v>20</v>
      </c>
      <c r="P3822" t="b">
        <v>1</v>
      </c>
      <c r="Q3822" t="s">
        <v>8276</v>
      </c>
      <c r="R3822" s="5">
        <f t="shared" si="303"/>
        <v>1.4333333333333333</v>
      </c>
      <c r="S3822">
        <f t="shared" si="307"/>
        <v>21.5</v>
      </c>
      <c r="T3822" t="s">
        <v>8276</v>
      </c>
      <c r="U3822" t="s">
        <v>8277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3659</v>
      </c>
      <c r="E3823">
        <v>3500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9">
        <f t="shared" si="304"/>
        <v>42341.180636574078</v>
      </c>
      <c r="L3823" s="9">
        <f t="shared" si="305"/>
        <v>42373.180636574078</v>
      </c>
      <c r="M3823" s="10" t="s">
        <v>8328</v>
      </c>
      <c r="N3823" t="b">
        <v>0</v>
      </c>
      <c r="O3823">
        <v>46</v>
      </c>
      <c r="P3823" t="b">
        <v>1</v>
      </c>
      <c r="Q3823" t="s">
        <v>8276</v>
      </c>
      <c r="R3823" s="5">
        <f t="shared" si="303"/>
        <v>1.0454285714285714</v>
      </c>
      <c r="S3823">
        <f t="shared" si="307"/>
        <v>79.543478260869563</v>
      </c>
      <c r="T3823" t="s">
        <v>8276</v>
      </c>
      <c r="U3823" t="s">
        <v>8277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5501</v>
      </c>
      <c r="E3824">
        <v>5000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9">
        <f t="shared" si="304"/>
        <v>42329.838159722218</v>
      </c>
      <c r="L3824" s="9">
        <f t="shared" si="305"/>
        <v>42388.957638888889</v>
      </c>
      <c r="M3824" s="10" t="s">
        <v>8328</v>
      </c>
      <c r="N3824" t="b">
        <v>0</v>
      </c>
      <c r="O3824">
        <v>76</v>
      </c>
      <c r="P3824" t="b">
        <v>1</v>
      </c>
      <c r="Q3824" t="s">
        <v>8276</v>
      </c>
      <c r="R3824" s="5">
        <f t="shared" si="303"/>
        <v>1.1002000000000001</v>
      </c>
      <c r="S3824">
        <f t="shared" si="307"/>
        <v>72.381578947368425</v>
      </c>
      <c r="T3824" t="s">
        <v>8276</v>
      </c>
      <c r="U3824" t="s">
        <v>8277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2650</v>
      </c>
      <c r="E3825">
        <v>2500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9">
        <f t="shared" si="304"/>
        <v>42170.910231481481</v>
      </c>
      <c r="L3825" s="9">
        <f t="shared" si="305"/>
        <v>42205.165972222225</v>
      </c>
      <c r="M3825" s="10" t="s">
        <v>8326</v>
      </c>
      <c r="N3825" t="b">
        <v>0</v>
      </c>
      <c r="O3825">
        <v>41</v>
      </c>
      <c r="P3825" t="b">
        <v>1</v>
      </c>
      <c r="Q3825" t="s">
        <v>8276</v>
      </c>
      <c r="R3825" s="5">
        <f t="shared" si="303"/>
        <v>1.06</v>
      </c>
      <c r="S3825">
        <f t="shared" si="307"/>
        <v>64.634146341463421</v>
      </c>
      <c r="T3825" t="s">
        <v>8276</v>
      </c>
      <c r="U3825" t="s">
        <v>8277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270</v>
      </c>
      <c r="E3826">
        <v>250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9">
        <f t="shared" si="304"/>
        <v>42571.626192129625</v>
      </c>
      <c r="L3826" s="9">
        <f t="shared" si="305"/>
        <v>42583.570138888885</v>
      </c>
      <c r="M3826" s="10" t="s">
        <v>8328</v>
      </c>
      <c r="N3826" t="b">
        <v>0</v>
      </c>
      <c r="O3826">
        <v>7</v>
      </c>
      <c r="P3826" t="b">
        <v>1</v>
      </c>
      <c r="Q3826" t="s">
        <v>8276</v>
      </c>
      <c r="R3826" s="5">
        <f t="shared" si="303"/>
        <v>1.08</v>
      </c>
      <c r="S3826">
        <f t="shared" si="307"/>
        <v>38.571428571428569</v>
      </c>
      <c r="T3826" t="s">
        <v>8276</v>
      </c>
      <c r="U3826" t="s">
        <v>8277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5271</v>
      </c>
      <c r="E3827">
        <v>5000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9">
        <f t="shared" si="304"/>
        <v>42151.069606481484</v>
      </c>
      <c r="L3827" s="9">
        <f t="shared" si="305"/>
        <v>42172.069606481484</v>
      </c>
      <c r="M3827" s="10" t="s">
        <v>8326</v>
      </c>
      <c r="N3827" t="b">
        <v>0</v>
      </c>
      <c r="O3827">
        <v>49</v>
      </c>
      <c r="P3827" t="b">
        <v>1</v>
      </c>
      <c r="Q3827" t="s">
        <v>8276</v>
      </c>
      <c r="R3827" s="5">
        <f t="shared" si="303"/>
        <v>1.0542</v>
      </c>
      <c r="S3827">
        <f t="shared" si="307"/>
        <v>107.57142857142857</v>
      </c>
      <c r="T3827" t="s">
        <v>8276</v>
      </c>
      <c r="U3827" t="s">
        <v>8277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715</v>
      </c>
      <c r="E3828">
        <v>600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9">
        <f t="shared" si="304"/>
        <v>42101.423541666663</v>
      </c>
      <c r="L3828" s="9">
        <f t="shared" si="305"/>
        <v>42131.423541666663</v>
      </c>
      <c r="M3828" s="10" t="s">
        <v>8326</v>
      </c>
      <c r="N3828" t="b">
        <v>0</v>
      </c>
      <c r="O3828">
        <v>26</v>
      </c>
      <c r="P3828" t="b">
        <v>1</v>
      </c>
      <c r="Q3828" t="s">
        <v>8276</v>
      </c>
      <c r="R3828" s="5">
        <f t="shared" si="303"/>
        <v>1.1916666666666667</v>
      </c>
      <c r="S3828">
        <f t="shared" si="307"/>
        <v>27.5</v>
      </c>
      <c r="T3828" t="s">
        <v>8276</v>
      </c>
      <c r="U3828" t="s">
        <v>8277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4580</v>
      </c>
      <c r="E3829">
        <v>3000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9">
        <f t="shared" si="304"/>
        <v>42034.928252314814</v>
      </c>
      <c r="L3829" s="9">
        <f t="shared" si="305"/>
        <v>42090</v>
      </c>
      <c r="M3829" s="10" t="s">
        <v>8330</v>
      </c>
      <c r="N3829" t="b">
        <v>0</v>
      </c>
      <c r="O3829">
        <v>65</v>
      </c>
      <c r="P3829" t="b">
        <v>1</v>
      </c>
      <c r="Q3829" t="s">
        <v>8276</v>
      </c>
      <c r="R3829" s="5">
        <f t="shared" si="303"/>
        <v>1.5266666666666666</v>
      </c>
      <c r="S3829">
        <f t="shared" si="307"/>
        <v>70.461538461538467</v>
      </c>
      <c r="T3829" t="s">
        <v>8276</v>
      </c>
      <c r="U3829" t="s">
        <v>8277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9">
        <f t="shared" si="304"/>
        <v>41944.527627314819</v>
      </c>
      <c r="L3830" s="9">
        <f t="shared" si="305"/>
        <v>42004.569293981476</v>
      </c>
      <c r="M3830" s="10" t="s">
        <v>8329</v>
      </c>
      <c r="N3830" t="b">
        <v>0</v>
      </c>
      <c r="O3830">
        <v>28</v>
      </c>
      <c r="P3830" t="b">
        <v>1</v>
      </c>
      <c r="Q3830" t="s">
        <v>8276</v>
      </c>
      <c r="R3830" s="5">
        <f t="shared" si="303"/>
        <v>1</v>
      </c>
      <c r="S3830">
        <f t="shared" si="307"/>
        <v>178.57142857142858</v>
      </c>
      <c r="T3830" t="s">
        <v>8276</v>
      </c>
      <c r="U3830" t="s">
        <v>8277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501</v>
      </c>
      <c r="E3831">
        <v>500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9">
        <f t="shared" si="304"/>
        <v>42593.865405092598</v>
      </c>
      <c r="L3831" s="9">
        <f t="shared" si="305"/>
        <v>42613.865405092598</v>
      </c>
      <c r="M3831" s="10" t="s">
        <v>8328</v>
      </c>
      <c r="N3831" t="b">
        <v>0</v>
      </c>
      <c r="O3831">
        <v>8</v>
      </c>
      <c r="P3831" t="b">
        <v>1</v>
      </c>
      <c r="Q3831" t="s">
        <v>8276</v>
      </c>
      <c r="R3831" s="5">
        <f t="shared" si="303"/>
        <v>1.002</v>
      </c>
      <c r="S3831">
        <f t="shared" si="307"/>
        <v>62.625</v>
      </c>
      <c r="T3831" t="s">
        <v>8276</v>
      </c>
      <c r="U3831" t="s">
        <v>8277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225</v>
      </c>
      <c r="E3832">
        <v>100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9">
        <f t="shared" si="304"/>
        <v>42503.740868055553</v>
      </c>
      <c r="L3832" s="9">
        <f t="shared" si="305"/>
        <v>42517.740868055553</v>
      </c>
      <c r="M3832" s="10" t="s">
        <v>8328</v>
      </c>
      <c r="N3832" t="b">
        <v>0</v>
      </c>
      <c r="O3832">
        <v>3</v>
      </c>
      <c r="P3832" t="b">
        <v>1</v>
      </c>
      <c r="Q3832" t="s">
        <v>8276</v>
      </c>
      <c r="R3832" s="5">
        <f t="shared" si="303"/>
        <v>2.25</v>
      </c>
      <c r="S3832">
        <f t="shared" si="307"/>
        <v>75</v>
      </c>
      <c r="T3832" t="s">
        <v>8276</v>
      </c>
      <c r="U3832" t="s">
        <v>8277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530.11</v>
      </c>
      <c r="E3833">
        <v>500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9">
        <f t="shared" si="304"/>
        <v>41927.848900462966</v>
      </c>
      <c r="L3833" s="9">
        <f t="shared" si="305"/>
        <v>41948.890567129631</v>
      </c>
      <c r="M3833" s="10" t="s">
        <v>8329</v>
      </c>
      <c r="N3833" t="b">
        <v>0</v>
      </c>
      <c r="O3833">
        <v>9</v>
      </c>
      <c r="P3833" t="b">
        <v>1</v>
      </c>
      <c r="Q3833" t="s">
        <v>8276</v>
      </c>
      <c r="R3833" s="5">
        <f t="shared" si="303"/>
        <v>1.0602199999999999</v>
      </c>
      <c r="S3833">
        <f t="shared" si="307"/>
        <v>58.901111111111113</v>
      </c>
      <c r="T3833" t="s">
        <v>8276</v>
      </c>
      <c r="U3833" t="s">
        <v>8277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1256</v>
      </c>
      <c r="E3834">
        <v>1200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9">
        <f t="shared" si="304"/>
        <v>42375.114988425921</v>
      </c>
      <c r="L3834" s="9">
        <f t="shared" si="305"/>
        <v>42420.114988425921</v>
      </c>
      <c r="M3834" s="10" t="s">
        <v>8328</v>
      </c>
      <c r="N3834" t="b">
        <v>0</v>
      </c>
      <c r="O3834">
        <v>9</v>
      </c>
      <c r="P3834" t="b">
        <v>1</v>
      </c>
      <c r="Q3834" t="s">
        <v>8276</v>
      </c>
      <c r="R3834" s="5">
        <f t="shared" si="303"/>
        <v>1.0466666666666666</v>
      </c>
      <c r="S3834">
        <f t="shared" si="307"/>
        <v>139.55555555555554</v>
      </c>
      <c r="T3834" t="s">
        <v>8276</v>
      </c>
      <c r="U3834" t="s">
        <v>8277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1400</v>
      </c>
      <c r="E3835">
        <v>1200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9">
        <f t="shared" si="304"/>
        <v>41963.872361111113</v>
      </c>
      <c r="L3835" s="9">
        <f t="shared" si="305"/>
        <v>41974.797916666663</v>
      </c>
      <c r="M3835" s="10" t="s">
        <v>8329</v>
      </c>
      <c r="N3835" t="b">
        <v>0</v>
      </c>
      <c r="O3835">
        <v>20</v>
      </c>
      <c r="P3835" t="b">
        <v>1</v>
      </c>
      <c r="Q3835" t="s">
        <v>8276</v>
      </c>
      <c r="R3835" s="5">
        <f t="shared" si="303"/>
        <v>1.1666666666666667</v>
      </c>
      <c r="S3835">
        <f t="shared" si="307"/>
        <v>70</v>
      </c>
      <c r="T3835" t="s">
        <v>8276</v>
      </c>
      <c r="U3835" t="s">
        <v>8277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3271</v>
      </c>
      <c r="E3836">
        <v>3000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9">
        <f t="shared" si="304"/>
        <v>42143.445219907408</v>
      </c>
      <c r="L3836" s="9">
        <f t="shared" si="305"/>
        <v>42173.445219907408</v>
      </c>
      <c r="M3836" s="10" t="s">
        <v>8326</v>
      </c>
      <c r="N3836" t="b">
        <v>0</v>
      </c>
      <c r="O3836">
        <v>57</v>
      </c>
      <c r="P3836" t="b">
        <v>1</v>
      </c>
      <c r="Q3836" t="s">
        <v>8276</v>
      </c>
      <c r="R3836" s="5">
        <f t="shared" si="303"/>
        <v>1.0903333333333334</v>
      </c>
      <c r="S3836">
        <f t="shared" si="307"/>
        <v>57.385964912280699</v>
      </c>
      <c r="T3836" t="s">
        <v>8276</v>
      </c>
      <c r="U3836" t="s">
        <v>8277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320</v>
      </c>
      <c r="E3837">
        <v>200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9">
        <f t="shared" si="304"/>
        <v>42460.94222222222</v>
      </c>
      <c r="L3837" s="9">
        <f t="shared" si="305"/>
        <v>42481.94222222222</v>
      </c>
      <c r="M3837" s="10" t="s">
        <v>8328</v>
      </c>
      <c r="N3837" t="b">
        <v>0</v>
      </c>
      <c r="O3837">
        <v>8</v>
      </c>
      <c r="P3837" t="b">
        <v>1</v>
      </c>
      <c r="Q3837" t="s">
        <v>8276</v>
      </c>
      <c r="R3837" s="5">
        <f t="shared" si="303"/>
        <v>1.6</v>
      </c>
      <c r="S3837">
        <f t="shared" si="307"/>
        <v>40</v>
      </c>
      <c r="T3837" t="s">
        <v>8276</v>
      </c>
      <c r="U3837" t="s">
        <v>8277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900</v>
      </c>
      <c r="E3838">
        <v>800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9">
        <f t="shared" si="304"/>
        <v>42553.926527777774</v>
      </c>
      <c r="L3838" s="9">
        <f t="shared" si="305"/>
        <v>42585.172916666663</v>
      </c>
      <c r="M3838" s="10" t="s">
        <v>8328</v>
      </c>
      <c r="N3838" t="b">
        <v>0</v>
      </c>
      <c r="O3838">
        <v>14</v>
      </c>
      <c r="P3838" t="b">
        <v>1</v>
      </c>
      <c r="Q3838" t="s">
        <v>8276</v>
      </c>
      <c r="R3838" s="5">
        <f t="shared" si="303"/>
        <v>1.125</v>
      </c>
      <c r="S3838">
        <f t="shared" si="307"/>
        <v>64.285714285714292</v>
      </c>
      <c r="T3838" t="s">
        <v>8276</v>
      </c>
      <c r="U3838" t="s">
        <v>8277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2042</v>
      </c>
      <c r="E3839">
        <v>2000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9">
        <f t="shared" si="304"/>
        <v>42152.765717592592</v>
      </c>
      <c r="L3839" s="9">
        <f t="shared" si="305"/>
        <v>42188.765717592592</v>
      </c>
      <c r="M3839" s="10" t="s">
        <v>8326</v>
      </c>
      <c r="N3839" t="b">
        <v>0</v>
      </c>
      <c r="O3839">
        <v>17</v>
      </c>
      <c r="P3839" t="b">
        <v>1</v>
      </c>
      <c r="Q3839" t="s">
        <v>8276</v>
      </c>
      <c r="R3839" s="5">
        <f t="shared" si="303"/>
        <v>1.0209999999999999</v>
      </c>
      <c r="S3839">
        <f t="shared" ref="S3839:S3864" si="308">D3839/O3839</f>
        <v>120.11764705882354</v>
      </c>
      <c r="T3839" t="s">
        <v>8276</v>
      </c>
      <c r="U3839" t="s">
        <v>8277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100824</v>
      </c>
      <c r="E3840">
        <v>100000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9">
        <f t="shared" si="304"/>
        <v>42116.710752314815</v>
      </c>
      <c r="L3840" s="9">
        <f t="shared" si="305"/>
        <v>42146.710752314815</v>
      </c>
      <c r="M3840" s="10" t="s">
        <v>8326</v>
      </c>
      <c r="N3840" t="b">
        <v>0</v>
      </c>
      <c r="O3840">
        <v>100</v>
      </c>
      <c r="P3840" t="b">
        <v>1</v>
      </c>
      <c r="Q3840" t="s">
        <v>8276</v>
      </c>
      <c r="R3840" s="5">
        <f t="shared" si="303"/>
        <v>1.00824</v>
      </c>
      <c r="S3840">
        <f t="shared" si="308"/>
        <v>1008.24</v>
      </c>
      <c r="T3840" t="s">
        <v>8276</v>
      </c>
      <c r="U3840" t="s">
        <v>8277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2025</v>
      </c>
      <c r="E3841">
        <v>2000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9">
        <f t="shared" si="304"/>
        <v>42155.142638888894</v>
      </c>
      <c r="L3841" s="9">
        <f t="shared" si="305"/>
        <v>42215.142638888894</v>
      </c>
      <c r="M3841" s="10" t="s">
        <v>8326</v>
      </c>
      <c r="N3841" t="b">
        <v>0</v>
      </c>
      <c r="O3841">
        <v>32</v>
      </c>
      <c r="P3841" t="b">
        <v>1</v>
      </c>
      <c r="Q3841" t="s">
        <v>8276</v>
      </c>
      <c r="R3841" s="5">
        <f t="shared" si="303"/>
        <v>1.0125</v>
      </c>
      <c r="S3841">
        <f t="shared" si="308"/>
        <v>63.28125</v>
      </c>
      <c r="T3841" t="s">
        <v>8276</v>
      </c>
      <c r="U3841" t="s">
        <v>8277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65</v>
      </c>
      <c r="E3842">
        <v>1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9">
        <f t="shared" si="304"/>
        <v>42432.701724537037</v>
      </c>
      <c r="L3842" s="9">
        <f t="shared" si="305"/>
        <v>42457.660057870366</v>
      </c>
      <c r="M3842" s="10" t="s">
        <v>8328</v>
      </c>
      <c r="N3842" t="b">
        <v>0</v>
      </c>
      <c r="O3842">
        <v>3</v>
      </c>
      <c r="P3842" t="b">
        <v>1</v>
      </c>
      <c r="Q3842" t="s">
        <v>8276</v>
      </c>
      <c r="R3842" s="5">
        <f t="shared" ref="R3842:R3905" si="309">D3842/E3842</f>
        <v>65</v>
      </c>
      <c r="S3842">
        <f t="shared" si="308"/>
        <v>21.666666666666668</v>
      </c>
      <c r="T3842" t="s">
        <v>8276</v>
      </c>
      <c r="U3842" t="s">
        <v>8277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872</v>
      </c>
      <c r="E3843">
        <v>10000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9">
        <f t="shared" ref="K3843:K3906" si="310">(J3843/86400)+DATE(1970,1,1)</f>
        <v>41780.785729166666</v>
      </c>
      <c r="L3843" s="9">
        <f t="shared" ref="L3843:L3906" si="311">(I3843/86400)+DATE(1970,1,1)</f>
        <v>41840.785729166666</v>
      </c>
      <c r="M3843" s="10" t="s">
        <v>8329</v>
      </c>
      <c r="N3843" t="b">
        <v>1</v>
      </c>
      <c r="O3843">
        <v>34</v>
      </c>
      <c r="P3843" t="b">
        <v>0</v>
      </c>
      <c r="Q3843" t="s">
        <v>8276</v>
      </c>
      <c r="R3843" s="5">
        <f t="shared" si="309"/>
        <v>8.72E-2</v>
      </c>
      <c r="S3843">
        <f t="shared" si="308"/>
        <v>25.647058823529413</v>
      </c>
      <c r="T3843" t="s">
        <v>8276</v>
      </c>
      <c r="U3843" t="s">
        <v>8277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1097</v>
      </c>
      <c r="E3844">
        <v>5000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9">
        <f t="shared" si="310"/>
        <v>41740.493657407409</v>
      </c>
      <c r="L3844" s="9">
        <f t="shared" si="311"/>
        <v>41770.493657407409</v>
      </c>
      <c r="M3844" s="10" t="s">
        <v>8329</v>
      </c>
      <c r="N3844" t="b">
        <v>1</v>
      </c>
      <c r="O3844">
        <v>23</v>
      </c>
      <c r="P3844" t="b">
        <v>0</v>
      </c>
      <c r="Q3844" t="s">
        <v>8276</v>
      </c>
      <c r="R3844" s="5">
        <f t="shared" si="309"/>
        <v>0.21940000000000001</v>
      </c>
      <c r="S3844">
        <f t="shared" si="308"/>
        <v>47.695652173913047</v>
      </c>
      <c r="T3844" t="s">
        <v>8276</v>
      </c>
      <c r="U3844" t="s">
        <v>8277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1065</v>
      </c>
      <c r="E3845">
        <v>5000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9">
        <f t="shared" si="310"/>
        <v>41766.072500000002</v>
      </c>
      <c r="L3845" s="9">
        <f t="shared" si="311"/>
        <v>41791.072500000002</v>
      </c>
      <c r="M3845" s="10" t="s">
        <v>8329</v>
      </c>
      <c r="N3845" t="b">
        <v>1</v>
      </c>
      <c r="O3845">
        <v>19</v>
      </c>
      <c r="P3845" t="b">
        <v>0</v>
      </c>
      <c r="Q3845" t="s">
        <v>8276</v>
      </c>
      <c r="R3845" s="5">
        <f t="shared" si="309"/>
        <v>0.21299999999999999</v>
      </c>
      <c r="S3845">
        <f t="shared" si="308"/>
        <v>56.05263157894737</v>
      </c>
      <c r="T3845" t="s">
        <v>8276</v>
      </c>
      <c r="U3845" t="s">
        <v>8277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4066</v>
      </c>
      <c r="E3846">
        <v>9800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9">
        <f t="shared" si="310"/>
        <v>41766.617291666669</v>
      </c>
      <c r="L3846" s="9">
        <f t="shared" si="311"/>
        <v>41793.290972222225</v>
      </c>
      <c r="M3846" s="10" t="s">
        <v>8329</v>
      </c>
      <c r="N3846" t="b">
        <v>1</v>
      </c>
      <c r="O3846">
        <v>50</v>
      </c>
      <c r="P3846" t="b">
        <v>0</v>
      </c>
      <c r="Q3846" t="s">
        <v>8276</v>
      </c>
      <c r="R3846" s="5">
        <f t="shared" si="309"/>
        <v>0.41489795918367345</v>
      </c>
      <c r="S3846">
        <f t="shared" si="308"/>
        <v>81.319999999999993</v>
      </c>
      <c r="T3846" t="s">
        <v>8276</v>
      </c>
      <c r="U3846" t="s">
        <v>8277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842</v>
      </c>
      <c r="E3847">
        <v>40000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9">
        <f t="shared" si="310"/>
        <v>42248.627013888894</v>
      </c>
      <c r="L3847" s="9">
        <f t="shared" si="311"/>
        <v>42278.627013888894</v>
      </c>
      <c r="M3847" s="10" t="s">
        <v>8326</v>
      </c>
      <c r="N3847" t="b">
        <v>1</v>
      </c>
      <c r="O3847">
        <v>12</v>
      </c>
      <c r="P3847" t="b">
        <v>0</v>
      </c>
      <c r="Q3847" t="s">
        <v>8276</v>
      </c>
      <c r="R3847" s="5">
        <f t="shared" si="309"/>
        <v>2.1049999999999999E-2</v>
      </c>
      <c r="S3847">
        <f t="shared" si="308"/>
        <v>70.166666666666671</v>
      </c>
      <c r="T3847" t="s">
        <v>8276</v>
      </c>
      <c r="U3847" t="s">
        <v>8277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189</v>
      </c>
      <c r="E3848">
        <v>7000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9">
        <f t="shared" si="310"/>
        <v>41885.221550925926</v>
      </c>
      <c r="L3848" s="9">
        <f t="shared" si="311"/>
        <v>41916.290972222225</v>
      </c>
      <c r="M3848" s="10" t="s">
        <v>8329</v>
      </c>
      <c r="N3848" t="b">
        <v>1</v>
      </c>
      <c r="O3848">
        <v>8</v>
      </c>
      <c r="P3848" t="b">
        <v>0</v>
      </c>
      <c r="Q3848" t="s">
        <v>8276</v>
      </c>
      <c r="R3848" s="5">
        <f t="shared" si="309"/>
        <v>2.7E-2</v>
      </c>
      <c r="S3848">
        <f t="shared" si="308"/>
        <v>23.625</v>
      </c>
      <c r="T3848" t="s">
        <v>8276</v>
      </c>
      <c r="U3848" t="s">
        <v>8277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1697</v>
      </c>
      <c r="E3849">
        <v>10500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9">
        <f t="shared" si="310"/>
        <v>42159.224432870367</v>
      </c>
      <c r="L3849" s="9">
        <f t="shared" si="311"/>
        <v>42204.224432870367</v>
      </c>
      <c r="M3849" s="10" t="s">
        <v>8326</v>
      </c>
      <c r="N3849" t="b">
        <v>1</v>
      </c>
      <c r="O3849">
        <v>9</v>
      </c>
      <c r="P3849" t="b">
        <v>0</v>
      </c>
      <c r="Q3849" t="s">
        <v>8276</v>
      </c>
      <c r="R3849" s="5">
        <f t="shared" si="309"/>
        <v>0.16161904761904761</v>
      </c>
      <c r="S3849">
        <f t="shared" si="308"/>
        <v>188.55555555555554</v>
      </c>
      <c r="T3849" t="s">
        <v>8276</v>
      </c>
      <c r="U3849" t="s">
        <v>8277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2129</v>
      </c>
      <c r="E3850">
        <v>13000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9">
        <f t="shared" si="310"/>
        <v>42265.817002314812</v>
      </c>
      <c r="L3850" s="9">
        <f t="shared" si="311"/>
        <v>42295.817002314812</v>
      </c>
      <c r="M3850" s="10" t="s">
        <v>8326</v>
      </c>
      <c r="N3850" t="b">
        <v>1</v>
      </c>
      <c r="O3850">
        <v>43</v>
      </c>
      <c r="P3850" t="b">
        <v>0</v>
      </c>
      <c r="Q3850" t="s">
        <v>8276</v>
      </c>
      <c r="R3850" s="5">
        <f t="shared" si="309"/>
        <v>0.16376923076923078</v>
      </c>
      <c r="S3850">
        <f t="shared" si="308"/>
        <v>49.511627906976742</v>
      </c>
      <c r="T3850" t="s">
        <v>8276</v>
      </c>
      <c r="U3850" t="s">
        <v>8277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2113</v>
      </c>
      <c r="E3851">
        <v>30000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9">
        <f t="shared" si="310"/>
        <v>42136.767175925925</v>
      </c>
      <c r="L3851" s="9">
        <f t="shared" si="311"/>
        <v>42166.767175925925</v>
      </c>
      <c r="M3851" s="10" t="s">
        <v>8326</v>
      </c>
      <c r="N3851" t="b">
        <v>1</v>
      </c>
      <c r="O3851">
        <v>28</v>
      </c>
      <c r="P3851" t="b">
        <v>0</v>
      </c>
      <c r="Q3851" t="s">
        <v>8276</v>
      </c>
      <c r="R3851" s="5">
        <f t="shared" si="309"/>
        <v>7.0433333333333334E-2</v>
      </c>
      <c r="S3851">
        <f t="shared" si="308"/>
        <v>75.464285714285708</v>
      </c>
      <c r="T3851" t="s">
        <v>8276</v>
      </c>
      <c r="U3851" t="s">
        <v>8277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38</v>
      </c>
      <c r="E3852">
        <v>1000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9">
        <f t="shared" si="310"/>
        <v>41975.124340277776</v>
      </c>
      <c r="L3852" s="9">
        <f t="shared" si="311"/>
        <v>42005.124340277776</v>
      </c>
      <c r="M3852" s="10" t="s">
        <v>8326</v>
      </c>
      <c r="N3852" t="b">
        <v>1</v>
      </c>
      <c r="O3852">
        <v>4</v>
      </c>
      <c r="P3852" t="b">
        <v>0</v>
      </c>
      <c r="Q3852" t="s">
        <v>8276</v>
      </c>
      <c r="R3852" s="5">
        <f t="shared" si="309"/>
        <v>3.7999999999999999E-2</v>
      </c>
      <c r="S3852">
        <f t="shared" si="308"/>
        <v>9.5</v>
      </c>
      <c r="T3852" t="s">
        <v>8276</v>
      </c>
      <c r="U3852" t="s">
        <v>8277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852</v>
      </c>
      <c r="E3853">
        <v>2500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9">
        <f t="shared" si="310"/>
        <v>42172.439571759256</v>
      </c>
      <c r="L3853" s="9">
        <f t="shared" si="311"/>
        <v>42202.439571759256</v>
      </c>
      <c r="M3853" s="10" t="s">
        <v>8326</v>
      </c>
      <c r="N3853" t="b">
        <v>1</v>
      </c>
      <c r="O3853">
        <v>24</v>
      </c>
      <c r="P3853" t="b">
        <v>0</v>
      </c>
      <c r="Q3853" t="s">
        <v>8276</v>
      </c>
      <c r="R3853" s="5">
        <f t="shared" si="309"/>
        <v>0.34079999999999999</v>
      </c>
      <c r="S3853">
        <f t="shared" si="308"/>
        <v>35.5</v>
      </c>
      <c r="T3853" t="s">
        <v>8276</v>
      </c>
      <c r="U3853" t="s">
        <v>8277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20</v>
      </c>
      <c r="E3854">
        <v>10000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9">
        <f t="shared" si="310"/>
        <v>42065.190694444449</v>
      </c>
      <c r="L3854" s="9">
        <f t="shared" si="311"/>
        <v>42090.149027777778</v>
      </c>
      <c r="M3854" s="10" t="s">
        <v>8326</v>
      </c>
      <c r="N3854" t="b">
        <v>0</v>
      </c>
      <c r="O3854">
        <v>2</v>
      </c>
      <c r="P3854" t="b">
        <v>0</v>
      </c>
      <c r="Q3854" t="s">
        <v>8276</v>
      </c>
      <c r="R3854" s="5">
        <f t="shared" si="309"/>
        <v>2E-3</v>
      </c>
      <c r="S3854">
        <f t="shared" si="308"/>
        <v>10</v>
      </c>
      <c r="T3854" t="s">
        <v>8276</v>
      </c>
      <c r="U3854" t="s">
        <v>8277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26</v>
      </c>
      <c r="E3855">
        <v>100000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9">
        <f t="shared" si="310"/>
        <v>41848.84002314815</v>
      </c>
      <c r="L3855" s="9">
        <f t="shared" si="311"/>
        <v>41883.84002314815</v>
      </c>
      <c r="M3855" s="10" t="s">
        <v>8329</v>
      </c>
      <c r="N3855" t="b">
        <v>0</v>
      </c>
      <c r="O3855">
        <v>2</v>
      </c>
      <c r="P3855" t="b">
        <v>0</v>
      </c>
      <c r="Q3855" t="s">
        <v>8276</v>
      </c>
      <c r="R3855" s="5">
        <f t="shared" si="309"/>
        <v>2.5999999999999998E-4</v>
      </c>
      <c r="S3855">
        <f t="shared" si="308"/>
        <v>13</v>
      </c>
      <c r="T3855" t="s">
        <v>8276</v>
      </c>
      <c r="U3855" t="s">
        <v>8277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1788</v>
      </c>
      <c r="E3856">
        <v>11000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9">
        <f t="shared" si="310"/>
        <v>42103.884930555556</v>
      </c>
      <c r="L3856" s="9">
        <f t="shared" si="311"/>
        <v>42133.884930555556</v>
      </c>
      <c r="M3856" s="10" t="s">
        <v>8326</v>
      </c>
      <c r="N3856" t="b">
        <v>0</v>
      </c>
      <c r="O3856">
        <v>20</v>
      </c>
      <c r="P3856" t="b">
        <v>0</v>
      </c>
      <c r="Q3856" t="s">
        <v>8276</v>
      </c>
      <c r="R3856" s="5">
        <f t="shared" si="309"/>
        <v>0.16254545454545455</v>
      </c>
      <c r="S3856">
        <f t="shared" si="308"/>
        <v>89.4</v>
      </c>
      <c r="T3856" t="s">
        <v>8276</v>
      </c>
      <c r="U3856" t="s">
        <v>8277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25</v>
      </c>
      <c r="E3857">
        <v>1000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9">
        <f t="shared" si="310"/>
        <v>42059.970729166671</v>
      </c>
      <c r="L3857" s="9">
        <f t="shared" si="311"/>
        <v>42089.929062499999</v>
      </c>
      <c r="M3857" s="10" t="s">
        <v>8326</v>
      </c>
      <c r="N3857" t="b">
        <v>0</v>
      </c>
      <c r="O3857">
        <v>1</v>
      </c>
      <c r="P3857" t="b">
        <v>0</v>
      </c>
      <c r="Q3857" t="s">
        <v>8276</v>
      </c>
      <c r="R3857" s="5">
        <f t="shared" si="309"/>
        <v>2.5000000000000001E-2</v>
      </c>
      <c r="S3857">
        <f t="shared" si="308"/>
        <v>25</v>
      </c>
      <c r="T3857" t="s">
        <v>8276</v>
      </c>
      <c r="U3857" t="s">
        <v>8277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1</v>
      </c>
      <c r="E3858">
        <v>5000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9">
        <f t="shared" si="310"/>
        <v>42041.743090277778</v>
      </c>
      <c r="L3858" s="9">
        <f t="shared" si="311"/>
        <v>42071.701423611114</v>
      </c>
      <c r="M3858" s="10" t="s">
        <v>8326</v>
      </c>
      <c r="N3858" t="b">
        <v>0</v>
      </c>
      <c r="O3858">
        <v>1</v>
      </c>
      <c r="P3858" t="b">
        <v>0</v>
      </c>
      <c r="Q3858" t="s">
        <v>8276</v>
      </c>
      <c r="R3858" s="5">
        <f t="shared" si="309"/>
        <v>2.0000000000000001E-4</v>
      </c>
      <c r="S3858">
        <f t="shared" si="308"/>
        <v>1</v>
      </c>
      <c r="T3858" t="s">
        <v>8276</v>
      </c>
      <c r="U3858" t="s">
        <v>8277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260</v>
      </c>
      <c r="E3859">
        <v>5000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9">
        <f t="shared" si="310"/>
        <v>41829.73715277778</v>
      </c>
      <c r="L3859" s="9">
        <f t="shared" si="311"/>
        <v>41852.716666666667</v>
      </c>
      <c r="M3859" s="10" t="s">
        <v>8329</v>
      </c>
      <c r="N3859" t="b">
        <v>0</v>
      </c>
      <c r="O3859">
        <v>4</v>
      </c>
      <c r="P3859" t="b">
        <v>0</v>
      </c>
      <c r="Q3859" t="s">
        <v>8276</v>
      </c>
      <c r="R3859" s="5">
        <f t="shared" si="309"/>
        <v>5.1999999999999998E-2</v>
      </c>
      <c r="S3859">
        <f t="shared" si="308"/>
        <v>65</v>
      </c>
      <c r="T3859" t="s">
        <v>8276</v>
      </c>
      <c r="U3859" t="s">
        <v>8277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10</v>
      </c>
      <c r="E3860">
        <v>500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9">
        <f t="shared" si="310"/>
        <v>42128.431064814809</v>
      </c>
      <c r="L3860" s="9">
        <f t="shared" si="311"/>
        <v>42146.875</v>
      </c>
      <c r="M3860" s="10" t="s">
        <v>8326</v>
      </c>
      <c r="N3860" t="b">
        <v>0</v>
      </c>
      <c r="O3860">
        <v>1</v>
      </c>
      <c r="P3860" t="b">
        <v>0</v>
      </c>
      <c r="Q3860" t="s">
        <v>8276</v>
      </c>
      <c r="R3860" s="5">
        <f t="shared" si="309"/>
        <v>0.02</v>
      </c>
      <c r="S3860">
        <f t="shared" si="308"/>
        <v>10</v>
      </c>
      <c r="T3860" t="s">
        <v>8276</v>
      </c>
      <c r="U3860" t="s">
        <v>8277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1</v>
      </c>
      <c r="E3861">
        <v>2500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9">
        <f t="shared" si="310"/>
        <v>41789.893599537041</v>
      </c>
      <c r="L3861" s="9">
        <f t="shared" si="311"/>
        <v>41815.875</v>
      </c>
      <c r="M3861" s="10" t="s">
        <v>8329</v>
      </c>
      <c r="N3861" t="b">
        <v>0</v>
      </c>
      <c r="O3861">
        <v>1</v>
      </c>
      <c r="P3861" t="b">
        <v>0</v>
      </c>
      <c r="Q3861" t="s">
        <v>8276</v>
      </c>
      <c r="R3861" s="5">
        <f t="shared" si="309"/>
        <v>4.0000000000000002E-4</v>
      </c>
      <c r="S3861">
        <f t="shared" si="308"/>
        <v>1</v>
      </c>
      <c r="T3861" t="s">
        <v>8276</v>
      </c>
      <c r="U3861" t="s">
        <v>8277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1060</v>
      </c>
      <c r="E3862">
        <v>6000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9">
        <f t="shared" si="310"/>
        <v>41833.660995370374</v>
      </c>
      <c r="L3862" s="9">
        <f t="shared" si="311"/>
        <v>41863.660995370374</v>
      </c>
      <c r="M3862" s="10" t="s">
        <v>8329</v>
      </c>
      <c r="N3862" t="b">
        <v>0</v>
      </c>
      <c r="O3862">
        <v>13</v>
      </c>
      <c r="P3862" t="b">
        <v>0</v>
      </c>
      <c r="Q3862" t="s">
        <v>8276</v>
      </c>
      <c r="R3862" s="5">
        <f t="shared" si="309"/>
        <v>0.17666666666666667</v>
      </c>
      <c r="S3862">
        <f t="shared" si="308"/>
        <v>81.538461538461533</v>
      </c>
      <c r="T3862" t="s">
        <v>8276</v>
      </c>
      <c r="U3862" t="s">
        <v>8277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100</v>
      </c>
      <c r="E3863">
        <v>2000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9">
        <f t="shared" si="310"/>
        <v>41914.590011574073</v>
      </c>
      <c r="L3863" s="9">
        <f t="shared" si="311"/>
        <v>41955.907638888893</v>
      </c>
      <c r="M3863" s="10" t="s">
        <v>8329</v>
      </c>
      <c r="N3863" t="b">
        <v>0</v>
      </c>
      <c r="O3863">
        <v>1</v>
      </c>
      <c r="P3863" t="b">
        <v>0</v>
      </c>
      <c r="Q3863" t="s">
        <v>8276</v>
      </c>
      <c r="R3863" s="5">
        <f t="shared" si="309"/>
        <v>0.05</v>
      </c>
      <c r="S3863">
        <f t="shared" si="308"/>
        <v>100</v>
      </c>
      <c r="T3863" t="s">
        <v>8276</v>
      </c>
      <c r="U3863" t="s">
        <v>8277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1</v>
      </c>
      <c r="E3864">
        <v>7500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9">
        <f t="shared" si="310"/>
        <v>42611.261064814811</v>
      </c>
      <c r="L3864" s="9">
        <f t="shared" si="311"/>
        <v>42625.707638888889</v>
      </c>
      <c r="M3864" s="10" t="s">
        <v>8328</v>
      </c>
      <c r="N3864" t="b">
        <v>0</v>
      </c>
      <c r="O3864">
        <v>1</v>
      </c>
      <c r="P3864" t="b">
        <v>0</v>
      </c>
      <c r="Q3864" t="s">
        <v>8276</v>
      </c>
      <c r="R3864" s="5">
        <f t="shared" si="309"/>
        <v>1.3333333333333334E-4</v>
      </c>
      <c r="S3864">
        <f t="shared" si="308"/>
        <v>1</v>
      </c>
      <c r="T3864" t="s">
        <v>8276</v>
      </c>
      <c r="U3864" t="s">
        <v>8277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0</v>
      </c>
      <c r="E3865">
        <v>6000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9">
        <f t="shared" si="310"/>
        <v>42253.633159722223</v>
      </c>
      <c r="L3865" s="9">
        <f t="shared" si="311"/>
        <v>42313.674826388888</v>
      </c>
      <c r="M3865" s="10" t="s">
        <v>8326</v>
      </c>
      <c r="N3865" t="b">
        <v>0</v>
      </c>
      <c r="O3865">
        <v>0</v>
      </c>
      <c r="P3865" t="b">
        <v>0</v>
      </c>
      <c r="Q3865" t="s">
        <v>8276</v>
      </c>
      <c r="R3865" s="5">
        <f t="shared" si="309"/>
        <v>0</v>
      </c>
      <c r="S3865">
        <v>0</v>
      </c>
      <c r="T3865" t="s">
        <v>8276</v>
      </c>
      <c r="U3865" t="s">
        <v>8277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60</v>
      </c>
      <c r="E3866">
        <v>5000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9">
        <f t="shared" si="310"/>
        <v>42295.891828703709</v>
      </c>
      <c r="L3866" s="9">
        <f t="shared" si="311"/>
        <v>42325.933495370366</v>
      </c>
      <c r="M3866" s="10" t="s">
        <v>8326</v>
      </c>
      <c r="N3866" t="b">
        <v>0</v>
      </c>
      <c r="O3866">
        <v>3</v>
      </c>
      <c r="P3866" t="b">
        <v>0</v>
      </c>
      <c r="Q3866" t="s">
        <v>8276</v>
      </c>
      <c r="R3866" s="5">
        <f t="shared" si="309"/>
        <v>1.2E-2</v>
      </c>
      <c r="S3866">
        <f t="shared" ref="S3866:S3873" si="312">D3866/O3866</f>
        <v>20</v>
      </c>
      <c r="T3866" t="s">
        <v>8276</v>
      </c>
      <c r="U3866" t="s">
        <v>8277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650</v>
      </c>
      <c r="E3867">
        <v>2413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9">
        <f t="shared" si="310"/>
        <v>41841.651597222226</v>
      </c>
      <c r="L3867" s="9">
        <f t="shared" si="311"/>
        <v>41881.229166666664</v>
      </c>
      <c r="M3867" s="10" t="s">
        <v>8329</v>
      </c>
      <c r="N3867" t="b">
        <v>0</v>
      </c>
      <c r="O3867">
        <v>14</v>
      </c>
      <c r="P3867" t="b">
        <v>0</v>
      </c>
      <c r="Q3867" t="s">
        <v>8276</v>
      </c>
      <c r="R3867" s="5">
        <f t="shared" si="309"/>
        <v>0.26937422295897223</v>
      </c>
      <c r="S3867">
        <f t="shared" si="312"/>
        <v>46.428571428571431</v>
      </c>
      <c r="T3867" t="s">
        <v>8276</v>
      </c>
      <c r="U3867" t="s">
        <v>8277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11</v>
      </c>
      <c r="E3868">
        <v>2000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9">
        <f t="shared" si="310"/>
        <v>42402.947002314817</v>
      </c>
      <c r="L3868" s="9">
        <f t="shared" si="311"/>
        <v>42452.145138888889</v>
      </c>
      <c r="M3868" s="10" t="s">
        <v>8328</v>
      </c>
      <c r="N3868" t="b">
        <v>0</v>
      </c>
      <c r="O3868">
        <v>2</v>
      </c>
      <c r="P3868" t="b">
        <v>0</v>
      </c>
      <c r="Q3868" t="s">
        <v>8276</v>
      </c>
      <c r="R3868" s="5">
        <f t="shared" si="309"/>
        <v>5.4999999999999997E-3</v>
      </c>
      <c r="S3868">
        <f t="shared" si="312"/>
        <v>5.5</v>
      </c>
      <c r="T3868" t="s">
        <v>8276</v>
      </c>
      <c r="U3868" t="s">
        <v>8277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251</v>
      </c>
      <c r="E3869">
        <v>2000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9">
        <f t="shared" si="310"/>
        <v>42509.814108796301</v>
      </c>
      <c r="L3869" s="9">
        <f t="shared" si="311"/>
        <v>42539.814108796301</v>
      </c>
      <c r="M3869" s="10" t="s">
        <v>8328</v>
      </c>
      <c r="N3869" t="b">
        <v>0</v>
      </c>
      <c r="O3869">
        <v>5</v>
      </c>
      <c r="P3869" t="b">
        <v>0</v>
      </c>
      <c r="Q3869" t="s">
        <v>8276</v>
      </c>
      <c r="R3869" s="5">
        <f t="shared" si="309"/>
        <v>0.1255</v>
      </c>
      <c r="S3869">
        <f t="shared" si="312"/>
        <v>50.2</v>
      </c>
      <c r="T3869" t="s">
        <v>8276</v>
      </c>
      <c r="U3869" t="s">
        <v>8277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10</v>
      </c>
      <c r="E3870">
        <v>5000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9">
        <f t="shared" si="310"/>
        <v>41865.659780092596</v>
      </c>
      <c r="L3870" s="9">
        <f t="shared" si="311"/>
        <v>41890.659780092596</v>
      </c>
      <c r="M3870" s="10" t="s">
        <v>8329</v>
      </c>
      <c r="N3870" t="b">
        <v>0</v>
      </c>
      <c r="O3870">
        <v>1</v>
      </c>
      <c r="P3870" t="b">
        <v>0</v>
      </c>
      <c r="Q3870" t="s">
        <v>8276</v>
      </c>
      <c r="R3870" s="5">
        <f t="shared" si="309"/>
        <v>2E-3</v>
      </c>
      <c r="S3870">
        <f t="shared" si="312"/>
        <v>10</v>
      </c>
      <c r="T3870" t="s">
        <v>8276</v>
      </c>
      <c r="U3870" t="s">
        <v>8318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452</v>
      </c>
      <c r="E3871">
        <v>13111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9">
        <f t="shared" si="310"/>
        <v>42047.724444444444</v>
      </c>
      <c r="L3871" s="9">
        <f t="shared" si="311"/>
        <v>42077.132638888885</v>
      </c>
      <c r="M3871" s="10" t="s">
        <v>8326</v>
      </c>
      <c r="N3871" t="b">
        <v>0</v>
      </c>
      <c r="O3871">
        <v>15</v>
      </c>
      <c r="P3871" t="b">
        <v>0</v>
      </c>
      <c r="Q3871" t="s">
        <v>8276</v>
      </c>
      <c r="R3871" s="5">
        <f t="shared" si="309"/>
        <v>3.44748684310884E-2</v>
      </c>
      <c r="S3871">
        <f t="shared" si="312"/>
        <v>30.133333333333333</v>
      </c>
      <c r="T3871" t="s">
        <v>8276</v>
      </c>
      <c r="U3871" t="s">
        <v>8318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1500</v>
      </c>
      <c r="E3872">
        <v>10000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9">
        <f t="shared" si="310"/>
        <v>41793.172199074077</v>
      </c>
      <c r="L3872" s="9">
        <f t="shared" si="311"/>
        <v>41823.172199074077</v>
      </c>
      <c r="M3872" s="10" t="s">
        <v>8329</v>
      </c>
      <c r="N3872" t="b">
        <v>0</v>
      </c>
      <c r="O3872">
        <v>10</v>
      </c>
      <c r="P3872" t="b">
        <v>0</v>
      </c>
      <c r="Q3872" t="s">
        <v>8276</v>
      </c>
      <c r="R3872" s="5">
        <f t="shared" si="309"/>
        <v>0.15</v>
      </c>
      <c r="S3872">
        <f t="shared" si="312"/>
        <v>150</v>
      </c>
      <c r="T3872" t="s">
        <v>8276</v>
      </c>
      <c r="U3872" t="s">
        <v>8318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40</v>
      </c>
      <c r="E3873">
        <v>1500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9">
        <f t="shared" si="310"/>
        <v>42763.780671296292</v>
      </c>
      <c r="L3873" s="9">
        <f t="shared" si="311"/>
        <v>42823.739004629635</v>
      </c>
      <c r="M3873" s="10" t="s">
        <v>8327</v>
      </c>
      <c r="N3873" t="b">
        <v>0</v>
      </c>
      <c r="O3873">
        <v>3</v>
      </c>
      <c r="P3873" t="b">
        <v>0</v>
      </c>
      <c r="Q3873" t="s">
        <v>8276</v>
      </c>
      <c r="R3873" s="5">
        <f t="shared" si="309"/>
        <v>2.6666666666666668E-2</v>
      </c>
      <c r="S3873">
        <f t="shared" si="312"/>
        <v>13.333333333333334</v>
      </c>
      <c r="T3873" t="s">
        <v>8276</v>
      </c>
      <c r="U3873" t="s">
        <v>8318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0</v>
      </c>
      <c r="E3874">
        <v>15000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9">
        <f t="shared" si="310"/>
        <v>42180.145787037036</v>
      </c>
      <c r="L3874" s="9">
        <f t="shared" si="311"/>
        <v>42230.145787037036</v>
      </c>
      <c r="M3874" s="10" t="s">
        <v>8326</v>
      </c>
      <c r="N3874" t="b">
        <v>0</v>
      </c>
      <c r="O3874">
        <v>0</v>
      </c>
      <c r="P3874" t="b">
        <v>0</v>
      </c>
      <c r="Q3874" t="s">
        <v>8276</v>
      </c>
      <c r="R3874" s="5">
        <f t="shared" si="309"/>
        <v>0</v>
      </c>
      <c r="S3874">
        <v>0</v>
      </c>
      <c r="T3874" t="s">
        <v>8276</v>
      </c>
      <c r="U3874" t="s">
        <v>8318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0</v>
      </c>
      <c r="E3875">
        <v>5500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9">
        <f t="shared" si="310"/>
        <v>42255.696006944447</v>
      </c>
      <c r="L3875" s="9">
        <f t="shared" si="311"/>
        <v>42285.696006944447</v>
      </c>
      <c r="M3875" s="10" t="s">
        <v>8326</v>
      </c>
      <c r="N3875" t="b">
        <v>0</v>
      </c>
      <c r="O3875">
        <v>0</v>
      </c>
      <c r="P3875" t="b">
        <v>0</v>
      </c>
      <c r="Q3875" t="s">
        <v>8276</v>
      </c>
      <c r="R3875" s="5">
        <f t="shared" si="309"/>
        <v>0</v>
      </c>
      <c r="S3875">
        <v>0</v>
      </c>
      <c r="T3875" t="s">
        <v>8276</v>
      </c>
      <c r="U3875" t="s">
        <v>8318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0</v>
      </c>
      <c r="E3876">
        <v>620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9">
        <f t="shared" si="310"/>
        <v>42007.016458333332</v>
      </c>
      <c r="L3876" s="9">
        <f t="shared" si="311"/>
        <v>42028.041666666672</v>
      </c>
      <c r="M3876" s="10" t="s">
        <v>8326</v>
      </c>
      <c r="N3876" t="b">
        <v>0</v>
      </c>
      <c r="O3876">
        <v>0</v>
      </c>
      <c r="P3876" t="b">
        <v>0</v>
      </c>
      <c r="Q3876" t="s">
        <v>8276</v>
      </c>
      <c r="R3876" s="5">
        <f t="shared" si="309"/>
        <v>0</v>
      </c>
      <c r="S3876">
        <v>0</v>
      </c>
      <c r="T3876" t="s">
        <v>8276</v>
      </c>
      <c r="U3876" t="s">
        <v>8318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0</v>
      </c>
      <c r="E3877">
        <v>30000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9">
        <f t="shared" si="310"/>
        <v>42615.346817129626</v>
      </c>
      <c r="L3877" s="9">
        <f t="shared" si="311"/>
        <v>42616.416666666672</v>
      </c>
      <c r="M3877" s="10" t="s">
        <v>8328</v>
      </c>
      <c r="N3877" t="b">
        <v>0</v>
      </c>
      <c r="O3877">
        <v>0</v>
      </c>
      <c r="P3877" t="b">
        <v>0</v>
      </c>
      <c r="Q3877" t="s">
        <v>8276</v>
      </c>
      <c r="R3877" s="5">
        <f t="shared" si="309"/>
        <v>0</v>
      </c>
      <c r="S3877">
        <v>0</v>
      </c>
      <c r="T3877" t="s">
        <v>8276</v>
      </c>
      <c r="U3877" t="s">
        <v>8318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2059</v>
      </c>
      <c r="E3878">
        <v>3900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9">
        <f t="shared" si="310"/>
        <v>42372.624166666668</v>
      </c>
      <c r="L3878" s="9">
        <f t="shared" si="311"/>
        <v>42402.624166666668</v>
      </c>
      <c r="M3878" s="10" t="s">
        <v>8328</v>
      </c>
      <c r="N3878" t="b">
        <v>0</v>
      </c>
      <c r="O3878">
        <v>46</v>
      </c>
      <c r="P3878" t="b">
        <v>0</v>
      </c>
      <c r="Q3878" t="s">
        <v>8276</v>
      </c>
      <c r="R3878" s="5">
        <f t="shared" si="309"/>
        <v>0.52794871794871789</v>
      </c>
      <c r="S3878">
        <f>D3878/O3878</f>
        <v>44.760869565217391</v>
      </c>
      <c r="T3878" t="s">
        <v>8276</v>
      </c>
      <c r="U3878" t="s">
        <v>8318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1241</v>
      </c>
      <c r="E3879">
        <v>25000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9">
        <f t="shared" si="310"/>
        <v>42682.67768518519</v>
      </c>
      <c r="L3879" s="9">
        <f t="shared" si="311"/>
        <v>42712.67768518519</v>
      </c>
      <c r="M3879" s="10" t="s">
        <v>8328</v>
      </c>
      <c r="N3879" t="b">
        <v>0</v>
      </c>
      <c r="O3879">
        <v>14</v>
      </c>
      <c r="P3879" t="b">
        <v>0</v>
      </c>
      <c r="Q3879" t="s">
        <v>8276</v>
      </c>
      <c r="R3879" s="5">
        <f t="shared" si="309"/>
        <v>4.9639999999999997E-2</v>
      </c>
      <c r="S3879">
        <f>D3879/O3879</f>
        <v>88.642857142857139</v>
      </c>
      <c r="T3879" t="s">
        <v>8276</v>
      </c>
      <c r="U3879" t="s">
        <v>8318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10</v>
      </c>
      <c r="E3880">
        <v>18000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9">
        <f t="shared" si="310"/>
        <v>42154.818819444445</v>
      </c>
      <c r="L3880" s="9">
        <f t="shared" si="311"/>
        <v>42185.165972222225</v>
      </c>
      <c r="M3880" s="10" t="s">
        <v>8326</v>
      </c>
      <c r="N3880" t="b">
        <v>0</v>
      </c>
      <c r="O3880">
        <v>1</v>
      </c>
      <c r="P3880" t="b">
        <v>0</v>
      </c>
      <c r="Q3880" t="s">
        <v>8276</v>
      </c>
      <c r="R3880" s="5">
        <f t="shared" si="309"/>
        <v>5.5555555555555556E-4</v>
      </c>
      <c r="S3880">
        <f>D3880/O3880</f>
        <v>10</v>
      </c>
      <c r="T3880" t="s">
        <v>8276</v>
      </c>
      <c r="U3880" t="s">
        <v>8318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0</v>
      </c>
      <c r="E3881">
        <v>15000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9">
        <f t="shared" si="310"/>
        <v>41999.861064814817</v>
      </c>
      <c r="L3881" s="9">
        <f t="shared" si="311"/>
        <v>42029.861064814817</v>
      </c>
      <c r="M3881" s="10" t="s">
        <v>8326</v>
      </c>
      <c r="N3881" t="b">
        <v>0</v>
      </c>
      <c r="O3881">
        <v>0</v>
      </c>
      <c r="P3881" t="b">
        <v>0</v>
      </c>
      <c r="Q3881" t="s">
        <v>8276</v>
      </c>
      <c r="R3881" s="5">
        <f t="shared" si="309"/>
        <v>0</v>
      </c>
      <c r="S3881">
        <v>0</v>
      </c>
      <c r="T3881" t="s">
        <v>8276</v>
      </c>
      <c r="U3881" t="s">
        <v>8318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980</v>
      </c>
      <c r="E3882">
        <v>7500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9">
        <f t="shared" si="310"/>
        <v>41815.815046296295</v>
      </c>
      <c r="L3882" s="9">
        <f t="shared" si="311"/>
        <v>41850.958333333336</v>
      </c>
      <c r="M3882" s="10" t="s">
        <v>8329</v>
      </c>
      <c r="N3882" t="b">
        <v>0</v>
      </c>
      <c r="O3882">
        <v>17</v>
      </c>
      <c r="P3882" t="b">
        <v>0</v>
      </c>
      <c r="Q3882" t="s">
        <v>8276</v>
      </c>
      <c r="R3882" s="5">
        <f t="shared" si="309"/>
        <v>0.13066666666666665</v>
      </c>
      <c r="S3882">
        <f>D3882/O3882</f>
        <v>57.647058823529413</v>
      </c>
      <c r="T3882" t="s">
        <v>8276</v>
      </c>
      <c r="U3882" t="s">
        <v>8318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25</v>
      </c>
      <c r="E3883">
        <v>500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9">
        <f t="shared" si="310"/>
        <v>42756.018506944441</v>
      </c>
      <c r="L3883" s="9">
        <f t="shared" si="311"/>
        <v>42786.018506944441</v>
      </c>
      <c r="M3883" s="10" t="s">
        <v>8327</v>
      </c>
      <c r="N3883" t="b">
        <v>0</v>
      </c>
      <c r="O3883">
        <v>1</v>
      </c>
      <c r="P3883" t="b">
        <v>0</v>
      </c>
      <c r="Q3883" t="s">
        <v>8276</v>
      </c>
      <c r="R3883" s="5">
        <f t="shared" si="309"/>
        <v>0.05</v>
      </c>
      <c r="S3883">
        <f>D3883/O3883</f>
        <v>25</v>
      </c>
      <c r="T3883" t="s">
        <v>8276</v>
      </c>
      <c r="U3883" t="s">
        <v>8318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0</v>
      </c>
      <c r="E3884">
        <v>30000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9">
        <f t="shared" si="310"/>
        <v>42373.983449074076</v>
      </c>
      <c r="L3884" s="9">
        <f t="shared" si="311"/>
        <v>42400.960416666669</v>
      </c>
      <c r="M3884" s="10" t="s">
        <v>8328</v>
      </c>
      <c r="N3884" t="b">
        <v>0</v>
      </c>
      <c r="O3884">
        <v>0</v>
      </c>
      <c r="P3884" t="b">
        <v>0</v>
      </c>
      <c r="Q3884" t="s">
        <v>8276</v>
      </c>
      <c r="R3884" s="5">
        <f t="shared" si="309"/>
        <v>0</v>
      </c>
      <c r="S3884">
        <v>0</v>
      </c>
      <c r="T3884" t="s">
        <v>8276</v>
      </c>
      <c r="U3884" t="s">
        <v>8318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0</v>
      </c>
      <c r="E3885">
        <v>15000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9">
        <f t="shared" si="310"/>
        <v>41854.602650462963</v>
      </c>
      <c r="L3885" s="9">
        <f t="shared" si="311"/>
        <v>41884.602650462963</v>
      </c>
      <c r="M3885" s="10" t="s">
        <v>8329</v>
      </c>
      <c r="N3885" t="b">
        <v>0</v>
      </c>
      <c r="O3885">
        <v>0</v>
      </c>
      <c r="P3885" t="b">
        <v>0</v>
      </c>
      <c r="Q3885" t="s">
        <v>8276</v>
      </c>
      <c r="R3885" s="5">
        <f t="shared" si="309"/>
        <v>0</v>
      </c>
      <c r="S3885">
        <v>0</v>
      </c>
      <c r="T3885" t="s">
        <v>8276</v>
      </c>
      <c r="U3885" t="s">
        <v>8318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0</v>
      </c>
      <c r="E3886">
        <v>10000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9">
        <f t="shared" si="310"/>
        <v>42065.791574074072</v>
      </c>
      <c r="L3886" s="9">
        <f t="shared" si="311"/>
        <v>42090.749907407408</v>
      </c>
      <c r="M3886" s="10" t="s">
        <v>8326</v>
      </c>
      <c r="N3886" t="b">
        <v>0</v>
      </c>
      <c r="O3886">
        <v>0</v>
      </c>
      <c r="P3886" t="b">
        <v>0</v>
      </c>
      <c r="Q3886" t="s">
        <v>8276</v>
      </c>
      <c r="R3886" s="5">
        <f t="shared" si="309"/>
        <v>0</v>
      </c>
      <c r="S3886">
        <v>0</v>
      </c>
      <c r="T3886" t="s">
        <v>8276</v>
      </c>
      <c r="U3886" t="s">
        <v>8318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0</v>
      </c>
      <c r="E3887">
        <v>375000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9">
        <f t="shared" si="310"/>
        <v>42469.951284722221</v>
      </c>
      <c r="L3887" s="9">
        <f t="shared" si="311"/>
        <v>42499.951284722221</v>
      </c>
      <c r="M3887" s="10" t="s">
        <v>8328</v>
      </c>
      <c r="N3887" t="b">
        <v>0</v>
      </c>
      <c r="O3887">
        <v>0</v>
      </c>
      <c r="P3887" t="b">
        <v>0</v>
      </c>
      <c r="Q3887" t="s">
        <v>8276</v>
      </c>
      <c r="R3887" s="5">
        <f t="shared" si="309"/>
        <v>0</v>
      </c>
      <c r="S3887">
        <v>0</v>
      </c>
      <c r="T3887" t="s">
        <v>8276</v>
      </c>
      <c r="U3887" t="s">
        <v>8318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0</v>
      </c>
      <c r="E3888">
        <v>10000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9">
        <f t="shared" si="310"/>
        <v>41954.228032407409</v>
      </c>
      <c r="L3888" s="9">
        <f t="shared" si="311"/>
        <v>41984.228032407409</v>
      </c>
      <c r="M3888" s="10" t="s">
        <v>8329</v>
      </c>
      <c r="N3888" t="b">
        <v>0</v>
      </c>
      <c r="O3888">
        <v>0</v>
      </c>
      <c r="P3888" t="b">
        <v>0</v>
      </c>
      <c r="Q3888" t="s">
        <v>8276</v>
      </c>
      <c r="R3888" s="5">
        <f t="shared" si="309"/>
        <v>0</v>
      </c>
      <c r="S3888">
        <v>0</v>
      </c>
      <c r="T3888" t="s">
        <v>8276</v>
      </c>
      <c r="U3888" t="s">
        <v>8318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35</v>
      </c>
      <c r="E3889">
        <v>2000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9">
        <f t="shared" si="310"/>
        <v>42079.857974537037</v>
      </c>
      <c r="L3889" s="9">
        <f t="shared" si="311"/>
        <v>42125.916666666672</v>
      </c>
      <c r="M3889" s="10" t="s">
        <v>8326</v>
      </c>
      <c r="N3889" t="b">
        <v>0</v>
      </c>
      <c r="O3889">
        <v>2</v>
      </c>
      <c r="P3889" t="b">
        <v>0</v>
      </c>
      <c r="Q3889" t="s">
        <v>8276</v>
      </c>
      <c r="R3889" s="5">
        <f t="shared" si="309"/>
        <v>1.7500000000000002E-2</v>
      </c>
      <c r="S3889">
        <f>D3889/O3889</f>
        <v>17.5</v>
      </c>
      <c r="T3889" t="s">
        <v>8276</v>
      </c>
      <c r="U3889" t="s">
        <v>8318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542</v>
      </c>
      <c r="E3890">
        <v>2000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9">
        <f t="shared" si="310"/>
        <v>42762.545810185184</v>
      </c>
      <c r="L3890" s="9">
        <f t="shared" si="311"/>
        <v>42792.545810185184</v>
      </c>
      <c r="M3890" s="10" t="s">
        <v>8327</v>
      </c>
      <c r="N3890" t="b">
        <v>0</v>
      </c>
      <c r="O3890">
        <v>14</v>
      </c>
      <c r="P3890" t="b">
        <v>0</v>
      </c>
      <c r="Q3890" t="s">
        <v>8276</v>
      </c>
      <c r="R3890" s="5">
        <f t="shared" si="309"/>
        <v>0.27100000000000002</v>
      </c>
      <c r="S3890">
        <f>D3890/O3890</f>
        <v>38.714285714285715</v>
      </c>
      <c r="T3890" t="s">
        <v>8276</v>
      </c>
      <c r="U3890" t="s">
        <v>8277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118</v>
      </c>
      <c r="E3891">
        <v>8000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9">
        <f t="shared" si="310"/>
        <v>41977.004976851851</v>
      </c>
      <c r="L3891" s="9">
        <f t="shared" si="311"/>
        <v>42008.976388888885</v>
      </c>
      <c r="M3891" s="10" t="s">
        <v>8326</v>
      </c>
      <c r="N3891" t="b">
        <v>0</v>
      </c>
      <c r="O3891">
        <v>9</v>
      </c>
      <c r="P3891" t="b">
        <v>0</v>
      </c>
      <c r="Q3891" t="s">
        <v>8276</v>
      </c>
      <c r="R3891" s="5">
        <f t="shared" si="309"/>
        <v>1.4749999999999999E-2</v>
      </c>
      <c r="S3891">
        <f>D3891/O3891</f>
        <v>13.111111111111111</v>
      </c>
      <c r="T3891" t="s">
        <v>8276</v>
      </c>
      <c r="U3891" t="s">
        <v>8277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2524</v>
      </c>
      <c r="E3892">
        <v>15000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9">
        <f t="shared" si="310"/>
        <v>42171.758611111116</v>
      </c>
      <c r="L3892" s="9">
        <f t="shared" si="311"/>
        <v>42231.758611111116</v>
      </c>
      <c r="M3892" s="10" t="s">
        <v>8326</v>
      </c>
      <c r="N3892" t="b">
        <v>0</v>
      </c>
      <c r="O3892">
        <v>8</v>
      </c>
      <c r="P3892" t="b">
        <v>0</v>
      </c>
      <c r="Q3892" t="s">
        <v>8276</v>
      </c>
      <c r="R3892" s="5">
        <f t="shared" si="309"/>
        <v>0.16826666666666668</v>
      </c>
      <c r="S3892">
        <f>D3892/O3892</f>
        <v>315.5</v>
      </c>
      <c r="T3892" t="s">
        <v>8276</v>
      </c>
      <c r="U3892" t="s">
        <v>8277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260</v>
      </c>
      <c r="E3893">
        <v>800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9">
        <f t="shared" si="310"/>
        <v>42056.1324537037</v>
      </c>
      <c r="L3893" s="9">
        <f t="shared" si="311"/>
        <v>42086.207638888889</v>
      </c>
      <c r="M3893" s="10" t="s">
        <v>8326</v>
      </c>
      <c r="N3893" t="b">
        <v>0</v>
      </c>
      <c r="O3893">
        <v>7</v>
      </c>
      <c r="P3893" t="b">
        <v>0</v>
      </c>
      <c r="Q3893" t="s">
        <v>8276</v>
      </c>
      <c r="R3893" s="5">
        <f t="shared" si="309"/>
        <v>0.32500000000000001</v>
      </c>
      <c r="S3893">
        <f>D3893/O3893</f>
        <v>37.142857142857146</v>
      </c>
      <c r="T3893" t="s">
        <v>8276</v>
      </c>
      <c r="U3893" t="s">
        <v>8277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0</v>
      </c>
      <c r="E3894">
        <v>1000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9">
        <f t="shared" si="310"/>
        <v>41867.652280092589</v>
      </c>
      <c r="L3894" s="9">
        <f t="shared" si="311"/>
        <v>41875.291666666664</v>
      </c>
      <c r="M3894" s="10" t="s">
        <v>8329</v>
      </c>
      <c r="N3894" t="b">
        <v>0</v>
      </c>
      <c r="O3894">
        <v>0</v>
      </c>
      <c r="P3894" t="b">
        <v>0</v>
      </c>
      <c r="Q3894" t="s">
        <v>8276</v>
      </c>
      <c r="R3894" s="5">
        <f t="shared" si="309"/>
        <v>0</v>
      </c>
      <c r="S3894">
        <v>0</v>
      </c>
      <c r="T3894" t="s">
        <v>8276</v>
      </c>
      <c r="U3894" t="s">
        <v>8277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10775</v>
      </c>
      <c r="E3895">
        <v>50000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9">
        <f t="shared" si="310"/>
        <v>41779.657870370371</v>
      </c>
      <c r="L3895" s="9">
        <f t="shared" si="311"/>
        <v>41821.25</v>
      </c>
      <c r="M3895" s="10" t="s">
        <v>8329</v>
      </c>
      <c r="N3895" t="b">
        <v>0</v>
      </c>
      <c r="O3895">
        <v>84</v>
      </c>
      <c r="P3895" t="b">
        <v>0</v>
      </c>
      <c r="Q3895" t="s">
        <v>8276</v>
      </c>
      <c r="R3895" s="5">
        <f t="shared" si="309"/>
        <v>0.2155</v>
      </c>
      <c r="S3895">
        <f t="shared" ref="S3895:S3904" si="313">D3895/O3895</f>
        <v>128.27380952380952</v>
      </c>
      <c r="T3895" t="s">
        <v>8276</v>
      </c>
      <c r="U3895" t="s">
        <v>8277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520</v>
      </c>
      <c r="E3896">
        <v>15000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9">
        <f t="shared" si="310"/>
        <v>42679.958472222221</v>
      </c>
      <c r="L3896" s="9">
        <f t="shared" si="311"/>
        <v>42710.207638888889</v>
      </c>
      <c r="M3896" s="10" t="s">
        <v>8328</v>
      </c>
      <c r="N3896" t="b">
        <v>0</v>
      </c>
      <c r="O3896">
        <v>11</v>
      </c>
      <c r="P3896" t="b">
        <v>0</v>
      </c>
      <c r="Q3896" t="s">
        <v>8276</v>
      </c>
      <c r="R3896" s="5">
        <f t="shared" si="309"/>
        <v>3.4666666666666665E-2</v>
      </c>
      <c r="S3896">
        <f t="shared" si="313"/>
        <v>47.272727272727273</v>
      </c>
      <c r="T3896" t="s">
        <v>8276</v>
      </c>
      <c r="U3896" t="s">
        <v>8277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50</v>
      </c>
      <c r="E3897">
        <v>1000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9">
        <f t="shared" si="310"/>
        <v>42032.250208333338</v>
      </c>
      <c r="L3897" s="9">
        <f t="shared" si="311"/>
        <v>42063.250208333338</v>
      </c>
      <c r="M3897" s="10" t="s">
        <v>8326</v>
      </c>
      <c r="N3897" t="b">
        <v>0</v>
      </c>
      <c r="O3897">
        <v>1</v>
      </c>
      <c r="P3897" t="b">
        <v>0</v>
      </c>
      <c r="Q3897" t="s">
        <v>8276</v>
      </c>
      <c r="R3897" s="5">
        <f t="shared" si="309"/>
        <v>0.05</v>
      </c>
      <c r="S3897">
        <f t="shared" si="313"/>
        <v>50</v>
      </c>
      <c r="T3897" t="s">
        <v>8276</v>
      </c>
      <c r="U3897" t="s">
        <v>8277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170</v>
      </c>
      <c r="E3898">
        <v>1600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9">
        <f t="shared" si="310"/>
        <v>41793.191875000004</v>
      </c>
      <c r="L3898" s="9">
        <f t="shared" si="311"/>
        <v>41807.191875000004</v>
      </c>
      <c r="M3898" s="10" t="s">
        <v>8329</v>
      </c>
      <c r="N3898" t="b">
        <v>0</v>
      </c>
      <c r="O3898">
        <v>4</v>
      </c>
      <c r="P3898" t="b">
        <v>0</v>
      </c>
      <c r="Q3898" t="s">
        <v>8276</v>
      </c>
      <c r="R3898" s="5">
        <f t="shared" si="309"/>
        <v>0.10625</v>
      </c>
      <c r="S3898">
        <f t="shared" si="313"/>
        <v>42.5</v>
      </c>
      <c r="T3898" t="s">
        <v>8276</v>
      </c>
      <c r="U3898" t="s">
        <v>8277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440</v>
      </c>
      <c r="E3899">
        <v>2500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9">
        <f t="shared" si="310"/>
        <v>41982.87364583333</v>
      </c>
      <c r="L3899" s="9">
        <f t="shared" si="311"/>
        <v>42012.87364583333</v>
      </c>
      <c r="M3899" s="10" t="s">
        <v>8326</v>
      </c>
      <c r="N3899" t="b">
        <v>0</v>
      </c>
      <c r="O3899">
        <v>10</v>
      </c>
      <c r="P3899" t="b">
        <v>0</v>
      </c>
      <c r="Q3899" t="s">
        <v>8276</v>
      </c>
      <c r="R3899" s="5">
        <f t="shared" si="309"/>
        <v>0.17599999999999999</v>
      </c>
      <c r="S3899">
        <f t="shared" si="313"/>
        <v>44</v>
      </c>
      <c r="T3899" t="s">
        <v>8276</v>
      </c>
      <c r="U3899" t="s">
        <v>8277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814</v>
      </c>
      <c r="E3900">
        <v>2500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9">
        <f t="shared" si="310"/>
        <v>42193.482291666667</v>
      </c>
      <c r="L3900" s="9">
        <f t="shared" si="311"/>
        <v>42233.666666666672</v>
      </c>
      <c r="M3900" s="10" t="s">
        <v>8326</v>
      </c>
      <c r="N3900" t="b">
        <v>0</v>
      </c>
      <c r="O3900">
        <v>16</v>
      </c>
      <c r="P3900" t="b">
        <v>0</v>
      </c>
      <c r="Q3900" t="s">
        <v>8276</v>
      </c>
      <c r="R3900" s="5">
        <f t="shared" si="309"/>
        <v>0.3256</v>
      </c>
      <c r="S3900">
        <f t="shared" si="313"/>
        <v>50.875</v>
      </c>
      <c r="T3900" t="s">
        <v>8276</v>
      </c>
      <c r="U3900" t="s">
        <v>8277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125</v>
      </c>
      <c r="E3901">
        <v>10000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9">
        <f t="shared" si="310"/>
        <v>41843.775011574078</v>
      </c>
      <c r="L3901" s="9">
        <f t="shared" si="311"/>
        <v>41863.775011574078</v>
      </c>
      <c r="M3901" s="10" t="s">
        <v>8329</v>
      </c>
      <c r="N3901" t="b">
        <v>0</v>
      </c>
      <c r="O3901">
        <v>2</v>
      </c>
      <c r="P3901" t="b">
        <v>0</v>
      </c>
      <c r="Q3901" t="s">
        <v>8276</v>
      </c>
      <c r="R3901" s="5">
        <f t="shared" si="309"/>
        <v>1.2500000000000001E-2</v>
      </c>
      <c r="S3901">
        <f t="shared" si="313"/>
        <v>62.5</v>
      </c>
      <c r="T3901" t="s">
        <v>8276</v>
      </c>
      <c r="U3901" t="s">
        <v>8277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135</v>
      </c>
      <c r="E3902">
        <v>2500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9">
        <f t="shared" si="310"/>
        <v>42136.092488425929</v>
      </c>
      <c r="L3902" s="9">
        <f t="shared" si="311"/>
        <v>42166.092488425929</v>
      </c>
      <c r="M3902" s="10" t="s">
        <v>8326</v>
      </c>
      <c r="N3902" t="b">
        <v>0</v>
      </c>
      <c r="O3902">
        <v>5</v>
      </c>
      <c r="P3902" t="b">
        <v>0</v>
      </c>
      <c r="Q3902" t="s">
        <v>8276</v>
      </c>
      <c r="R3902" s="5">
        <f t="shared" si="309"/>
        <v>5.3999999999999999E-2</v>
      </c>
      <c r="S3902">
        <f t="shared" si="313"/>
        <v>27</v>
      </c>
      <c r="T3902" t="s">
        <v>8276</v>
      </c>
      <c r="U3902" t="s">
        <v>8277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25</v>
      </c>
      <c r="E3903">
        <v>3000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9">
        <f t="shared" si="310"/>
        <v>42317.826377314814</v>
      </c>
      <c r="L3903" s="9">
        <f t="shared" si="311"/>
        <v>42357.826377314814</v>
      </c>
      <c r="M3903" s="10" t="s">
        <v>8326</v>
      </c>
      <c r="N3903" t="b">
        <v>0</v>
      </c>
      <c r="O3903">
        <v>1</v>
      </c>
      <c r="P3903" t="b">
        <v>0</v>
      </c>
      <c r="Q3903" t="s">
        <v>8276</v>
      </c>
      <c r="R3903" s="5">
        <f t="shared" si="309"/>
        <v>8.3333333333333332E-3</v>
      </c>
      <c r="S3903">
        <f t="shared" si="313"/>
        <v>25</v>
      </c>
      <c r="T3903" t="s">
        <v>8276</v>
      </c>
      <c r="U3903" t="s">
        <v>8277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1465</v>
      </c>
      <c r="E3904">
        <v>3000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9">
        <f t="shared" si="310"/>
        <v>42663.468078703707</v>
      </c>
      <c r="L3904" s="9">
        <f t="shared" si="311"/>
        <v>42688.509745370371</v>
      </c>
      <c r="M3904" s="10" t="s">
        <v>8328</v>
      </c>
      <c r="N3904" t="b">
        <v>0</v>
      </c>
      <c r="O3904">
        <v>31</v>
      </c>
      <c r="P3904" t="b">
        <v>0</v>
      </c>
      <c r="Q3904" t="s">
        <v>8276</v>
      </c>
      <c r="R3904" s="5">
        <f t="shared" si="309"/>
        <v>0.48833333333333334</v>
      </c>
      <c r="S3904">
        <f t="shared" si="313"/>
        <v>47.258064516129032</v>
      </c>
      <c r="T3904" t="s">
        <v>8276</v>
      </c>
      <c r="U3904" t="s">
        <v>8277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0</v>
      </c>
      <c r="E3905">
        <v>1500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9">
        <f t="shared" si="310"/>
        <v>42186.01116898148</v>
      </c>
      <c r="L3905" s="9">
        <f t="shared" si="311"/>
        <v>42230.818055555559</v>
      </c>
      <c r="M3905" s="10" t="s">
        <v>8326</v>
      </c>
      <c r="N3905" t="b">
        <v>0</v>
      </c>
      <c r="O3905">
        <v>0</v>
      </c>
      <c r="P3905" t="b">
        <v>0</v>
      </c>
      <c r="Q3905" t="s">
        <v>8276</v>
      </c>
      <c r="R3905" s="5">
        <f t="shared" si="309"/>
        <v>0</v>
      </c>
      <c r="S3905">
        <v>0</v>
      </c>
      <c r="T3905" t="s">
        <v>8276</v>
      </c>
      <c r="U3905" t="s">
        <v>8277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3</v>
      </c>
      <c r="E3906">
        <v>10000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9">
        <f t="shared" si="310"/>
        <v>42095.229166666672</v>
      </c>
      <c r="L3906" s="9">
        <f t="shared" si="311"/>
        <v>42109.211111111115</v>
      </c>
      <c r="M3906" s="10" t="s">
        <v>8326</v>
      </c>
      <c r="N3906" t="b">
        <v>0</v>
      </c>
      <c r="O3906">
        <v>2</v>
      </c>
      <c r="P3906" t="b">
        <v>0</v>
      </c>
      <c r="Q3906" t="s">
        <v>8276</v>
      </c>
      <c r="R3906" s="5">
        <f t="shared" ref="R3906:R3969" si="314">D3906/E3906</f>
        <v>2.9999999999999997E-4</v>
      </c>
      <c r="S3906">
        <f t="shared" ref="S3906:S3917" si="315">D3906/O3906</f>
        <v>1.5</v>
      </c>
      <c r="T3906" t="s">
        <v>8276</v>
      </c>
      <c r="U3906" t="s">
        <v>8277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173</v>
      </c>
      <c r="E3907">
        <v>1500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9">
        <f t="shared" ref="K3907:K3970" si="316">(J3907/86400)+DATE(1970,1,1)</f>
        <v>42124.623877314814</v>
      </c>
      <c r="L3907" s="9">
        <f t="shared" ref="L3907:L3970" si="317">(I3907/86400)+DATE(1970,1,1)</f>
        <v>42166.958333333328</v>
      </c>
      <c r="M3907" s="10" t="s">
        <v>8326</v>
      </c>
      <c r="N3907" t="b">
        <v>0</v>
      </c>
      <c r="O3907">
        <v>7</v>
      </c>
      <c r="P3907" t="b">
        <v>0</v>
      </c>
      <c r="Q3907" t="s">
        <v>8276</v>
      </c>
      <c r="R3907" s="5">
        <f t="shared" si="314"/>
        <v>0.11533333333333333</v>
      </c>
      <c r="S3907">
        <f t="shared" si="315"/>
        <v>24.714285714285715</v>
      </c>
      <c r="T3907" t="s">
        <v>8276</v>
      </c>
      <c r="U3907" t="s">
        <v>8277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1010</v>
      </c>
      <c r="E3908">
        <v>1500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9">
        <f t="shared" si="316"/>
        <v>42143.917743055557</v>
      </c>
      <c r="L3908" s="9">
        <f t="shared" si="317"/>
        <v>42181.559027777781</v>
      </c>
      <c r="M3908" s="10" t="s">
        <v>8326</v>
      </c>
      <c r="N3908" t="b">
        <v>0</v>
      </c>
      <c r="O3908">
        <v>16</v>
      </c>
      <c r="P3908" t="b">
        <v>0</v>
      </c>
      <c r="Q3908" t="s">
        <v>8276</v>
      </c>
      <c r="R3908" s="5">
        <f t="shared" si="314"/>
        <v>0.67333333333333334</v>
      </c>
      <c r="S3908">
        <f t="shared" si="315"/>
        <v>63.125</v>
      </c>
      <c r="T3908" t="s">
        <v>8276</v>
      </c>
      <c r="U3908" t="s">
        <v>8277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153</v>
      </c>
      <c r="E3909">
        <v>1000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9">
        <f t="shared" si="316"/>
        <v>41906.819513888891</v>
      </c>
      <c r="L3909" s="9">
        <f t="shared" si="317"/>
        <v>41938.838888888888</v>
      </c>
      <c r="M3909" s="10" t="s">
        <v>8329</v>
      </c>
      <c r="N3909" t="b">
        <v>0</v>
      </c>
      <c r="O3909">
        <v>4</v>
      </c>
      <c r="P3909" t="b">
        <v>0</v>
      </c>
      <c r="Q3909" t="s">
        <v>8276</v>
      </c>
      <c r="R3909" s="5">
        <f t="shared" si="314"/>
        <v>0.153</v>
      </c>
      <c r="S3909">
        <f t="shared" si="315"/>
        <v>38.25</v>
      </c>
      <c r="T3909" t="s">
        <v>8276</v>
      </c>
      <c r="U3909" t="s">
        <v>8277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65</v>
      </c>
      <c r="E3910">
        <v>750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9">
        <f t="shared" si="316"/>
        <v>41834.135370370372</v>
      </c>
      <c r="L3910" s="9">
        <f t="shared" si="317"/>
        <v>41849.135370370372</v>
      </c>
      <c r="M3910" s="10" t="s">
        <v>8329</v>
      </c>
      <c r="N3910" t="b">
        <v>0</v>
      </c>
      <c r="O3910">
        <v>4</v>
      </c>
      <c r="P3910" t="b">
        <v>0</v>
      </c>
      <c r="Q3910" t="s">
        <v>8276</v>
      </c>
      <c r="R3910" s="5">
        <f t="shared" si="314"/>
        <v>8.666666666666667E-2</v>
      </c>
      <c r="S3910">
        <f t="shared" si="315"/>
        <v>16.25</v>
      </c>
      <c r="T3910" t="s">
        <v>8276</v>
      </c>
      <c r="U3910" t="s">
        <v>8277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135</v>
      </c>
      <c r="E3911">
        <v>60000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9">
        <f t="shared" si="316"/>
        <v>41863.359282407408</v>
      </c>
      <c r="L3911" s="9">
        <f t="shared" si="317"/>
        <v>41893.359282407408</v>
      </c>
      <c r="M3911" s="10" t="s">
        <v>8329</v>
      </c>
      <c r="N3911" t="b">
        <v>0</v>
      </c>
      <c r="O3911">
        <v>4</v>
      </c>
      <c r="P3911" t="b">
        <v>0</v>
      </c>
      <c r="Q3911" t="s">
        <v>8276</v>
      </c>
      <c r="R3911" s="5">
        <f t="shared" si="314"/>
        <v>2.2499999999999998E-3</v>
      </c>
      <c r="S3911">
        <f t="shared" si="315"/>
        <v>33.75</v>
      </c>
      <c r="T3911" t="s">
        <v>8276</v>
      </c>
      <c r="U3911" t="s">
        <v>8277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185</v>
      </c>
      <c r="E3912">
        <v>6000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9">
        <f t="shared" si="316"/>
        <v>42224.756909722222</v>
      </c>
      <c r="L3912" s="9">
        <f t="shared" si="317"/>
        <v>42254.756909722222</v>
      </c>
      <c r="M3912" s="10" t="s">
        <v>8326</v>
      </c>
      <c r="N3912" t="b">
        <v>0</v>
      </c>
      <c r="O3912">
        <v>3</v>
      </c>
      <c r="P3912" t="b">
        <v>0</v>
      </c>
      <c r="Q3912" t="s">
        <v>8276</v>
      </c>
      <c r="R3912" s="5">
        <f t="shared" si="314"/>
        <v>3.0833333333333334E-2</v>
      </c>
      <c r="S3912">
        <f t="shared" si="315"/>
        <v>61.666666666666664</v>
      </c>
      <c r="T3912" t="s">
        <v>8276</v>
      </c>
      <c r="U3912" t="s">
        <v>8277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2993</v>
      </c>
      <c r="E3913">
        <v>8000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9">
        <f t="shared" si="316"/>
        <v>41939.8122337963</v>
      </c>
      <c r="L3913" s="9">
        <f t="shared" si="317"/>
        <v>41969.853900462964</v>
      </c>
      <c r="M3913" s="10" t="s">
        <v>8329</v>
      </c>
      <c r="N3913" t="b">
        <v>0</v>
      </c>
      <c r="O3913">
        <v>36</v>
      </c>
      <c r="P3913" t="b">
        <v>0</v>
      </c>
      <c r="Q3913" t="s">
        <v>8276</v>
      </c>
      <c r="R3913" s="5">
        <f t="shared" si="314"/>
        <v>0.37412499999999999</v>
      </c>
      <c r="S3913">
        <f t="shared" si="315"/>
        <v>83.138888888888886</v>
      </c>
      <c r="T3913" t="s">
        <v>8276</v>
      </c>
      <c r="U3913" t="s">
        <v>8277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</v>
      </c>
      <c r="E3914">
        <v>15000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9">
        <f t="shared" si="316"/>
        <v>42059.270023148143</v>
      </c>
      <c r="L3914" s="9">
        <f t="shared" si="317"/>
        <v>42119.190972222219</v>
      </c>
      <c r="M3914" s="10" t="s">
        <v>8326</v>
      </c>
      <c r="N3914" t="b">
        <v>0</v>
      </c>
      <c r="O3914">
        <v>1</v>
      </c>
      <c r="P3914" t="b">
        <v>0</v>
      </c>
      <c r="Q3914" t="s">
        <v>8276</v>
      </c>
      <c r="R3914" s="5">
        <f t="shared" si="314"/>
        <v>6.666666666666667E-5</v>
      </c>
      <c r="S3914">
        <f t="shared" si="315"/>
        <v>1</v>
      </c>
      <c r="T3914" t="s">
        <v>8276</v>
      </c>
      <c r="U3914" t="s">
        <v>8277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</v>
      </c>
      <c r="E3915">
        <v>10000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9">
        <f t="shared" si="316"/>
        <v>42308.211215277777</v>
      </c>
      <c r="L3915" s="9">
        <f t="shared" si="317"/>
        <v>42338.252881944441</v>
      </c>
      <c r="M3915" s="10" t="s">
        <v>8326</v>
      </c>
      <c r="N3915" t="b">
        <v>0</v>
      </c>
      <c r="O3915">
        <v>7</v>
      </c>
      <c r="P3915" t="b">
        <v>0</v>
      </c>
      <c r="Q3915" t="s">
        <v>8276</v>
      </c>
      <c r="R3915" s="5">
        <f t="shared" si="314"/>
        <v>0.1</v>
      </c>
      <c r="S3915">
        <f t="shared" si="315"/>
        <v>142.85714285714286</v>
      </c>
      <c r="T3915" t="s">
        <v>8276</v>
      </c>
      <c r="U3915" t="s">
        <v>8277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909</v>
      </c>
      <c r="E3916">
        <v>2500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9">
        <f t="shared" si="316"/>
        <v>42114.818935185191</v>
      </c>
      <c r="L3916" s="9">
        <f t="shared" si="317"/>
        <v>42134.957638888889</v>
      </c>
      <c r="M3916" s="10" t="s">
        <v>8326</v>
      </c>
      <c r="N3916" t="b">
        <v>0</v>
      </c>
      <c r="O3916">
        <v>27</v>
      </c>
      <c r="P3916" t="b">
        <v>0</v>
      </c>
      <c r="Q3916" t="s">
        <v>8276</v>
      </c>
      <c r="R3916" s="5">
        <f t="shared" si="314"/>
        <v>0.36359999999999998</v>
      </c>
      <c r="S3916">
        <f t="shared" si="315"/>
        <v>33.666666666666664</v>
      </c>
      <c r="T3916" t="s">
        <v>8276</v>
      </c>
      <c r="U3916" t="s">
        <v>8277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5</v>
      </c>
      <c r="E3917">
        <v>1500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9">
        <f t="shared" si="316"/>
        <v>42492.98505787037</v>
      </c>
      <c r="L3917" s="9">
        <f t="shared" si="317"/>
        <v>42522.98505787037</v>
      </c>
      <c r="M3917" s="10" t="s">
        <v>8328</v>
      </c>
      <c r="N3917" t="b">
        <v>0</v>
      </c>
      <c r="O3917">
        <v>1</v>
      </c>
      <c r="P3917" t="b">
        <v>0</v>
      </c>
      <c r="Q3917" t="s">
        <v>8276</v>
      </c>
      <c r="R3917" s="5">
        <f t="shared" si="314"/>
        <v>3.3333333333333335E-3</v>
      </c>
      <c r="S3917">
        <f t="shared" si="315"/>
        <v>5</v>
      </c>
      <c r="T3917" t="s">
        <v>8276</v>
      </c>
      <c r="U3917" t="s">
        <v>8277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0</v>
      </c>
      <c r="E3918">
        <v>2000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9">
        <f t="shared" si="316"/>
        <v>42494.471666666665</v>
      </c>
      <c r="L3918" s="9">
        <f t="shared" si="317"/>
        <v>42524.471666666665</v>
      </c>
      <c r="M3918" s="10" t="s">
        <v>8328</v>
      </c>
      <c r="N3918" t="b">
        <v>0</v>
      </c>
      <c r="O3918">
        <v>0</v>
      </c>
      <c r="P3918" t="b">
        <v>0</v>
      </c>
      <c r="Q3918" t="s">
        <v>8276</v>
      </c>
      <c r="R3918" s="5">
        <f t="shared" si="314"/>
        <v>0</v>
      </c>
      <c r="S3918">
        <v>0</v>
      </c>
      <c r="T3918" t="s">
        <v>8276</v>
      </c>
      <c r="U3918" t="s">
        <v>8277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10</v>
      </c>
      <c r="E3919">
        <v>3500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9">
        <f t="shared" si="316"/>
        <v>41863.527326388888</v>
      </c>
      <c r="L3919" s="9">
        <f t="shared" si="317"/>
        <v>41893.527326388888</v>
      </c>
      <c r="M3919" s="10" t="s">
        <v>8329</v>
      </c>
      <c r="N3919" t="b">
        <v>0</v>
      </c>
      <c r="O3919">
        <v>1</v>
      </c>
      <c r="P3919" t="b">
        <v>0</v>
      </c>
      <c r="Q3919" t="s">
        <v>8276</v>
      </c>
      <c r="R3919" s="5">
        <f t="shared" si="314"/>
        <v>2.8571428571428571E-3</v>
      </c>
      <c r="S3919">
        <f>D3919/O3919</f>
        <v>10</v>
      </c>
      <c r="T3919" t="s">
        <v>8276</v>
      </c>
      <c r="U3919" t="s">
        <v>8277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120</v>
      </c>
      <c r="E3920">
        <v>60000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9">
        <f t="shared" si="316"/>
        <v>41843.664618055554</v>
      </c>
      <c r="L3920" s="9">
        <f t="shared" si="317"/>
        <v>41855.666666666664</v>
      </c>
      <c r="M3920" s="10" t="s">
        <v>8329</v>
      </c>
      <c r="N3920" t="b">
        <v>0</v>
      </c>
      <c r="O3920">
        <v>3</v>
      </c>
      <c r="P3920" t="b">
        <v>0</v>
      </c>
      <c r="Q3920" t="s">
        <v>8276</v>
      </c>
      <c r="R3920" s="5">
        <f t="shared" si="314"/>
        <v>2E-3</v>
      </c>
      <c r="S3920">
        <f>D3920/O3920</f>
        <v>40</v>
      </c>
      <c r="T3920" t="s">
        <v>8276</v>
      </c>
      <c r="U3920" t="s">
        <v>8277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90</v>
      </c>
      <c r="E3921">
        <v>5000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9">
        <f t="shared" si="316"/>
        <v>42358.684872685189</v>
      </c>
      <c r="L3921" s="9">
        <f t="shared" si="317"/>
        <v>42387</v>
      </c>
      <c r="M3921" s="10" t="s">
        <v>8337</v>
      </c>
      <c r="N3921" t="b">
        <v>0</v>
      </c>
      <c r="O3921">
        <v>3</v>
      </c>
      <c r="P3921" t="b">
        <v>0</v>
      </c>
      <c r="Q3921" t="s">
        <v>8276</v>
      </c>
      <c r="R3921" s="5">
        <f t="shared" si="314"/>
        <v>1.7999999999999999E-2</v>
      </c>
      <c r="S3921">
        <f>D3921/O3921</f>
        <v>30</v>
      </c>
      <c r="T3921" t="s">
        <v>8276</v>
      </c>
      <c r="U3921" t="s">
        <v>8277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135</v>
      </c>
      <c r="E3922">
        <v>2500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9">
        <f t="shared" si="316"/>
        <v>42657.38726851852</v>
      </c>
      <c r="L3922" s="9">
        <f t="shared" si="317"/>
        <v>42687.428935185184</v>
      </c>
      <c r="M3922" s="10" t="s">
        <v>8328</v>
      </c>
      <c r="N3922" t="b">
        <v>0</v>
      </c>
      <c r="O3922">
        <v>3</v>
      </c>
      <c r="P3922" t="b">
        <v>0</v>
      </c>
      <c r="Q3922" t="s">
        <v>8276</v>
      </c>
      <c r="R3922" s="5">
        <f t="shared" si="314"/>
        <v>5.3999999999999999E-2</v>
      </c>
      <c r="S3922">
        <f>D3922/O3922</f>
        <v>45</v>
      </c>
      <c r="T3922" t="s">
        <v>8276</v>
      </c>
      <c r="U3922" t="s">
        <v>8277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0</v>
      </c>
      <c r="E3923">
        <v>3000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9">
        <f t="shared" si="316"/>
        <v>41926.542303240742</v>
      </c>
      <c r="L3923" s="9">
        <f t="shared" si="317"/>
        <v>41938.75</v>
      </c>
      <c r="M3923" s="10" t="s">
        <v>8329</v>
      </c>
      <c r="N3923" t="b">
        <v>0</v>
      </c>
      <c r="O3923">
        <v>0</v>
      </c>
      <c r="P3923" t="b">
        <v>0</v>
      </c>
      <c r="Q3923" t="s">
        <v>8276</v>
      </c>
      <c r="R3923" s="5">
        <f t="shared" si="314"/>
        <v>0</v>
      </c>
      <c r="S3923">
        <v>0</v>
      </c>
      <c r="T3923" t="s">
        <v>8276</v>
      </c>
      <c r="U3923" t="s">
        <v>8277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61</v>
      </c>
      <c r="E3924">
        <v>750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9">
        <f t="shared" si="316"/>
        <v>42020.768634259264</v>
      </c>
      <c r="L3924" s="9">
        <f t="shared" si="317"/>
        <v>42065.958333333328</v>
      </c>
      <c r="M3924" s="10" t="s">
        <v>8326</v>
      </c>
      <c r="N3924" t="b">
        <v>0</v>
      </c>
      <c r="O3924">
        <v>6</v>
      </c>
      <c r="P3924" t="b">
        <v>0</v>
      </c>
      <c r="Q3924" t="s">
        <v>8276</v>
      </c>
      <c r="R3924" s="5">
        <f t="shared" si="314"/>
        <v>8.1333333333333327E-2</v>
      </c>
      <c r="S3924">
        <f t="shared" ref="S3924:S3931" si="318">D3924/O3924</f>
        <v>10.166666666666666</v>
      </c>
      <c r="T3924" t="s">
        <v>8276</v>
      </c>
      <c r="U3924" t="s">
        <v>8277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1384</v>
      </c>
      <c r="E3925">
        <v>11500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9">
        <f t="shared" si="316"/>
        <v>42075.979988425926</v>
      </c>
      <c r="L3925" s="9">
        <f t="shared" si="317"/>
        <v>42103.979988425926</v>
      </c>
      <c r="M3925" s="10" t="s">
        <v>8326</v>
      </c>
      <c r="N3925" t="b">
        <v>0</v>
      </c>
      <c r="O3925">
        <v>17</v>
      </c>
      <c r="P3925" t="b">
        <v>0</v>
      </c>
      <c r="Q3925" t="s">
        <v>8276</v>
      </c>
      <c r="R3925" s="5">
        <f t="shared" si="314"/>
        <v>0.12034782608695652</v>
      </c>
      <c r="S3925">
        <f t="shared" si="318"/>
        <v>81.411764705882348</v>
      </c>
      <c r="T3925" t="s">
        <v>8276</v>
      </c>
      <c r="U3925" t="s">
        <v>8277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2290</v>
      </c>
      <c r="E3926">
        <v>15000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9">
        <f t="shared" si="316"/>
        <v>41786.959745370368</v>
      </c>
      <c r="L3926" s="9">
        <f t="shared" si="317"/>
        <v>41816.959745370368</v>
      </c>
      <c r="M3926" s="10" t="s">
        <v>8329</v>
      </c>
      <c r="N3926" t="b">
        <v>0</v>
      </c>
      <c r="O3926">
        <v>40</v>
      </c>
      <c r="P3926" t="b">
        <v>0</v>
      </c>
      <c r="Q3926" t="s">
        <v>8276</v>
      </c>
      <c r="R3926" s="5">
        <f t="shared" si="314"/>
        <v>0.15266666666666667</v>
      </c>
      <c r="S3926">
        <f t="shared" si="318"/>
        <v>57.25</v>
      </c>
      <c r="T3926" t="s">
        <v>8276</v>
      </c>
      <c r="U3926" t="s">
        <v>8277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</v>
      </c>
      <c r="E3927">
        <v>150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9">
        <f t="shared" si="316"/>
        <v>41820.870821759258</v>
      </c>
      <c r="L3927" s="9">
        <f t="shared" si="317"/>
        <v>41850.870821759258</v>
      </c>
      <c r="M3927" s="10" t="s">
        <v>8329</v>
      </c>
      <c r="N3927" t="b">
        <v>0</v>
      </c>
      <c r="O3927">
        <v>3</v>
      </c>
      <c r="P3927" t="b">
        <v>0</v>
      </c>
      <c r="Q3927" t="s">
        <v>8276</v>
      </c>
      <c r="R3927" s="5">
        <f t="shared" si="314"/>
        <v>0.1</v>
      </c>
      <c r="S3927">
        <f t="shared" si="318"/>
        <v>5</v>
      </c>
      <c r="T3927" t="s">
        <v>8276</v>
      </c>
      <c r="U3927" t="s">
        <v>8277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15</v>
      </c>
      <c r="E3928">
        <v>5000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9">
        <f t="shared" si="316"/>
        <v>41970.085046296299</v>
      </c>
      <c r="L3928" s="9">
        <f t="shared" si="317"/>
        <v>42000.085046296299</v>
      </c>
      <c r="M3928" s="10" t="s">
        <v>8329</v>
      </c>
      <c r="N3928" t="b">
        <v>0</v>
      </c>
      <c r="O3928">
        <v>1</v>
      </c>
      <c r="P3928" t="b">
        <v>0</v>
      </c>
      <c r="Q3928" t="s">
        <v>8276</v>
      </c>
      <c r="R3928" s="5">
        <f t="shared" si="314"/>
        <v>3.0000000000000001E-3</v>
      </c>
      <c r="S3928">
        <f t="shared" si="318"/>
        <v>15</v>
      </c>
      <c r="T3928" t="s">
        <v>8276</v>
      </c>
      <c r="U3928" t="s">
        <v>8277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</v>
      </c>
      <c r="E3929">
        <v>2500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9">
        <f t="shared" si="316"/>
        <v>41830.267407407409</v>
      </c>
      <c r="L3929" s="9">
        <f t="shared" si="317"/>
        <v>41860.267407407409</v>
      </c>
      <c r="M3929" s="10" t="s">
        <v>8329</v>
      </c>
      <c r="N3929" t="b">
        <v>0</v>
      </c>
      <c r="O3929">
        <v>2</v>
      </c>
      <c r="P3929" t="b">
        <v>0</v>
      </c>
      <c r="Q3929" t="s">
        <v>8276</v>
      </c>
      <c r="R3929" s="5">
        <f t="shared" si="314"/>
        <v>0.01</v>
      </c>
      <c r="S3929">
        <f t="shared" si="318"/>
        <v>12.5</v>
      </c>
      <c r="T3929" t="s">
        <v>8276</v>
      </c>
      <c r="U3929" t="s">
        <v>8277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651</v>
      </c>
      <c r="E3930">
        <v>5000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9">
        <f t="shared" si="316"/>
        <v>42265.683182870373</v>
      </c>
      <c r="L3930" s="9">
        <f t="shared" si="317"/>
        <v>42293.207638888889</v>
      </c>
      <c r="M3930" s="10" t="s">
        <v>8326</v>
      </c>
      <c r="N3930" t="b">
        <v>0</v>
      </c>
      <c r="O3930">
        <v>7</v>
      </c>
      <c r="P3930" t="b">
        <v>0</v>
      </c>
      <c r="Q3930" t="s">
        <v>8276</v>
      </c>
      <c r="R3930" s="5">
        <f t="shared" si="314"/>
        <v>0.13020000000000001</v>
      </c>
      <c r="S3930">
        <f t="shared" si="318"/>
        <v>93</v>
      </c>
      <c r="T3930" t="s">
        <v>8276</v>
      </c>
      <c r="U3930" t="s">
        <v>8277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453</v>
      </c>
      <c r="E3931">
        <v>20000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9">
        <f t="shared" si="316"/>
        <v>42601.827141203699</v>
      </c>
      <c r="L3931" s="9">
        <f t="shared" si="317"/>
        <v>42631.827141203699</v>
      </c>
      <c r="M3931" s="10" t="s">
        <v>8328</v>
      </c>
      <c r="N3931" t="b">
        <v>0</v>
      </c>
      <c r="O3931">
        <v>14</v>
      </c>
      <c r="P3931" t="b">
        <v>0</v>
      </c>
      <c r="Q3931" t="s">
        <v>8276</v>
      </c>
      <c r="R3931" s="5">
        <f t="shared" si="314"/>
        <v>2.265E-2</v>
      </c>
      <c r="S3931">
        <f t="shared" si="318"/>
        <v>32.357142857142854</v>
      </c>
      <c r="T3931" t="s">
        <v>8276</v>
      </c>
      <c r="U3931" t="s">
        <v>8277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0</v>
      </c>
      <c r="E3932">
        <v>10000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9">
        <f t="shared" si="316"/>
        <v>42433.338749999995</v>
      </c>
      <c r="L3932" s="9">
        <f t="shared" si="317"/>
        <v>42461.25</v>
      </c>
      <c r="M3932" s="10" t="s">
        <v>8328</v>
      </c>
      <c r="N3932" t="b">
        <v>0</v>
      </c>
      <c r="O3932">
        <v>0</v>
      </c>
      <c r="P3932" t="b">
        <v>0</v>
      </c>
      <c r="Q3932" t="s">
        <v>8276</v>
      </c>
      <c r="R3932" s="5">
        <f t="shared" si="314"/>
        <v>0</v>
      </c>
      <c r="S3932">
        <v>0</v>
      </c>
      <c r="T3932" t="s">
        <v>8276</v>
      </c>
      <c r="U3932" t="s">
        <v>8277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0</v>
      </c>
      <c r="E3933">
        <v>8000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9">
        <f t="shared" si="316"/>
        <v>42228.151701388888</v>
      </c>
      <c r="L3933" s="9">
        <f t="shared" si="317"/>
        <v>42253.151701388888</v>
      </c>
      <c r="M3933" s="10" t="s">
        <v>8326</v>
      </c>
      <c r="N3933" t="b">
        <v>0</v>
      </c>
      <c r="O3933">
        <v>0</v>
      </c>
      <c r="P3933" t="b">
        <v>0</v>
      </c>
      <c r="Q3933" t="s">
        <v>8276</v>
      </c>
      <c r="R3933" s="5">
        <f t="shared" si="314"/>
        <v>0</v>
      </c>
      <c r="S3933">
        <v>0</v>
      </c>
      <c r="T3933" t="s">
        <v>8276</v>
      </c>
      <c r="U3933" t="s">
        <v>8277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</v>
      </c>
      <c r="E3934">
        <v>12000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9">
        <f t="shared" si="316"/>
        <v>42415.168564814812</v>
      </c>
      <c r="L3934" s="9">
        <f t="shared" si="317"/>
        <v>42445.126898148148</v>
      </c>
      <c r="M3934" s="10" t="s">
        <v>8328</v>
      </c>
      <c r="N3934" t="b">
        <v>0</v>
      </c>
      <c r="O3934">
        <v>1</v>
      </c>
      <c r="P3934" t="b">
        <v>0</v>
      </c>
      <c r="Q3934" t="s">
        <v>8276</v>
      </c>
      <c r="R3934" s="5">
        <f t="shared" si="314"/>
        <v>8.3333333333333331E-5</v>
      </c>
      <c r="S3934">
        <f>D3934/O3934</f>
        <v>1</v>
      </c>
      <c r="T3934" t="s">
        <v>8276</v>
      </c>
      <c r="U3934" t="s">
        <v>8277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1102</v>
      </c>
      <c r="E3935">
        <v>7000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9">
        <f t="shared" si="316"/>
        <v>42538.968310185184</v>
      </c>
      <c r="L3935" s="9">
        <f t="shared" si="317"/>
        <v>42568.029861111107</v>
      </c>
      <c r="M3935" s="10" t="s">
        <v>8328</v>
      </c>
      <c r="N3935" t="b">
        <v>0</v>
      </c>
      <c r="O3935">
        <v>12</v>
      </c>
      <c r="P3935" t="b">
        <v>0</v>
      </c>
      <c r="Q3935" t="s">
        <v>8276</v>
      </c>
      <c r="R3935" s="5">
        <f t="shared" si="314"/>
        <v>0.15742857142857142</v>
      </c>
      <c r="S3935">
        <f>D3935/O3935</f>
        <v>91.833333333333329</v>
      </c>
      <c r="T3935" t="s">
        <v>8276</v>
      </c>
      <c r="U3935" t="s">
        <v>8277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550</v>
      </c>
      <c r="E3936">
        <v>5000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9">
        <f t="shared" si="316"/>
        <v>42233.671747685185</v>
      </c>
      <c r="L3936" s="9">
        <f t="shared" si="317"/>
        <v>42278.541666666672</v>
      </c>
      <c r="M3936" s="10" t="s">
        <v>8326</v>
      </c>
      <c r="N3936" t="b">
        <v>0</v>
      </c>
      <c r="O3936">
        <v>12</v>
      </c>
      <c r="P3936" t="b">
        <v>0</v>
      </c>
      <c r="Q3936" t="s">
        <v>8276</v>
      </c>
      <c r="R3936" s="5">
        <f t="shared" si="314"/>
        <v>0.11</v>
      </c>
      <c r="S3936">
        <f>D3936/O3936</f>
        <v>45.833333333333336</v>
      </c>
      <c r="T3936" t="s">
        <v>8276</v>
      </c>
      <c r="U3936" t="s">
        <v>8277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1315</v>
      </c>
      <c r="E3937">
        <v>3000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9">
        <f t="shared" si="316"/>
        <v>42221.656782407408</v>
      </c>
      <c r="L3937" s="9">
        <f t="shared" si="317"/>
        <v>42281.656782407408</v>
      </c>
      <c r="M3937" s="10" t="s">
        <v>8326</v>
      </c>
      <c r="N3937" t="b">
        <v>0</v>
      </c>
      <c r="O3937">
        <v>23</v>
      </c>
      <c r="P3937" t="b">
        <v>0</v>
      </c>
      <c r="Q3937" t="s">
        <v>8276</v>
      </c>
      <c r="R3937" s="5">
        <f t="shared" si="314"/>
        <v>0.43833333333333335</v>
      </c>
      <c r="S3937">
        <f>D3937/O3937</f>
        <v>57.173913043478258</v>
      </c>
      <c r="T3937" t="s">
        <v>8276</v>
      </c>
      <c r="U3937" t="s">
        <v>8277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0</v>
      </c>
      <c r="E3938">
        <v>20000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9">
        <f t="shared" si="316"/>
        <v>42675.262962962966</v>
      </c>
      <c r="L3938" s="9">
        <f t="shared" si="317"/>
        <v>42705.304629629631</v>
      </c>
      <c r="M3938" s="10" t="s">
        <v>8328</v>
      </c>
      <c r="N3938" t="b">
        <v>0</v>
      </c>
      <c r="O3938">
        <v>0</v>
      </c>
      <c r="P3938" t="b">
        <v>0</v>
      </c>
      <c r="Q3938" t="s">
        <v>8276</v>
      </c>
      <c r="R3938" s="5">
        <f t="shared" si="314"/>
        <v>0</v>
      </c>
      <c r="S3938">
        <v>0</v>
      </c>
      <c r="T3938" t="s">
        <v>8276</v>
      </c>
      <c r="U3938" t="s">
        <v>8277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2485</v>
      </c>
      <c r="E3939">
        <v>2885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9">
        <f t="shared" si="316"/>
        <v>42534.631481481483</v>
      </c>
      <c r="L3939" s="9">
        <f t="shared" si="317"/>
        <v>42562.631481481483</v>
      </c>
      <c r="M3939" s="10" t="s">
        <v>8328</v>
      </c>
      <c r="N3939" t="b">
        <v>0</v>
      </c>
      <c r="O3939">
        <v>10</v>
      </c>
      <c r="P3939" t="b">
        <v>0</v>
      </c>
      <c r="Q3939" t="s">
        <v>8276</v>
      </c>
      <c r="R3939" s="5">
        <f t="shared" si="314"/>
        <v>0.86135181975736563</v>
      </c>
      <c r="S3939">
        <f>D3939/O3939</f>
        <v>248.5</v>
      </c>
      <c r="T3939" t="s">
        <v>8276</v>
      </c>
      <c r="U3939" t="s">
        <v>8277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397</v>
      </c>
      <c r="E3940">
        <v>3255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9">
        <f t="shared" si="316"/>
        <v>42151.905717592592</v>
      </c>
      <c r="L3940" s="9">
        <f t="shared" si="317"/>
        <v>42182.905717592592</v>
      </c>
      <c r="M3940" s="10" t="s">
        <v>8326</v>
      </c>
      <c r="N3940" t="b">
        <v>0</v>
      </c>
      <c r="O3940">
        <v>5</v>
      </c>
      <c r="P3940" t="b">
        <v>0</v>
      </c>
      <c r="Q3940" t="s">
        <v>8276</v>
      </c>
      <c r="R3940" s="5">
        <f t="shared" si="314"/>
        <v>0.12196620583717357</v>
      </c>
      <c r="S3940">
        <f>D3940/O3940</f>
        <v>79.400000000000006</v>
      </c>
      <c r="T3940" t="s">
        <v>8276</v>
      </c>
      <c r="U3940" t="s">
        <v>8277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</v>
      </c>
      <c r="E3941">
        <v>5000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9">
        <f t="shared" si="316"/>
        <v>41915.400219907409</v>
      </c>
      <c r="L3941" s="9">
        <f t="shared" si="317"/>
        <v>41919.1875</v>
      </c>
      <c r="M3941" s="10" t="s">
        <v>8329</v>
      </c>
      <c r="N3941" t="b">
        <v>0</v>
      </c>
      <c r="O3941">
        <v>1</v>
      </c>
      <c r="P3941" t="b">
        <v>0</v>
      </c>
      <c r="Q3941" t="s">
        <v>8276</v>
      </c>
      <c r="R3941" s="5">
        <f t="shared" si="314"/>
        <v>1E-3</v>
      </c>
      <c r="S3941">
        <f>D3941/O3941</f>
        <v>5</v>
      </c>
      <c r="T3941" t="s">
        <v>8276</v>
      </c>
      <c r="U3941" t="s">
        <v>8277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11</v>
      </c>
      <c r="E3942">
        <v>5000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9">
        <f t="shared" si="316"/>
        <v>41961.492488425924</v>
      </c>
      <c r="L3942" s="9">
        <f t="shared" si="317"/>
        <v>42006.492488425924</v>
      </c>
      <c r="M3942" s="10" t="s">
        <v>8326</v>
      </c>
      <c r="N3942" t="b">
        <v>0</v>
      </c>
      <c r="O3942">
        <v>2</v>
      </c>
      <c r="P3942" t="b">
        <v>0</v>
      </c>
      <c r="Q3942" t="s">
        <v>8276</v>
      </c>
      <c r="R3942" s="5">
        <f t="shared" si="314"/>
        <v>2.2000000000000001E-3</v>
      </c>
      <c r="S3942">
        <f>D3942/O3942</f>
        <v>5.5</v>
      </c>
      <c r="T3942" t="s">
        <v>8276</v>
      </c>
      <c r="U3942" t="s">
        <v>8277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50</v>
      </c>
      <c r="E3943">
        <v>5500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9">
        <f t="shared" si="316"/>
        <v>41940.587233796294</v>
      </c>
      <c r="L3943" s="9">
        <f t="shared" si="317"/>
        <v>41968.041666666672</v>
      </c>
      <c r="M3943" s="10" t="s">
        <v>8329</v>
      </c>
      <c r="N3943" t="b">
        <v>0</v>
      </c>
      <c r="O3943">
        <v>2</v>
      </c>
      <c r="P3943" t="b">
        <v>0</v>
      </c>
      <c r="Q3943" t="s">
        <v>8276</v>
      </c>
      <c r="R3943" s="5">
        <f t="shared" si="314"/>
        <v>9.0909090909090905E-3</v>
      </c>
      <c r="S3943">
        <f>D3943/O3943</f>
        <v>25</v>
      </c>
      <c r="T3943" t="s">
        <v>8276</v>
      </c>
      <c r="U3943" t="s">
        <v>8277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0</v>
      </c>
      <c r="E3944">
        <v>1200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9">
        <f t="shared" si="316"/>
        <v>42111.904097222221</v>
      </c>
      <c r="L3944" s="9">
        <f t="shared" si="317"/>
        <v>42171.904097222221</v>
      </c>
      <c r="M3944" s="10" t="s">
        <v>8326</v>
      </c>
      <c r="N3944" t="b">
        <v>0</v>
      </c>
      <c r="O3944">
        <v>0</v>
      </c>
      <c r="P3944" t="b">
        <v>0</v>
      </c>
      <c r="Q3944" t="s">
        <v>8276</v>
      </c>
      <c r="R3944" s="5">
        <f t="shared" si="314"/>
        <v>0</v>
      </c>
      <c r="S3944">
        <v>0</v>
      </c>
      <c r="T3944" t="s">
        <v>8276</v>
      </c>
      <c r="U3944" t="s">
        <v>8277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1782</v>
      </c>
      <c r="E3945">
        <v>5000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9">
        <f t="shared" si="316"/>
        <v>42279.778564814813</v>
      </c>
      <c r="L3945" s="9">
        <f t="shared" si="317"/>
        <v>42310.701388888891</v>
      </c>
      <c r="M3945" s="10" t="s">
        <v>8326</v>
      </c>
      <c r="N3945" t="b">
        <v>0</v>
      </c>
      <c r="O3945">
        <v>13</v>
      </c>
      <c r="P3945" t="b">
        <v>0</v>
      </c>
      <c r="Q3945" t="s">
        <v>8276</v>
      </c>
      <c r="R3945" s="5">
        <f t="shared" si="314"/>
        <v>0.35639999999999999</v>
      </c>
      <c r="S3945">
        <f>D3945/O3945</f>
        <v>137.07692307692307</v>
      </c>
      <c r="T3945" t="s">
        <v>8276</v>
      </c>
      <c r="U3945" t="s">
        <v>8277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0</v>
      </c>
      <c r="E3946">
        <v>5000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9">
        <f t="shared" si="316"/>
        <v>42213.662905092591</v>
      </c>
      <c r="L3946" s="9">
        <f t="shared" si="317"/>
        <v>42243.662905092591</v>
      </c>
      <c r="M3946" s="10" t="s">
        <v>8326</v>
      </c>
      <c r="N3946" t="b">
        <v>0</v>
      </c>
      <c r="O3946">
        <v>0</v>
      </c>
      <c r="P3946" t="b">
        <v>0</v>
      </c>
      <c r="Q3946" t="s">
        <v>8276</v>
      </c>
      <c r="R3946" s="5">
        <f t="shared" si="314"/>
        <v>0</v>
      </c>
      <c r="S3946">
        <v>0</v>
      </c>
      <c r="T3946" t="s">
        <v>8276</v>
      </c>
      <c r="U3946" t="s">
        <v>8277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5</v>
      </c>
      <c r="E3947">
        <v>2000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9">
        <f t="shared" si="316"/>
        <v>42109.801712962959</v>
      </c>
      <c r="L3947" s="9">
        <f t="shared" si="317"/>
        <v>42139.801712962959</v>
      </c>
      <c r="M3947" s="10" t="s">
        <v>8326</v>
      </c>
      <c r="N3947" t="b">
        <v>0</v>
      </c>
      <c r="O3947">
        <v>1</v>
      </c>
      <c r="P3947" t="b">
        <v>0</v>
      </c>
      <c r="Q3947" t="s">
        <v>8276</v>
      </c>
      <c r="R3947" s="5">
        <f t="shared" si="314"/>
        <v>2.5000000000000001E-3</v>
      </c>
      <c r="S3947">
        <f>D3947/O3947</f>
        <v>5</v>
      </c>
      <c r="T3947" t="s">
        <v>8276</v>
      </c>
      <c r="U3947" t="s">
        <v>8277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195</v>
      </c>
      <c r="E3948">
        <v>6000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9">
        <f t="shared" si="316"/>
        <v>42031.833587962959</v>
      </c>
      <c r="L3948" s="9">
        <f t="shared" si="317"/>
        <v>42063.333333333328</v>
      </c>
      <c r="M3948" s="10" t="s">
        <v>8326</v>
      </c>
      <c r="N3948" t="b">
        <v>0</v>
      </c>
      <c r="O3948">
        <v>5</v>
      </c>
      <c r="P3948" t="b">
        <v>0</v>
      </c>
      <c r="Q3948" t="s">
        <v>8276</v>
      </c>
      <c r="R3948" s="5">
        <f t="shared" si="314"/>
        <v>3.2500000000000001E-2</v>
      </c>
      <c r="S3948">
        <f>D3948/O3948</f>
        <v>39</v>
      </c>
      <c r="T3948" t="s">
        <v>8276</v>
      </c>
      <c r="U3948" t="s">
        <v>8277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101</v>
      </c>
      <c r="E3949">
        <v>3000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9">
        <f t="shared" si="316"/>
        <v>42615.142870370371</v>
      </c>
      <c r="L3949" s="9">
        <f t="shared" si="317"/>
        <v>42645.142870370371</v>
      </c>
      <c r="M3949" s="10" t="s">
        <v>8328</v>
      </c>
      <c r="N3949" t="b">
        <v>0</v>
      </c>
      <c r="O3949">
        <v>2</v>
      </c>
      <c r="P3949" t="b">
        <v>0</v>
      </c>
      <c r="Q3949" t="s">
        <v>8276</v>
      </c>
      <c r="R3949" s="5">
        <f t="shared" si="314"/>
        <v>3.3666666666666664E-2</v>
      </c>
      <c r="S3949">
        <f>D3949/O3949</f>
        <v>50.5</v>
      </c>
      <c r="T3949" t="s">
        <v>8276</v>
      </c>
      <c r="U3949" t="s">
        <v>8277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0</v>
      </c>
      <c r="E3950">
        <v>30000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9">
        <f t="shared" si="316"/>
        <v>41829.325497685189</v>
      </c>
      <c r="L3950" s="9">
        <f t="shared" si="317"/>
        <v>41889.325497685189</v>
      </c>
      <c r="M3950" s="10" t="s">
        <v>8329</v>
      </c>
      <c r="N3950" t="b">
        <v>0</v>
      </c>
      <c r="O3950">
        <v>0</v>
      </c>
      <c r="P3950" t="b">
        <v>0</v>
      </c>
      <c r="Q3950" t="s">
        <v>8276</v>
      </c>
      <c r="R3950" s="5">
        <f t="shared" si="314"/>
        <v>0</v>
      </c>
      <c r="S3950">
        <v>0</v>
      </c>
      <c r="T3950" t="s">
        <v>8276</v>
      </c>
      <c r="U3950" t="s">
        <v>8277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1577</v>
      </c>
      <c r="E3951">
        <v>10000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9">
        <f t="shared" si="316"/>
        <v>42016.120613425926</v>
      </c>
      <c r="L3951" s="9">
        <f t="shared" si="317"/>
        <v>42046.120613425926</v>
      </c>
      <c r="M3951" s="10" t="s">
        <v>8326</v>
      </c>
      <c r="N3951" t="b">
        <v>0</v>
      </c>
      <c r="O3951">
        <v>32</v>
      </c>
      <c r="P3951" t="b">
        <v>0</v>
      </c>
      <c r="Q3951" t="s">
        <v>8276</v>
      </c>
      <c r="R3951" s="5">
        <f t="shared" si="314"/>
        <v>0.15770000000000001</v>
      </c>
      <c r="S3951">
        <f>D3951/O3951</f>
        <v>49.28125</v>
      </c>
      <c r="T3951" t="s">
        <v>8276</v>
      </c>
      <c r="U3951" t="s">
        <v>8277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25</v>
      </c>
      <c r="E3952">
        <v>4000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9">
        <f t="shared" si="316"/>
        <v>42439.702314814815</v>
      </c>
      <c r="L3952" s="9">
        <f t="shared" si="317"/>
        <v>42468.774305555555</v>
      </c>
      <c r="M3952" s="10" t="s">
        <v>8328</v>
      </c>
      <c r="N3952" t="b">
        <v>0</v>
      </c>
      <c r="O3952">
        <v>1</v>
      </c>
      <c r="P3952" t="b">
        <v>0</v>
      </c>
      <c r="Q3952" t="s">
        <v>8276</v>
      </c>
      <c r="R3952" s="5">
        <f t="shared" si="314"/>
        <v>6.2500000000000003E-3</v>
      </c>
      <c r="S3952">
        <f>D3952/O3952</f>
        <v>25</v>
      </c>
      <c r="T3952" t="s">
        <v>8276</v>
      </c>
      <c r="U3952" t="s">
        <v>8277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1</v>
      </c>
      <c r="E3953">
        <v>200000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9">
        <f t="shared" si="316"/>
        <v>42433.825717592597</v>
      </c>
      <c r="L3953" s="9">
        <f t="shared" si="317"/>
        <v>42493.784050925926</v>
      </c>
      <c r="M3953" s="10" t="s">
        <v>8328</v>
      </c>
      <c r="N3953" t="b">
        <v>0</v>
      </c>
      <c r="O3953">
        <v>1</v>
      </c>
      <c r="P3953" t="b">
        <v>0</v>
      </c>
      <c r="Q3953" t="s">
        <v>8276</v>
      </c>
      <c r="R3953" s="5">
        <f t="shared" si="314"/>
        <v>5.0000000000000004E-6</v>
      </c>
      <c r="S3953">
        <f>D3953/O3953</f>
        <v>1</v>
      </c>
      <c r="T3953" t="s">
        <v>8276</v>
      </c>
      <c r="U3953" t="s">
        <v>8277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25</v>
      </c>
      <c r="E3954">
        <v>26000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9">
        <f t="shared" si="316"/>
        <v>42243.790393518517</v>
      </c>
      <c r="L3954" s="9">
        <f t="shared" si="317"/>
        <v>42303.790393518517</v>
      </c>
      <c r="M3954" s="10" t="s">
        <v>8326</v>
      </c>
      <c r="N3954" t="b">
        <v>0</v>
      </c>
      <c r="O3954">
        <v>1</v>
      </c>
      <c r="P3954" t="b">
        <v>0</v>
      </c>
      <c r="Q3954" t="s">
        <v>8276</v>
      </c>
      <c r="R3954" s="5">
        <f t="shared" si="314"/>
        <v>9.6153846153846159E-4</v>
      </c>
      <c r="S3954">
        <f>D3954/O3954</f>
        <v>25</v>
      </c>
      <c r="T3954" t="s">
        <v>8276</v>
      </c>
      <c r="U3954" t="s">
        <v>8277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0</v>
      </c>
      <c r="E3955">
        <v>17600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9">
        <f t="shared" si="316"/>
        <v>42550.048449074078</v>
      </c>
      <c r="L3955" s="9">
        <f t="shared" si="317"/>
        <v>42580.978472222225</v>
      </c>
      <c r="M3955" s="10" t="s">
        <v>8328</v>
      </c>
      <c r="N3955" t="b">
        <v>0</v>
      </c>
      <c r="O3955">
        <v>0</v>
      </c>
      <c r="P3955" t="b">
        <v>0</v>
      </c>
      <c r="Q3955" t="s">
        <v>8276</v>
      </c>
      <c r="R3955" s="5">
        <f t="shared" si="314"/>
        <v>0</v>
      </c>
      <c r="S3955">
        <v>0</v>
      </c>
      <c r="T3955" t="s">
        <v>8276</v>
      </c>
      <c r="U3955" t="s">
        <v>8277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0</v>
      </c>
      <c r="E3956">
        <v>25000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9">
        <f t="shared" si="316"/>
        <v>41774.651203703703</v>
      </c>
      <c r="L3956" s="9">
        <f t="shared" si="317"/>
        <v>41834.651203703703</v>
      </c>
      <c r="M3956" s="10" t="s">
        <v>8329</v>
      </c>
      <c r="N3956" t="b">
        <v>0</v>
      </c>
      <c r="O3956">
        <v>0</v>
      </c>
      <c r="P3956" t="b">
        <v>0</v>
      </c>
      <c r="Q3956" t="s">
        <v>8276</v>
      </c>
      <c r="R3956" s="5">
        <f t="shared" si="314"/>
        <v>0</v>
      </c>
      <c r="S3956">
        <v>0</v>
      </c>
      <c r="T3956" t="s">
        <v>8276</v>
      </c>
      <c r="U3956" t="s">
        <v>8277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425</v>
      </c>
      <c r="E3957">
        <v>1750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9">
        <f t="shared" si="316"/>
        <v>42306.848854166667</v>
      </c>
      <c r="L3957" s="9">
        <f t="shared" si="317"/>
        <v>42336.890520833331</v>
      </c>
      <c r="M3957" s="10" t="s">
        <v>8326</v>
      </c>
      <c r="N3957" t="b">
        <v>0</v>
      </c>
      <c r="O3957">
        <v>8</v>
      </c>
      <c r="P3957" t="b">
        <v>0</v>
      </c>
      <c r="Q3957" t="s">
        <v>8276</v>
      </c>
      <c r="R3957" s="5">
        <f t="shared" si="314"/>
        <v>0.24285714285714285</v>
      </c>
      <c r="S3957">
        <f>D3957/O3957</f>
        <v>53.125</v>
      </c>
      <c r="T3957" t="s">
        <v>8276</v>
      </c>
      <c r="U3957" t="s">
        <v>8277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0</v>
      </c>
      <c r="E3958">
        <v>5500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9">
        <f t="shared" si="316"/>
        <v>42457.932025462964</v>
      </c>
      <c r="L3958" s="9">
        <f t="shared" si="317"/>
        <v>42485.013888888891</v>
      </c>
      <c r="M3958" s="10" t="s">
        <v>8328</v>
      </c>
      <c r="N3958" t="b">
        <v>0</v>
      </c>
      <c r="O3958">
        <v>0</v>
      </c>
      <c r="P3958" t="b">
        <v>0</v>
      </c>
      <c r="Q3958" t="s">
        <v>8276</v>
      </c>
      <c r="R3958" s="5">
        <f t="shared" si="314"/>
        <v>0</v>
      </c>
      <c r="S3958">
        <v>0</v>
      </c>
      <c r="T3958" t="s">
        <v>8276</v>
      </c>
      <c r="U3958" t="s">
        <v>8277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7</v>
      </c>
      <c r="E3959">
        <v>28000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9">
        <f t="shared" si="316"/>
        <v>42513.976319444446</v>
      </c>
      <c r="L3959" s="9">
        <f t="shared" si="317"/>
        <v>42559.976319444446</v>
      </c>
      <c r="M3959" s="10" t="s">
        <v>8328</v>
      </c>
      <c r="N3959" t="b">
        <v>0</v>
      </c>
      <c r="O3959">
        <v>1</v>
      </c>
      <c r="P3959" t="b">
        <v>0</v>
      </c>
      <c r="Q3959" t="s">
        <v>8276</v>
      </c>
      <c r="R3959" s="5">
        <f t="shared" si="314"/>
        <v>2.5000000000000001E-4</v>
      </c>
      <c r="S3959">
        <f t="shared" ref="S3959:S3964" si="319">D3959/O3959</f>
        <v>7</v>
      </c>
      <c r="T3959" t="s">
        <v>8276</v>
      </c>
      <c r="U3959" t="s">
        <v>8277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641</v>
      </c>
      <c r="E3960">
        <v>2000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9">
        <f t="shared" si="316"/>
        <v>41816.950370370367</v>
      </c>
      <c r="L3960" s="9">
        <f t="shared" si="317"/>
        <v>41853.583333333336</v>
      </c>
      <c r="M3960" s="10" t="s">
        <v>8329</v>
      </c>
      <c r="N3960" t="b">
        <v>0</v>
      </c>
      <c r="O3960">
        <v>16</v>
      </c>
      <c r="P3960" t="b">
        <v>0</v>
      </c>
      <c r="Q3960" t="s">
        <v>8276</v>
      </c>
      <c r="R3960" s="5">
        <f t="shared" si="314"/>
        <v>0.32050000000000001</v>
      </c>
      <c r="S3960">
        <f t="shared" si="319"/>
        <v>40.0625</v>
      </c>
      <c r="T3960" t="s">
        <v>8276</v>
      </c>
      <c r="U3960" t="s">
        <v>8277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292</v>
      </c>
      <c r="E3961">
        <v>1200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9">
        <f t="shared" si="316"/>
        <v>41880.788842592592</v>
      </c>
      <c r="L3961" s="9">
        <f t="shared" si="317"/>
        <v>41910.788842592592</v>
      </c>
      <c r="M3961" s="10" t="s">
        <v>8329</v>
      </c>
      <c r="N3961" t="b">
        <v>0</v>
      </c>
      <c r="O3961">
        <v>12</v>
      </c>
      <c r="P3961" t="b">
        <v>0</v>
      </c>
      <c r="Q3961" t="s">
        <v>8276</v>
      </c>
      <c r="R3961" s="5">
        <f t="shared" si="314"/>
        <v>0.24333333333333335</v>
      </c>
      <c r="S3961">
        <f t="shared" si="319"/>
        <v>24.333333333333332</v>
      </c>
      <c r="T3961" t="s">
        <v>8276</v>
      </c>
      <c r="U3961" t="s">
        <v>8277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45</v>
      </c>
      <c r="E3962">
        <v>3000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9">
        <f t="shared" si="316"/>
        <v>42342.845555555556</v>
      </c>
      <c r="L3962" s="9">
        <f t="shared" si="317"/>
        <v>42372.845555555556</v>
      </c>
      <c r="M3962" s="10" t="s">
        <v>8328</v>
      </c>
      <c r="N3962" t="b">
        <v>0</v>
      </c>
      <c r="O3962">
        <v>4</v>
      </c>
      <c r="P3962" t="b">
        <v>0</v>
      </c>
      <c r="Q3962" t="s">
        <v>8276</v>
      </c>
      <c r="R3962" s="5">
        <f t="shared" si="314"/>
        <v>1.4999999999999999E-2</v>
      </c>
      <c r="S3962">
        <f t="shared" si="319"/>
        <v>11.25</v>
      </c>
      <c r="T3962" t="s">
        <v>8276</v>
      </c>
      <c r="U3962" t="s">
        <v>8277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21</v>
      </c>
      <c r="E3963">
        <v>5000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9">
        <f t="shared" si="316"/>
        <v>41745.891319444447</v>
      </c>
      <c r="L3963" s="9">
        <f t="shared" si="317"/>
        <v>41767.891319444447</v>
      </c>
      <c r="M3963" s="10" t="s">
        <v>8329</v>
      </c>
      <c r="N3963" t="b">
        <v>0</v>
      </c>
      <c r="O3963">
        <v>2</v>
      </c>
      <c r="P3963" t="b">
        <v>0</v>
      </c>
      <c r="Q3963" t="s">
        <v>8276</v>
      </c>
      <c r="R3963" s="5">
        <f t="shared" si="314"/>
        <v>4.1999999999999997E-3</v>
      </c>
      <c r="S3963">
        <f t="shared" si="319"/>
        <v>10.5</v>
      </c>
      <c r="T3963" t="s">
        <v>8276</v>
      </c>
      <c r="U3963" t="s">
        <v>8277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45</v>
      </c>
      <c r="E3964">
        <v>1400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9">
        <f t="shared" si="316"/>
        <v>42311.621458333335</v>
      </c>
      <c r="L3964" s="9">
        <f t="shared" si="317"/>
        <v>42336.621458333335</v>
      </c>
      <c r="M3964" s="10" t="s">
        <v>8326</v>
      </c>
      <c r="N3964" t="b">
        <v>0</v>
      </c>
      <c r="O3964">
        <v>3</v>
      </c>
      <c r="P3964" t="b">
        <v>0</v>
      </c>
      <c r="Q3964" t="s">
        <v>8276</v>
      </c>
      <c r="R3964" s="5">
        <f t="shared" si="314"/>
        <v>3.214285714285714E-2</v>
      </c>
      <c r="S3964">
        <f t="shared" si="319"/>
        <v>15</v>
      </c>
      <c r="T3964" t="s">
        <v>8276</v>
      </c>
      <c r="U3964" t="s">
        <v>8277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0</v>
      </c>
      <c r="E3965">
        <v>10000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9">
        <f t="shared" si="316"/>
        <v>42296.154131944444</v>
      </c>
      <c r="L3965" s="9">
        <f t="shared" si="317"/>
        <v>42326.195798611108</v>
      </c>
      <c r="M3965" s="10" t="s">
        <v>8326</v>
      </c>
      <c r="N3965" t="b">
        <v>0</v>
      </c>
      <c r="O3965">
        <v>0</v>
      </c>
      <c r="P3965" t="b">
        <v>0</v>
      </c>
      <c r="Q3965" t="s">
        <v>8276</v>
      </c>
      <c r="R3965" s="5">
        <f t="shared" si="314"/>
        <v>0</v>
      </c>
      <c r="S3965">
        <v>0</v>
      </c>
      <c r="T3965" t="s">
        <v>8276</v>
      </c>
      <c r="U3965" t="s">
        <v>8277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126</v>
      </c>
      <c r="E3966">
        <v>2000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9">
        <f t="shared" si="316"/>
        <v>42053.722060185188</v>
      </c>
      <c r="L3966" s="9">
        <f t="shared" si="317"/>
        <v>42113.680393518516</v>
      </c>
      <c r="M3966" s="10" t="s">
        <v>8326</v>
      </c>
      <c r="N3966" t="b">
        <v>0</v>
      </c>
      <c r="O3966">
        <v>3</v>
      </c>
      <c r="P3966" t="b">
        <v>0</v>
      </c>
      <c r="Q3966" t="s">
        <v>8276</v>
      </c>
      <c r="R3966" s="5">
        <f t="shared" si="314"/>
        <v>6.3E-2</v>
      </c>
      <c r="S3966">
        <f t="shared" ref="S3966:S3976" si="320">D3966/O3966</f>
        <v>42</v>
      </c>
      <c r="T3966" t="s">
        <v>8276</v>
      </c>
      <c r="U3966" t="s">
        <v>8277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285</v>
      </c>
      <c r="E3967">
        <v>2000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9">
        <f t="shared" si="316"/>
        <v>42414.235879629632</v>
      </c>
      <c r="L3967" s="9">
        <f t="shared" si="317"/>
        <v>42474.194212962961</v>
      </c>
      <c r="M3967" s="10" t="s">
        <v>8328</v>
      </c>
      <c r="N3967" t="b">
        <v>0</v>
      </c>
      <c r="O3967">
        <v>4</v>
      </c>
      <c r="P3967" t="b">
        <v>0</v>
      </c>
      <c r="Q3967" t="s">
        <v>8276</v>
      </c>
      <c r="R3967" s="5">
        <f t="shared" si="314"/>
        <v>0.14249999999999999</v>
      </c>
      <c r="S3967">
        <f t="shared" si="320"/>
        <v>71.25</v>
      </c>
      <c r="T3967" t="s">
        <v>8276</v>
      </c>
      <c r="U3967" t="s">
        <v>8277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45</v>
      </c>
      <c r="E3968">
        <v>7500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9">
        <f t="shared" si="316"/>
        <v>41801.711550925924</v>
      </c>
      <c r="L3968" s="9">
        <f t="shared" si="317"/>
        <v>41844.124305555553</v>
      </c>
      <c r="M3968" s="10" t="s">
        <v>8329</v>
      </c>
      <c r="N3968" t="b">
        <v>0</v>
      </c>
      <c r="O3968">
        <v>2</v>
      </c>
      <c r="P3968" t="b">
        <v>0</v>
      </c>
      <c r="Q3968" t="s">
        <v>8276</v>
      </c>
      <c r="R3968" s="5">
        <f t="shared" si="314"/>
        <v>6.0000000000000001E-3</v>
      </c>
      <c r="S3968">
        <f t="shared" si="320"/>
        <v>22.5</v>
      </c>
      <c r="T3968" t="s">
        <v>8276</v>
      </c>
      <c r="U3968" t="s">
        <v>8277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410</v>
      </c>
      <c r="E3969">
        <v>1700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9">
        <f t="shared" si="316"/>
        <v>42770.290590277778</v>
      </c>
      <c r="L3969" s="9">
        <f t="shared" si="317"/>
        <v>42800.290590277778</v>
      </c>
      <c r="M3969" s="10" t="s">
        <v>8327</v>
      </c>
      <c r="N3969" t="b">
        <v>0</v>
      </c>
      <c r="O3969">
        <v>10</v>
      </c>
      <c r="P3969" t="b">
        <v>0</v>
      </c>
      <c r="Q3969" t="s">
        <v>8276</v>
      </c>
      <c r="R3969" s="5">
        <f t="shared" si="314"/>
        <v>0.2411764705882353</v>
      </c>
      <c r="S3969">
        <f t="shared" si="320"/>
        <v>41</v>
      </c>
      <c r="T3969" t="s">
        <v>8276</v>
      </c>
      <c r="U3969" t="s">
        <v>8277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527</v>
      </c>
      <c r="E3970">
        <v>5000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9">
        <f t="shared" si="316"/>
        <v>42452.815659722226</v>
      </c>
      <c r="L3970" s="9">
        <f t="shared" si="317"/>
        <v>42512.815659722226</v>
      </c>
      <c r="M3970" s="10" t="s">
        <v>8328</v>
      </c>
      <c r="N3970" t="b">
        <v>0</v>
      </c>
      <c r="O3970">
        <v>11</v>
      </c>
      <c r="P3970" t="b">
        <v>0</v>
      </c>
      <c r="Q3970" t="s">
        <v>8276</v>
      </c>
      <c r="R3970" s="5">
        <f t="shared" ref="R3970:R4033" si="321">D3970/E3970</f>
        <v>0.10539999999999999</v>
      </c>
      <c r="S3970">
        <f t="shared" si="320"/>
        <v>47.909090909090907</v>
      </c>
      <c r="T3970" t="s">
        <v>8276</v>
      </c>
      <c r="U3970" t="s">
        <v>8277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211</v>
      </c>
      <c r="E3971">
        <v>2825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9">
        <f t="shared" ref="K3971:K4034" si="322">(J3971/86400)+DATE(1970,1,1)</f>
        <v>42601.854699074072</v>
      </c>
      <c r="L3971" s="9">
        <f t="shared" ref="L3971:L4034" si="323">(I3971/86400)+DATE(1970,1,1)</f>
        <v>42611.163194444445</v>
      </c>
      <c r="M3971" s="10" t="s">
        <v>8328</v>
      </c>
      <c r="N3971" t="b">
        <v>0</v>
      </c>
      <c r="O3971">
        <v>6</v>
      </c>
      <c r="P3971" t="b">
        <v>0</v>
      </c>
      <c r="Q3971" t="s">
        <v>8276</v>
      </c>
      <c r="R3971" s="5">
        <f t="shared" si="321"/>
        <v>7.4690265486725665E-2</v>
      </c>
      <c r="S3971">
        <f t="shared" si="320"/>
        <v>35.166666666666664</v>
      </c>
      <c r="T3971" t="s">
        <v>8276</v>
      </c>
      <c r="U3971" t="s">
        <v>8277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11</v>
      </c>
      <c r="E3972">
        <v>15000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9">
        <f t="shared" si="322"/>
        <v>42447.863553240742</v>
      </c>
      <c r="L3972" s="9">
        <f t="shared" si="323"/>
        <v>42477.863553240742</v>
      </c>
      <c r="M3972" s="10" t="s">
        <v>8328</v>
      </c>
      <c r="N3972" t="b">
        <v>0</v>
      </c>
      <c r="O3972">
        <v>2</v>
      </c>
      <c r="P3972" t="b">
        <v>0</v>
      </c>
      <c r="Q3972" t="s">
        <v>8276</v>
      </c>
      <c r="R3972" s="5">
        <f t="shared" si="321"/>
        <v>7.3333333333333334E-4</v>
      </c>
      <c r="S3972">
        <f t="shared" si="320"/>
        <v>5.5</v>
      </c>
      <c r="T3972" t="s">
        <v>8276</v>
      </c>
      <c r="U3972" t="s">
        <v>8277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136</v>
      </c>
      <c r="E3973">
        <v>14000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9">
        <f t="shared" si="322"/>
        <v>41811.536180555559</v>
      </c>
      <c r="L3973" s="9">
        <f t="shared" si="323"/>
        <v>41841.536180555559</v>
      </c>
      <c r="M3973" s="10" t="s">
        <v>8329</v>
      </c>
      <c r="N3973" t="b">
        <v>0</v>
      </c>
      <c r="O3973">
        <v>6</v>
      </c>
      <c r="P3973" t="b">
        <v>0</v>
      </c>
      <c r="Q3973" t="s">
        <v>8276</v>
      </c>
      <c r="R3973" s="5">
        <f t="shared" si="321"/>
        <v>9.7142857142857135E-3</v>
      </c>
      <c r="S3973">
        <f t="shared" si="320"/>
        <v>22.666666666666668</v>
      </c>
      <c r="T3973" t="s">
        <v>8276</v>
      </c>
      <c r="U3973" t="s">
        <v>8277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211</v>
      </c>
      <c r="E3974">
        <v>1000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9">
        <f t="shared" si="322"/>
        <v>41981.067523148144</v>
      </c>
      <c r="L3974" s="9">
        <f t="shared" si="323"/>
        <v>42041.067523148144</v>
      </c>
      <c r="M3974" s="10" t="s">
        <v>8326</v>
      </c>
      <c r="N3974" t="b">
        <v>0</v>
      </c>
      <c r="O3974">
        <v>8</v>
      </c>
      <c r="P3974" t="b">
        <v>0</v>
      </c>
      <c r="Q3974" t="s">
        <v>8276</v>
      </c>
      <c r="R3974" s="5">
        <f t="shared" si="321"/>
        <v>0.21099999999999999</v>
      </c>
      <c r="S3974">
        <f t="shared" si="320"/>
        <v>26.375</v>
      </c>
      <c r="T3974" t="s">
        <v>8276</v>
      </c>
      <c r="U3974" t="s">
        <v>8277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3905</v>
      </c>
      <c r="E3975">
        <v>5000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9">
        <f t="shared" si="322"/>
        <v>42469.68414351852</v>
      </c>
      <c r="L3975" s="9">
        <f t="shared" si="323"/>
        <v>42499.166666666672</v>
      </c>
      <c r="M3975" s="10" t="s">
        <v>8328</v>
      </c>
      <c r="N3975" t="b">
        <v>0</v>
      </c>
      <c r="O3975">
        <v>37</v>
      </c>
      <c r="P3975" t="b">
        <v>0</v>
      </c>
      <c r="Q3975" t="s">
        <v>8276</v>
      </c>
      <c r="R3975" s="5">
        <f t="shared" si="321"/>
        <v>0.78100000000000003</v>
      </c>
      <c r="S3975">
        <f t="shared" si="320"/>
        <v>105.54054054054055</v>
      </c>
      <c r="T3975" t="s">
        <v>8276</v>
      </c>
      <c r="U3975" t="s">
        <v>8277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320</v>
      </c>
      <c r="E3976">
        <v>1000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9">
        <f t="shared" si="322"/>
        <v>42493.546851851846</v>
      </c>
      <c r="L3976" s="9">
        <f t="shared" si="323"/>
        <v>42523.546851851846</v>
      </c>
      <c r="M3976" s="10" t="s">
        <v>8328</v>
      </c>
      <c r="N3976" t="b">
        <v>0</v>
      </c>
      <c r="O3976">
        <v>11</v>
      </c>
      <c r="P3976" t="b">
        <v>0</v>
      </c>
      <c r="Q3976" t="s">
        <v>8276</v>
      </c>
      <c r="R3976" s="5">
        <f t="shared" si="321"/>
        <v>0.32</v>
      </c>
      <c r="S3976">
        <f t="shared" si="320"/>
        <v>29.09090909090909</v>
      </c>
      <c r="T3976" t="s">
        <v>8276</v>
      </c>
      <c r="U3976" t="s">
        <v>8277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0</v>
      </c>
      <c r="E3977">
        <v>678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9">
        <f t="shared" si="322"/>
        <v>42534.866875</v>
      </c>
      <c r="L3977" s="9">
        <f t="shared" si="323"/>
        <v>42564.866875</v>
      </c>
      <c r="M3977" s="10" t="s">
        <v>8328</v>
      </c>
      <c r="N3977" t="b">
        <v>0</v>
      </c>
      <c r="O3977">
        <v>0</v>
      </c>
      <c r="P3977" t="b">
        <v>0</v>
      </c>
      <c r="Q3977" t="s">
        <v>8276</v>
      </c>
      <c r="R3977" s="5">
        <f t="shared" si="321"/>
        <v>0</v>
      </c>
      <c r="S3977">
        <v>0</v>
      </c>
      <c r="T3977" t="s">
        <v>8276</v>
      </c>
      <c r="U3977" t="s">
        <v>8277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620</v>
      </c>
      <c r="E3978">
        <v>1300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9">
        <f t="shared" si="322"/>
        <v>41830.858344907407</v>
      </c>
      <c r="L3978" s="9">
        <f t="shared" si="323"/>
        <v>41852.291666666664</v>
      </c>
      <c r="M3978" s="10" t="s">
        <v>8329</v>
      </c>
      <c r="N3978" t="b">
        <v>0</v>
      </c>
      <c r="O3978">
        <v>10</v>
      </c>
      <c r="P3978" t="b">
        <v>0</v>
      </c>
      <c r="Q3978" t="s">
        <v>8276</v>
      </c>
      <c r="R3978" s="5">
        <f t="shared" si="321"/>
        <v>0.47692307692307695</v>
      </c>
      <c r="S3978">
        <f t="shared" ref="S3978:S3990" si="324">D3978/O3978</f>
        <v>62</v>
      </c>
      <c r="T3978" t="s">
        <v>8276</v>
      </c>
      <c r="U3978" t="s">
        <v>8277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1305</v>
      </c>
      <c r="E3979">
        <v>90000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9">
        <f t="shared" si="322"/>
        <v>42543.788564814815</v>
      </c>
      <c r="L3979" s="9">
        <f t="shared" si="323"/>
        <v>42573.788564814815</v>
      </c>
      <c r="M3979" s="10" t="s">
        <v>8328</v>
      </c>
      <c r="N3979" t="b">
        <v>0</v>
      </c>
      <c r="O3979">
        <v>6</v>
      </c>
      <c r="P3979" t="b">
        <v>0</v>
      </c>
      <c r="Q3979" t="s">
        <v>8276</v>
      </c>
      <c r="R3979" s="5">
        <f t="shared" si="321"/>
        <v>1.4500000000000001E-2</v>
      </c>
      <c r="S3979">
        <f t="shared" si="324"/>
        <v>217.5</v>
      </c>
      <c r="T3979" t="s">
        <v>8276</v>
      </c>
      <c r="U3979" t="s">
        <v>8277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214</v>
      </c>
      <c r="E3980">
        <v>2000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9">
        <f t="shared" si="322"/>
        <v>41975.642974537041</v>
      </c>
      <c r="L3980" s="9">
        <f t="shared" si="323"/>
        <v>42035.642974537041</v>
      </c>
      <c r="M3980" s="10" t="s">
        <v>8326</v>
      </c>
      <c r="N3980" t="b">
        <v>0</v>
      </c>
      <c r="O3980">
        <v>8</v>
      </c>
      <c r="P3980" t="b">
        <v>0</v>
      </c>
      <c r="Q3980" t="s">
        <v>8276</v>
      </c>
      <c r="R3980" s="5">
        <f t="shared" si="321"/>
        <v>0.107</v>
      </c>
      <c r="S3980">
        <f t="shared" si="324"/>
        <v>26.75</v>
      </c>
      <c r="T3980" t="s">
        <v>8276</v>
      </c>
      <c r="U3980" t="s">
        <v>8277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110</v>
      </c>
      <c r="E3981">
        <v>6000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9">
        <f t="shared" si="322"/>
        <v>42069.903437500005</v>
      </c>
      <c r="L3981" s="9">
        <f t="shared" si="323"/>
        <v>42092.833333333328</v>
      </c>
      <c r="M3981" s="10" t="s">
        <v>8326</v>
      </c>
      <c r="N3981" t="b">
        <v>0</v>
      </c>
      <c r="O3981">
        <v>6</v>
      </c>
      <c r="P3981" t="b">
        <v>0</v>
      </c>
      <c r="Q3981" t="s">
        <v>8276</v>
      </c>
      <c r="R3981" s="5">
        <f t="shared" si="321"/>
        <v>1.8333333333333333E-2</v>
      </c>
      <c r="S3981">
        <f t="shared" si="324"/>
        <v>18.333333333333332</v>
      </c>
      <c r="T3981" t="s">
        <v>8276</v>
      </c>
      <c r="U3981" t="s">
        <v>8277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450</v>
      </c>
      <c r="E3982">
        <v>2500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9">
        <f t="shared" si="322"/>
        <v>41795.598923611113</v>
      </c>
      <c r="L3982" s="9">
        <f t="shared" si="323"/>
        <v>41825.598923611113</v>
      </c>
      <c r="M3982" s="10" t="s">
        <v>8329</v>
      </c>
      <c r="N3982" t="b">
        <v>0</v>
      </c>
      <c r="O3982">
        <v>7</v>
      </c>
      <c r="P3982" t="b">
        <v>0</v>
      </c>
      <c r="Q3982" t="s">
        <v>8276</v>
      </c>
      <c r="R3982" s="5">
        <f t="shared" si="321"/>
        <v>0.18</v>
      </c>
      <c r="S3982">
        <f t="shared" si="324"/>
        <v>64.285714285714292</v>
      </c>
      <c r="T3982" t="s">
        <v>8276</v>
      </c>
      <c r="U3982" t="s">
        <v>8277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1225</v>
      </c>
      <c r="E3983">
        <v>30000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9">
        <f t="shared" si="322"/>
        <v>42508.179965277777</v>
      </c>
      <c r="L3983" s="9">
        <f t="shared" si="323"/>
        <v>42568.179965277777</v>
      </c>
      <c r="M3983" s="10" t="s">
        <v>8328</v>
      </c>
      <c r="N3983" t="b">
        <v>0</v>
      </c>
      <c r="O3983">
        <v>7</v>
      </c>
      <c r="P3983" t="b">
        <v>0</v>
      </c>
      <c r="Q3983" t="s">
        <v>8276</v>
      </c>
      <c r="R3983" s="5">
        <f t="shared" si="321"/>
        <v>4.0833333333333333E-2</v>
      </c>
      <c r="S3983">
        <f t="shared" si="324"/>
        <v>175</v>
      </c>
      <c r="T3983" t="s">
        <v>8276</v>
      </c>
      <c r="U3983" t="s">
        <v>8277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170</v>
      </c>
      <c r="E3984">
        <v>850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9">
        <f t="shared" si="322"/>
        <v>42132.809953703705</v>
      </c>
      <c r="L3984" s="9">
        <f t="shared" si="323"/>
        <v>42192.809953703705</v>
      </c>
      <c r="M3984" s="10" t="s">
        <v>8326</v>
      </c>
      <c r="N3984" t="b">
        <v>0</v>
      </c>
      <c r="O3984">
        <v>5</v>
      </c>
      <c r="P3984" t="b">
        <v>0</v>
      </c>
      <c r="Q3984" t="s">
        <v>8276</v>
      </c>
      <c r="R3984" s="5">
        <f t="shared" si="321"/>
        <v>0.2</v>
      </c>
      <c r="S3984">
        <f t="shared" si="324"/>
        <v>34</v>
      </c>
      <c r="T3984" t="s">
        <v>8276</v>
      </c>
      <c r="U3984" t="s">
        <v>8277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3877</v>
      </c>
      <c r="E3985">
        <v>11140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9">
        <f t="shared" si="322"/>
        <v>41747.86986111111</v>
      </c>
      <c r="L3985" s="9">
        <f t="shared" si="323"/>
        <v>41779.290972222225</v>
      </c>
      <c r="M3985" s="10" t="s">
        <v>8329</v>
      </c>
      <c r="N3985" t="b">
        <v>0</v>
      </c>
      <c r="O3985">
        <v>46</v>
      </c>
      <c r="P3985" t="b">
        <v>0</v>
      </c>
      <c r="Q3985" t="s">
        <v>8276</v>
      </c>
      <c r="R3985" s="5">
        <f t="shared" si="321"/>
        <v>0.34802513464991025</v>
      </c>
      <c r="S3985">
        <f t="shared" si="324"/>
        <v>84.282608695652172</v>
      </c>
      <c r="T3985" t="s">
        <v>8276</v>
      </c>
      <c r="U3985" t="s">
        <v>8277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95</v>
      </c>
      <c r="E3986">
        <v>1500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9">
        <f t="shared" si="322"/>
        <v>41920.963472222225</v>
      </c>
      <c r="L3986" s="9">
        <f t="shared" si="323"/>
        <v>41951</v>
      </c>
      <c r="M3986" s="10" t="s">
        <v>8332</v>
      </c>
      <c r="N3986" t="b">
        <v>0</v>
      </c>
      <c r="O3986">
        <v>10</v>
      </c>
      <c r="P3986" t="b">
        <v>0</v>
      </c>
      <c r="Q3986" t="s">
        <v>8276</v>
      </c>
      <c r="R3986" s="5">
        <f t="shared" si="321"/>
        <v>6.3333333333333339E-2</v>
      </c>
      <c r="S3986">
        <f t="shared" si="324"/>
        <v>9.5</v>
      </c>
      <c r="T3986" t="s">
        <v>8276</v>
      </c>
      <c r="U3986" t="s">
        <v>8277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641</v>
      </c>
      <c r="E3987">
        <v>2000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9">
        <f t="shared" si="322"/>
        <v>42399.707407407404</v>
      </c>
      <c r="L3987" s="9">
        <f t="shared" si="323"/>
        <v>42420.878472222219</v>
      </c>
      <c r="M3987" s="10" t="s">
        <v>8328</v>
      </c>
      <c r="N3987" t="b">
        <v>0</v>
      </c>
      <c r="O3987">
        <v>19</v>
      </c>
      <c r="P3987" t="b">
        <v>0</v>
      </c>
      <c r="Q3987" t="s">
        <v>8276</v>
      </c>
      <c r="R3987" s="5">
        <f t="shared" si="321"/>
        <v>0.32050000000000001</v>
      </c>
      <c r="S3987">
        <f t="shared" si="324"/>
        <v>33.736842105263158</v>
      </c>
      <c r="T3987" t="s">
        <v>8276</v>
      </c>
      <c r="U3987" t="s">
        <v>8277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488</v>
      </c>
      <c r="E3988">
        <v>5000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9">
        <f t="shared" si="322"/>
        <v>42467.548541666663</v>
      </c>
      <c r="L3988" s="9">
        <f t="shared" si="323"/>
        <v>42496.544444444444</v>
      </c>
      <c r="M3988" s="10" t="s">
        <v>8328</v>
      </c>
      <c r="N3988" t="b">
        <v>0</v>
      </c>
      <c r="O3988">
        <v>13</v>
      </c>
      <c r="P3988" t="b">
        <v>0</v>
      </c>
      <c r="Q3988" t="s">
        <v>8276</v>
      </c>
      <c r="R3988" s="5">
        <f t="shared" si="321"/>
        <v>9.7600000000000006E-2</v>
      </c>
      <c r="S3988">
        <f t="shared" si="324"/>
        <v>37.53846153846154</v>
      </c>
      <c r="T3988" t="s">
        <v>8276</v>
      </c>
      <c r="U3988" t="s">
        <v>8277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151</v>
      </c>
      <c r="E3989">
        <v>400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9">
        <f t="shared" si="322"/>
        <v>41765.92465277778</v>
      </c>
      <c r="L3989" s="9">
        <f t="shared" si="323"/>
        <v>41775.92465277778</v>
      </c>
      <c r="M3989" s="10" t="s">
        <v>8329</v>
      </c>
      <c r="N3989" t="b">
        <v>0</v>
      </c>
      <c r="O3989">
        <v>13</v>
      </c>
      <c r="P3989" t="b">
        <v>0</v>
      </c>
      <c r="Q3989" t="s">
        <v>8276</v>
      </c>
      <c r="R3989" s="5">
        <f t="shared" si="321"/>
        <v>0.3775</v>
      </c>
      <c r="S3989">
        <f t="shared" si="324"/>
        <v>11.615384615384615</v>
      </c>
      <c r="T3989" t="s">
        <v>8276</v>
      </c>
      <c r="U3989" t="s">
        <v>8277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32</v>
      </c>
      <c r="E3990">
        <v>1500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9">
        <f t="shared" si="322"/>
        <v>42230.08116898148</v>
      </c>
      <c r="L3990" s="9">
        <f t="shared" si="323"/>
        <v>42245.08116898148</v>
      </c>
      <c r="M3990" s="10" t="s">
        <v>8326</v>
      </c>
      <c r="N3990" t="b">
        <v>0</v>
      </c>
      <c r="O3990">
        <v>4</v>
      </c>
      <c r="P3990" t="b">
        <v>0</v>
      </c>
      <c r="Q3990" t="s">
        <v>8276</v>
      </c>
      <c r="R3990" s="5">
        <f t="shared" si="321"/>
        <v>2.1333333333333333E-2</v>
      </c>
      <c r="S3990">
        <f t="shared" si="324"/>
        <v>8</v>
      </c>
      <c r="T3990" t="s">
        <v>8276</v>
      </c>
      <c r="U3990" t="s">
        <v>8277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0</v>
      </c>
      <c r="E3991">
        <v>3000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9">
        <f t="shared" si="322"/>
        <v>42286.749780092592</v>
      </c>
      <c r="L3991" s="9">
        <f t="shared" si="323"/>
        <v>42316.791446759264</v>
      </c>
      <c r="M3991" s="10" t="s">
        <v>8326</v>
      </c>
      <c r="N3991" t="b">
        <v>0</v>
      </c>
      <c r="O3991">
        <v>0</v>
      </c>
      <c r="P3991" t="b">
        <v>0</v>
      </c>
      <c r="Q3991" t="s">
        <v>8276</v>
      </c>
      <c r="R3991" s="5">
        <f t="shared" si="321"/>
        <v>0</v>
      </c>
      <c r="S3991">
        <v>0</v>
      </c>
      <c r="T3991" t="s">
        <v>8276</v>
      </c>
      <c r="U3991" t="s">
        <v>8277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69</v>
      </c>
      <c r="E3992">
        <v>1650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9">
        <f t="shared" si="322"/>
        <v>42401.672372685185</v>
      </c>
      <c r="L3992" s="9">
        <f t="shared" si="323"/>
        <v>42431.672372685185</v>
      </c>
      <c r="M3992" s="10" t="s">
        <v>8328</v>
      </c>
      <c r="N3992" t="b">
        <v>0</v>
      </c>
      <c r="O3992">
        <v>3</v>
      </c>
      <c r="P3992" t="b">
        <v>0</v>
      </c>
      <c r="Q3992" t="s">
        <v>8276</v>
      </c>
      <c r="R3992" s="5">
        <f t="shared" si="321"/>
        <v>4.1818181818181817E-2</v>
      </c>
      <c r="S3992">
        <f t="shared" ref="S3992:S3998" si="325">D3992/O3992</f>
        <v>23</v>
      </c>
      <c r="T3992" t="s">
        <v>8276</v>
      </c>
      <c r="U3992" t="s">
        <v>8277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100</v>
      </c>
      <c r="E3993">
        <v>500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9">
        <f t="shared" si="322"/>
        <v>42125.644467592589</v>
      </c>
      <c r="L3993" s="9">
        <f t="shared" si="323"/>
        <v>42155.644467592589</v>
      </c>
      <c r="M3993" s="10" t="s">
        <v>8326</v>
      </c>
      <c r="N3993" t="b">
        <v>0</v>
      </c>
      <c r="O3993">
        <v>1</v>
      </c>
      <c r="P3993" t="b">
        <v>0</v>
      </c>
      <c r="Q3993" t="s">
        <v>8276</v>
      </c>
      <c r="R3993" s="5">
        <f t="shared" si="321"/>
        <v>0.2</v>
      </c>
      <c r="S3993">
        <f t="shared" si="325"/>
        <v>100</v>
      </c>
      <c r="T3993" t="s">
        <v>8276</v>
      </c>
      <c r="U3993" t="s">
        <v>8277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541</v>
      </c>
      <c r="E3994">
        <v>10000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9">
        <f t="shared" si="322"/>
        <v>42289.94049768518</v>
      </c>
      <c r="L3994" s="9">
        <f t="shared" si="323"/>
        <v>42349.982164351852</v>
      </c>
      <c r="M3994" s="10" t="s">
        <v>8326</v>
      </c>
      <c r="N3994" t="b">
        <v>0</v>
      </c>
      <c r="O3994">
        <v>9</v>
      </c>
      <c r="P3994" t="b">
        <v>0</v>
      </c>
      <c r="Q3994" t="s">
        <v>8276</v>
      </c>
      <c r="R3994" s="5">
        <f t="shared" si="321"/>
        <v>5.4100000000000002E-2</v>
      </c>
      <c r="S3994">
        <f t="shared" si="325"/>
        <v>60.111111111111114</v>
      </c>
      <c r="T3994" t="s">
        <v>8276</v>
      </c>
      <c r="U3994" t="s">
        <v>8277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3</v>
      </c>
      <c r="E3995">
        <v>50000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9">
        <f t="shared" si="322"/>
        <v>42107.864722222221</v>
      </c>
      <c r="L3995" s="9">
        <f t="shared" si="323"/>
        <v>42137.864722222221</v>
      </c>
      <c r="M3995" s="10" t="s">
        <v>8326</v>
      </c>
      <c r="N3995" t="b">
        <v>0</v>
      </c>
      <c r="O3995">
        <v>1</v>
      </c>
      <c r="P3995" t="b">
        <v>0</v>
      </c>
      <c r="Q3995" t="s">
        <v>8276</v>
      </c>
      <c r="R3995" s="5">
        <f t="shared" si="321"/>
        <v>6.0000000000000002E-5</v>
      </c>
      <c r="S3995">
        <f t="shared" si="325"/>
        <v>3</v>
      </c>
      <c r="T3995" t="s">
        <v>8276</v>
      </c>
      <c r="U3995" t="s">
        <v>8277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5</v>
      </c>
      <c r="E3996">
        <v>2000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9">
        <f t="shared" si="322"/>
        <v>41809.389930555553</v>
      </c>
      <c r="L3996" s="9">
        <f t="shared" si="323"/>
        <v>41839.389930555553</v>
      </c>
      <c r="M3996" s="10" t="s">
        <v>8329</v>
      </c>
      <c r="N3996" t="b">
        <v>0</v>
      </c>
      <c r="O3996">
        <v>1</v>
      </c>
      <c r="P3996" t="b">
        <v>0</v>
      </c>
      <c r="Q3996" t="s">
        <v>8276</v>
      </c>
      <c r="R3996" s="5">
        <f t="shared" si="321"/>
        <v>2.5000000000000001E-3</v>
      </c>
      <c r="S3996">
        <f t="shared" si="325"/>
        <v>5</v>
      </c>
      <c r="T3996" t="s">
        <v>8276</v>
      </c>
      <c r="U3996" t="s">
        <v>8277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70</v>
      </c>
      <c r="E3997">
        <v>200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9">
        <f t="shared" si="322"/>
        <v>42019.683761574073</v>
      </c>
      <c r="L3997" s="9">
        <f t="shared" si="323"/>
        <v>42049.477083333331</v>
      </c>
      <c r="M3997" s="10" t="s">
        <v>8326</v>
      </c>
      <c r="N3997" t="b">
        <v>0</v>
      </c>
      <c r="O3997">
        <v>4</v>
      </c>
      <c r="P3997" t="b">
        <v>0</v>
      </c>
      <c r="Q3997" t="s">
        <v>8276</v>
      </c>
      <c r="R3997" s="5">
        <f t="shared" si="321"/>
        <v>0.35</v>
      </c>
      <c r="S3997">
        <f t="shared" si="325"/>
        <v>17.5</v>
      </c>
      <c r="T3997" t="s">
        <v>8276</v>
      </c>
      <c r="U3997" t="s">
        <v>8277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497</v>
      </c>
      <c r="E3998">
        <v>3000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9">
        <f t="shared" si="322"/>
        <v>41950.266944444447</v>
      </c>
      <c r="L3998" s="9">
        <f t="shared" si="323"/>
        <v>41963.669444444444</v>
      </c>
      <c r="M3998" s="10" t="s">
        <v>8329</v>
      </c>
      <c r="N3998" t="b">
        <v>0</v>
      </c>
      <c r="O3998">
        <v>17</v>
      </c>
      <c r="P3998" t="b">
        <v>0</v>
      </c>
      <c r="Q3998" t="s">
        <v>8276</v>
      </c>
      <c r="R3998" s="5">
        <f t="shared" si="321"/>
        <v>0.16566666666666666</v>
      </c>
      <c r="S3998">
        <f t="shared" si="325"/>
        <v>29.235294117647058</v>
      </c>
      <c r="T3998" t="s">
        <v>8276</v>
      </c>
      <c r="U3998" t="s">
        <v>8277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0</v>
      </c>
      <c r="E3999">
        <v>3000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9">
        <f t="shared" si="322"/>
        <v>42069.391446759255</v>
      </c>
      <c r="L3999" s="9">
        <f t="shared" si="323"/>
        <v>42099.349780092598</v>
      </c>
      <c r="M3999" s="10" t="s">
        <v>8326</v>
      </c>
      <c r="N3999" t="b">
        <v>0</v>
      </c>
      <c r="O3999">
        <v>0</v>
      </c>
      <c r="P3999" t="b">
        <v>0</v>
      </c>
      <c r="Q3999" t="s">
        <v>8276</v>
      </c>
      <c r="R3999" s="5">
        <f t="shared" si="321"/>
        <v>0</v>
      </c>
      <c r="S3999">
        <v>0</v>
      </c>
      <c r="T3999" t="s">
        <v>8276</v>
      </c>
      <c r="U3999" t="s">
        <v>8277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715</v>
      </c>
      <c r="E4000">
        <v>1250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9">
        <f t="shared" si="322"/>
        <v>42061.963263888887</v>
      </c>
      <c r="L4000" s="9">
        <f t="shared" si="323"/>
        <v>42091.921597222223</v>
      </c>
      <c r="M4000" s="10" t="s">
        <v>8326</v>
      </c>
      <c r="N4000" t="b">
        <v>0</v>
      </c>
      <c r="O4000">
        <v>12</v>
      </c>
      <c r="P4000" t="b">
        <v>0</v>
      </c>
      <c r="Q4000" t="s">
        <v>8276</v>
      </c>
      <c r="R4000" s="5">
        <f t="shared" si="321"/>
        <v>0.57199999999999995</v>
      </c>
      <c r="S4000">
        <f t="shared" ref="S4000:S4013" si="326">D4000/O4000</f>
        <v>59.583333333333336</v>
      </c>
      <c r="T4000" t="s">
        <v>8276</v>
      </c>
      <c r="U4000" t="s">
        <v>8277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1156</v>
      </c>
      <c r="E4001">
        <v>7000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9">
        <f t="shared" si="322"/>
        <v>41842.828680555554</v>
      </c>
      <c r="L4001" s="9">
        <f t="shared" si="323"/>
        <v>41882.827650462961</v>
      </c>
      <c r="M4001" s="10" t="s">
        <v>8329</v>
      </c>
      <c r="N4001" t="b">
        <v>0</v>
      </c>
      <c r="O4001">
        <v>14</v>
      </c>
      <c r="P4001" t="b">
        <v>0</v>
      </c>
      <c r="Q4001" t="s">
        <v>8276</v>
      </c>
      <c r="R4001" s="5">
        <f t="shared" si="321"/>
        <v>0.16514285714285715</v>
      </c>
      <c r="S4001">
        <f t="shared" si="326"/>
        <v>82.571428571428569</v>
      </c>
      <c r="T4001" t="s">
        <v>8276</v>
      </c>
      <c r="U4001" t="s">
        <v>8277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10</v>
      </c>
      <c r="E4002">
        <v>8000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9">
        <f t="shared" si="322"/>
        <v>42437.64534722222</v>
      </c>
      <c r="L4002" s="9">
        <f t="shared" si="323"/>
        <v>42497.603680555556</v>
      </c>
      <c r="M4002" s="10" t="s">
        <v>8328</v>
      </c>
      <c r="N4002" t="b">
        <v>0</v>
      </c>
      <c r="O4002">
        <v>1</v>
      </c>
      <c r="P4002" t="b">
        <v>0</v>
      </c>
      <c r="Q4002" t="s">
        <v>8276</v>
      </c>
      <c r="R4002" s="5">
        <f t="shared" si="321"/>
        <v>1.25E-3</v>
      </c>
      <c r="S4002">
        <f t="shared" si="326"/>
        <v>10</v>
      </c>
      <c r="T4002" t="s">
        <v>8276</v>
      </c>
      <c r="U4002" t="s">
        <v>8277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453</v>
      </c>
      <c r="E4003">
        <v>1200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9">
        <f t="shared" si="322"/>
        <v>42775.964212962965</v>
      </c>
      <c r="L4003" s="9">
        <f t="shared" si="323"/>
        <v>42795.791666666672</v>
      </c>
      <c r="M4003" s="10" t="s">
        <v>8327</v>
      </c>
      <c r="N4003" t="b">
        <v>0</v>
      </c>
      <c r="O4003">
        <v>14</v>
      </c>
      <c r="P4003" t="b">
        <v>0</v>
      </c>
      <c r="Q4003" t="s">
        <v>8276</v>
      </c>
      <c r="R4003" s="5">
        <f t="shared" si="321"/>
        <v>0.3775</v>
      </c>
      <c r="S4003">
        <f t="shared" si="326"/>
        <v>32.357142857142854</v>
      </c>
      <c r="T4003" t="s">
        <v>8276</v>
      </c>
      <c r="U4003" t="s">
        <v>8277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23</v>
      </c>
      <c r="E4004">
        <v>1250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9">
        <f t="shared" si="322"/>
        <v>41879.043530092589</v>
      </c>
      <c r="L4004" s="9">
        <f t="shared" si="323"/>
        <v>41909.043530092589</v>
      </c>
      <c r="M4004" s="10" t="s">
        <v>8329</v>
      </c>
      <c r="N4004" t="b">
        <v>0</v>
      </c>
      <c r="O4004">
        <v>4</v>
      </c>
      <c r="P4004" t="b">
        <v>0</v>
      </c>
      <c r="Q4004" t="s">
        <v>8276</v>
      </c>
      <c r="R4004" s="5">
        <f t="shared" si="321"/>
        <v>1.84E-2</v>
      </c>
      <c r="S4004">
        <f t="shared" si="326"/>
        <v>5.75</v>
      </c>
      <c r="T4004" t="s">
        <v>8276</v>
      </c>
      <c r="U4004" t="s">
        <v>8277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201</v>
      </c>
      <c r="E4005">
        <v>2000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9">
        <f t="shared" si="322"/>
        <v>42020.587349537032</v>
      </c>
      <c r="L4005" s="9">
        <f t="shared" si="323"/>
        <v>42050.587349537032</v>
      </c>
      <c r="M4005" s="10" t="s">
        <v>8326</v>
      </c>
      <c r="N4005" t="b">
        <v>0</v>
      </c>
      <c r="O4005">
        <v>2</v>
      </c>
      <c r="P4005" t="b">
        <v>0</v>
      </c>
      <c r="Q4005" t="s">
        <v>8276</v>
      </c>
      <c r="R4005" s="5">
        <f t="shared" si="321"/>
        <v>0.10050000000000001</v>
      </c>
      <c r="S4005">
        <f t="shared" si="326"/>
        <v>100.5</v>
      </c>
      <c r="T4005" t="s">
        <v>8276</v>
      </c>
      <c r="U4005" t="s">
        <v>8277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1</v>
      </c>
      <c r="E4006">
        <v>500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9">
        <f t="shared" si="322"/>
        <v>41890.16269675926</v>
      </c>
      <c r="L4006" s="9">
        <f t="shared" si="323"/>
        <v>41920.16269675926</v>
      </c>
      <c r="M4006" s="10" t="s">
        <v>8329</v>
      </c>
      <c r="N4006" t="b">
        <v>0</v>
      </c>
      <c r="O4006">
        <v>1</v>
      </c>
      <c r="P4006" t="b">
        <v>0</v>
      </c>
      <c r="Q4006" t="s">
        <v>8276</v>
      </c>
      <c r="R4006" s="5">
        <f t="shared" si="321"/>
        <v>2E-3</v>
      </c>
      <c r="S4006">
        <f t="shared" si="326"/>
        <v>1</v>
      </c>
      <c r="T4006" t="s">
        <v>8276</v>
      </c>
      <c r="U4006" t="s">
        <v>8277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40</v>
      </c>
      <c r="E4007">
        <v>3000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9">
        <f t="shared" si="322"/>
        <v>41872.807696759257</v>
      </c>
      <c r="L4007" s="9">
        <f t="shared" si="323"/>
        <v>41932.807696759257</v>
      </c>
      <c r="M4007" s="10" t="s">
        <v>8329</v>
      </c>
      <c r="N4007" t="b">
        <v>0</v>
      </c>
      <c r="O4007">
        <v>2</v>
      </c>
      <c r="P4007" t="b">
        <v>0</v>
      </c>
      <c r="Q4007" t="s">
        <v>8276</v>
      </c>
      <c r="R4007" s="5">
        <f t="shared" si="321"/>
        <v>1.3333333333333334E-2</v>
      </c>
      <c r="S4007">
        <f t="shared" si="326"/>
        <v>20</v>
      </c>
      <c r="T4007" t="s">
        <v>8276</v>
      </c>
      <c r="U4007" t="s">
        <v>8277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2</v>
      </c>
      <c r="E4008">
        <v>30000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9">
        <f t="shared" si="322"/>
        <v>42391.772997685184</v>
      </c>
      <c r="L4008" s="9">
        <f t="shared" si="323"/>
        <v>42416.772997685184</v>
      </c>
      <c r="M4008" s="10" t="s">
        <v>8328</v>
      </c>
      <c r="N4008" t="b">
        <v>0</v>
      </c>
      <c r="O4008">
        <v>1</v>
      </c>
      <c r="P4008" t="b">
        <v>0</v>
      </c>
      <c r="Q4008" t="s">
        <v>8276</v>
      </c>
      <c r="R4008" s="5">
        <f t="shared" si="321"/>
        <v>6.666666666666667E-5</v>
      </c>
      <c r="S4008">
        <f t="shared" si="326"/>
        <v>2</v>
      </c>
      <c r="T4008" t="s">
        <v>8276</v>
      </c>
      <c r="U4008" t="s">
        <v>8277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5</v>
      </c>
      <c r="E4009">
        <v>2000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9">
        <f t="shared" si="322"/>
        <v>41848.772928240738</v>
      </c>
      <c r="L4009" s="9">
        <f t="shared" si="323"/>
        <v>41877.686111111107</v>
      </c>
      <c r="M4009" s="10" t="s">
        <v>8329</v>
      </c>
      <c r="N4009" t="b">
        <v>0</v>
      </c>
      <c r="O4009">
        <v>1</v>
      </c>
      <c r="P4009" t="b">
        <v>0</v>
      </c>
      <c r="Q4009" t="s">
        <v>8276</v>
      </c>
      <c r="R4009" s="5">
        <f t="shared" si="321"/>
        <v>2.5000000000000001E-3</v>
      </c>
      <c r="S4009">
        <f t="shared" si="326"/>
        <v>5</v>
      </c>
      <c r="T4009" t="s">
        <v>8276</v>
      </c>
      <c r="U4009" t="s">
        <v>8277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60</v>
      </c>
      <c r="E4010">
        <v>1000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9">
        <f t="shared" si="322"/>
        <v>42177.964201388888</v>
      </c>
      <c r="L4010" s="9">
        <f t="shared" si="323"/>
        <v>42207.964201388888</v>
      </c>
      <c r="M4010" s="10" t="s">
        <v>8326</v>
      </c>
      <c r="N4010" t="b">
        <v>0</v>
      </c>
      <c r="O4010">
        <v>4</v>
      </c>
      <c r="P4010" t="b">
        <v>0</v>
      </c>
      <c r="Q4010" t="s">
        <v>8276</v>
      </c>
      <c r="R4010" s="5">
        <f t="shared" si="321"/>
        <v>0.06</v>
      </c>
      <c r="S4010">
        <f t="shared" si="326"/>
        <v>15</v>
      </c>
      <c r="T4010" t="s">
        <v>8276</v>
      </c>
      <c r="U4010" t="s">
        <v>8277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75</v>
      </c>
      <c r="E4011">
        <v>1930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9">
        <f t="shared" si="322"/>
        <v>41851.700925925928</v>
      </c>
      <c r="L4011" s="9">
        <f t="shared" si="323"/>
        <v>41891.700925925928</v>
      </c>
      <c r="M4011" s="10" t="s">
        <v>8329</v>
      </c>
      <c r="N4011" t="b">
        <v>0</v>
      </c>
      <c r="O4011">
        <v>3</v>
      </c>
      <c r="P4011" t="b">
        <v>0</v>
      </c>
      <c r="Q4011" t="s">
        <v>8276</v>
      </c>
      <c r="R4011" s="5">
        <f t="shared" si="321"/>
        <v>3.8860103626943004E-2</v>
      </c>
      <c r="S4011">
        <f t="shared" si="326"/>
        <v>25</v>
      </c>
      <c r="T4011" t="s">
        <v>8276</v>
      </c>
      <c r="U4011" t="s">
        <v>8277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1742</v>
      </c>
      <c r="E4012">
        <v>7200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9">
        <f t="shared" si="322"/>
        <v>41921.770439814813</v>
      </c>
      <c r="L4012" s="9">
        <f t="shared" si="323"/>
        <v>41938.770439814813</v>
      </c>
      <c r="M4012" s="10" t="s">
        <v>8329</v>
      </c>
      <c r="N4012" t="b">
        <v>0</v>
      </c>
      <c r="O4012">
        <v>38</v>
      </c>
      <c r="P4012" t="b">
        <v>0</v>
      </c>
      <c r="Q4012" t="s">
        <v>8276</v>
      </c>
      <c r="R4012" s="5">
        <f t="shared" si="321"/>
        <v>0.24194444444444443</v>
      </c>
      <c r="S4012">
        <f t="shared" si="326"/>
        <v>45.842105263157897</v>
      </c>
      <c r="T4012" t="s">
        <v>8276</v>
      </c>
      <c r="U4012" t="s">
        <v>8277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19</v>
      </c>
      <c r="E4013">
        <v>250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9">
        <f t="shared" si="322"/>
        <v>42002.54488425926</v>
      </c>
      <c r="L4013" s="9">
        <f t="shared" si="323"/>
        <v>42032.54488425926</v>
      </c>
      <c r="M4013" s="10" t="s">
        <v>8326</v>
      </c>
      <c r="N4013" t="b">
        <v>0</v>
      </c>
      <c r="O4013">
        <v>4</v>
      </c>
      <c r="P4013" t="b">
        <v>0</v>
      </c>
      <c r="Q4013" t="s">
        <v>8276</v>
      </c>
      <c r="R4013" s="5">
        <f t="shared" si="321"/>
        <v>7.5999999999999998E-2</v>
      </c>
      <c r="S4013">
        <f t="shared" si="326"/>
        <v>4.75</v>
      </c>
      <c r="T4013" t="s">
        <v>8276</v>
      </c>
      <c r="U4013" t="s">
        <v>8277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0</v>
      </c>
      <c r="E4014">
        <v>575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9">
        <f t="shared" si="322"/>
        <v>42096.544548611113</v>
      </c>
      <c r="L4014" s="9">
        <f t="shared" si="323"/>
        <v>42126.544548611113</v>
      </c>
      <c r="M4014" s="10" t="s">
        <v>8326</v>
      </c>
      <c r="N4014" t="b">
        <v>0</v>
      </c>
      <c r="O4014">
        <v>0</v>
      </c>
      <c r="P4014" t="b">
        <v>0</v>
      </c>
      <c r="Q4014" t="s">
        <v>8276</v>
      </c>
      <c r="R4014" s="5">
        <f t="shared" si="321"/>
        <v>0</v>
      </c>
      <c r="S4014">
        <v>0</v>
      </c>
      <c r="T4014" t="s">
        <v>8276</v>
      </c>
      <c r="U4014" t="s">
        <v>8277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26</v>
      </c>
      <c r="E4015">
        <v>2000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9">
        <f t="shared" si="322"/>
        <v>42021.301192129627</v>
      </c>
      <c r="L4015" s="9">
        <f t="shared" si="323"/>
        <v>42051.301192129627</v>
      </c>
      <c r="M4015" s="10" t="s">
        <v>8326</v>
      </c>
      <c r="N4015" t="b">
        <v>0</v>
      </c>
      <c r="O4015">
        <v>2</v>
      </c>
      <c r="P4015" t="b">
        <v>0</v>
      </c>
      <c r="Q4015" t="s">
        <v>8276</v>
      </c>
      <c r="R4015" s="5">
        <f t="shared" si="321"/>
        <v>1.2999999999999999E-2</v>
      </c>
      <c r="S4015">
        <f>D4015/O4015</f>
        <v>13</v>
      </c>
      <c r="T4015" t="s">
        <v>8276</v>
      </c>
      <c r="U4015" t="s">
        <v>8277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0</v>
      </c>
      <c r="E4016">
        <v>9000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9">
        <f t="shared" si="322"/>
        <v>42419.246168981481</v>
      </c>
      <c r="L4016" s="9">
        <f t="shared" si="323"/>
        <v>42434.246168981481</v>
      </c>
      <c r="M4016" s="10" t="s">
        <v>8328</v>
      </c>
      <c r="N4016" t="b">
        <v>0</v>
      </c>
      <c r="O4016">
        <v>0</v>
      </c>
      <c r="P4016" t="b">
        <v>0</v>
      </c>
      <c r="Q4016" t="s">
        <v>8276</v>
      </c>
      <c r="R4016" s="5">
        <f t="shared" si="321"/>
        <v>0</v>
      </c>
      <c r="S4016">
        <v>0</v>
      </c>
      <c r="T4016" t="s">
        <v>8276</v>
      </c>
      <c r="U4016" t="s">
        <v>8277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1</v>
      </c>
      <c r="E4017">
        <v>7000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9">
        <f t="shared" si="322"/>
        <v>42174.780821759261</v>
      </c>
      <c r="L4017" s="9">
        <f t="shared" si="323"/>
        <v>42204.780821759261</v>
      </c>
      <c r="M4017" s="10" t="s">
        <v>8326</v>
      </c>
      <c r="N4017" t="b">
        <v>0</v>
      </c>
      <c r="O4017">
        <v>1</v>
      </c>
      <c r="P4017" t="b">
        <v>0</v>
      </c>
      <c r="Q4017" t="s">
        <v>8276</v>
      </c>
      <c r="R4017" s="5">
        <f t="shared" si="321"/>
        <v>1.4285714285714287E-4</v>
      </c>
      <c r="S4017">
        <f t="shared" ref="S4017:S4024" si="327">D4017/O4017</f>
        <v>1</v>
      </c>
      <c r="T4017" t="s">
        <v>8276</v>
      </c>
      <c r="U4017" t="s">
        <v>8277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70</v>
      </c>
      <c r="E4018">
        <v>500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9">
        <f t="shared" si="322"/>
        <v>41869.872685185182</v>
      </c>
      <c r="L4018" s="9">
        <f t="shared" si="323"/>
        <v>41899.872685185182</v>
      </c>
      <c r="M4018" s="10" t="s">
        <v>8329</v>
      </c>
      <c r="N4018" t="b">
        <v>0</v>
      </c>
      <c r="O4018">
        <v>7</v>
      </c>
      <c r="P4018" t="b">
        <v>0</v>
      </c>
      <c r="Q4018" t="s">
        <v>8276</v>
      </c>
      <c r="R4018" s="5">
        <f t="shared" si="321"/>
        <v>0.14000000000000001</v>
      </c>
      <c r="S4018">
        <f t="shared" si="327"/>
        <v>10</v>
      </c>
      <c r="T4018" t="s">
        <v>8276</v>
      </c>
      <c r="U4018" t="s">
        <v>8277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105</v>
      </c>
      <c r="E4019">
        <v>10000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9">
        <f t="shared" si="322"/>
        <v>41856.672152777777</v>
      </c>
      <c r="L4019" s="9">
        <f t="shared" si="323"/>
        <v>41886.672152777777</v>
      </c>
      <c r="M4019" s="10" t="s">
        <v>8329</v>
      </c>
      <c r="N4019" t="b">
        <v>0</v>
      </c>
      <c r="O4019">
        <v>2</v>
      </c>
      <c r="P4019" t="b">
        <v>0</v>
      </c>
      <c r="Q4019" t="s">
        <v>8276</v>
      </c>
      <c r="R4019" s="5">
        <f t="shared" si="321"/>
        <v>1.0500000000000001E-2</v>
      </c>
      <c r="S4019">
        <f t="shared" si="327"/>
        <v>52.5</v>
      </c>
      <c r="T4019" t="s">
        <v>8276</v>
      </c>
      <c r="U4019" t="s">
        <v>8277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130</v>
      </c>
      <c r="E4020">
        <v>1500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9">
        <f t="shared" si="322"/>
        <v>42620.91097222222</v>
      </c>
      <c r="L4020" s="9">
        <f t="shared" si="323"/>
        <v>42650.91097222222</v>
      </c>
      <c r="M4020" s="10" t="s">
        <v>8328</v>
      </c>
      <c r="N4020" t="b">
        <v>0</v>
      </c>
      <c r="O4020">
        <v>4</v>
      </c>
      <c r="P4020" t="b">
        <v>0</v>
      </c>
      <c r="Q4020" t="s">
        <v>8276</v>
      </c>
      <c r="R4020" s="5">
        <f t="shared" si="321"/>
        <v>8.666666666666667E-2</v>
      </c>
      <c r="S4020">
        <f t="shared" si="327"/>
        <v>32.5</v>
      </c>
      <c r="T4020" t="s">
        <v>8276</v>
      </c>
      <c r="U4020" t="s">
        <v>8277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29</v>
      </c>
      <c r="E4021">
        <v>3500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9">
        <f t="shared" si="322"/>
        <v>42417.675879629634</v>
      </c>
      <c r="L4021" s="9">
        <f t="shared" si="323"/>
        <v>42475.686111111107</v>
      </c>
      <c r="M4021" s="10" t="s">
        <v>8328</v>
      </c>
      <c r="N4021" t="b">
        <v>0</v>
      </c>
      <c r="O4021">
        <v>4</v>
      </c>
      <c r="P4021" t="b">
        <v>0</v>
      </c>
      <c r="Q4021" t="s">
        <v>8276</v>
      </c>
      <c r="R4021" s="5">
        <f t="shared" si="321"/>
        <v>8.2857142857142851E-3</v>
      </c>
      <c r="S4021">
        <f t="shared" si="327"/>
        <v>7.25</v>
      </c>
      <c r="T4021" t="s">
        <v>8276</v>
      </c>
      <c r="U4021" t="s">
        <v>8277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100</v>
      </c>
      <c r="E4022">
        <v>600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9">
        <f t="shared" si="322"/>
        <v>42057.190960648149</v>
      </c>
      <c r="L4022" s="9">
        <f t="shared" si="323"/>
        <v>42087.149293981478</v>
      </c>
      <c r="M4022" s="10" t="s">
        <v>8326</v>
      </c>
      <c r="N4022" t="b">
        <v>0</v>
      </c>
      <c r="O4022">
        <v>3</v>
      </c>
      <c r="P4022" t="b">
        <v>0</v>
      </c>
      <c r="Q4022" t="s">
        <v>8276</v>
      </c>
      <c r="R4022" s="5">
        <f t="shared" si="321"/>
        <v>0.16666666666666666</v>
      </c>
      <c r="S4022">
        <f t="shared" si="327"/>
        <v>33.333333333333336</v>
      </c>
      <c r="T4022" t="s">
        <v>8276</v>
      </c>
      <c r="U4022" t="s">
        <v>8277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125</v>
      </c>
      <c r="E4023">
        <v>15000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9">
        <f t="shared" si="322"/>
        <v>41878.911550925928</v>
      </c>
      <c r="L4023" s="9">
        <f t="shared" si="323"/>
        <v>41938.911550925928</v>
      </c>
      <c r="M4023" s="10" t="s">
        <v>8329</v>
      </c>
      <c r="N4023" t="b">
        <v>0</v>
      </c>
      <c r="O4023">
        <v>2</v>
      </c>
      <c r="P4023" t="b">
        <v>0</v>
      </c>
      <c r="Q4023" t="s">
        <v>8276</v>
      </c>
      <c r="R4023" s="5">
        <f t="shared" si="321"/>
        <v>8.3333333333333332E-3</v>
      </c>
      <c r="S4023">
        <f t="shared" si="327"/>
        <v>62.5</v>
      </c>
      <c r="T4023" t="s">
        <v>8276</v>
      </c>
      <c r="U4023" t="s">
        <v>8277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12521</v>
      </c>
      <c r="E4024">
        <v>18000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9">
        <f t="shared" si="322"/>
        <v>41990.584108796298</v>
      </c>
      <c r="L4024" s="9">
        <f t="shared" si="323"/>
        <v>42036.120833333334</v>
      </c>
      <c r="M4024" s="10" t="s">
        <v>8326</v>
      </c>
      <c r="N4024" t="b">
        <v>0</v>
      </c>
      <c r="O4024">
        <v>197</v>
      </c>
      <c r="P4024" t="b">
        <v>0</v>
      </c>
      <c r="Q4024" t="s">
        <v>8276</v>
      </c>
      <c r="R4024" s="5">
        <f t="shared" si="321"/>
        <v>0.69561111111111107</v>
      </c>
      <c r="S4024">
        <f t="shared" si="327"/>
        <v>63.558375634517766</v>
      </c>
      <c r="T4024" t="s">
        <v>8276</v>
      </c>
      <c r="U4024" t="s">
        <v>8277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0</v>
      </c>
      <c r="E4025">
        <v>7000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9">
        <f t="shared" si="322"/>
        <v>42408.999571759261</v>
      </c>
      <c r="L4025" s="9">
        <f t="shared" si="323"/>
        <v>42453.957905092597</v>
      </c>
      <c r="M4025" s="10" t="s">
        <v>8328</v>
      </c>
      <c r="N4025" t="b">
        <v>0</v>
      </c>
      <c r="O4025">
        <v>0</v>
      </c>
      <c r="P4025" t="b">
        <v>0</v>
      </c>
      <c r="Q4025" t="s">
        <v>8276</v>
      </c>
      <c r="R4025" s="5">
        <f t="shared" si="321"/>
        <v>0</v>
      </c>
      <c r="S4025">
        <v>0</v>
      </c>
      <c r="T4025" t="s">
        <v>8276</v>
      </c>
      <c r="U4025" t="s">
        <v>8277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10</v>
      </c>
      <c r="E4026">
        <v>800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9">
        <f t="shared" si="322"/>
        <v>42217.670104166667</v>
      </c>
      <c r="L4026" s="9">
        <f t="shared" si="323"/>
        <v>42247.670104166667</v>
      </c>
      <c r="M4026" s="10" t="s">
        <v>8326</v>
      </c>
      <c r="N4026" t="b">
        <v>0</v>
      </c>
      <c r="O4026">
        <v>1</v>
      </c>
      <c r="P4026" t="b">
        <v>0</v>
      </c>
      <c r="Q4026" t="s">
        <v>8276</v>
      </c>
      <c r="R4026" s="5">
        <f t="shared" si="321"/>
        <v>1.2500000000000001E-2</v>
      </c>
      <c r="S4026">
        <f>D4026/O4026</f>
        <v>10</v>
      </c>
      <c r="T4026" t="s">
        <v>8276</v>
      </c>
      <c r="U4026" t="s">
        <v>8277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250</v>
      </c>
      <c r="E4027">
        <v>5000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9">
        <f t="shared" si="322"/>
        <v>42151.237685185188</v>
      </c>
      <c r="L4027" s="9">
        <f t="shared" si="323"/>
        <v>42211.237685185188</v>
      </c>
      <c r="M4027" s="10" t="s">
        <v>8326</v>
      </c>
      <c r="N4027" t="b">
        <v>0</v>
      </c>
      <c r="O4027">
        <v>4</v>
      </c>
      <c r="P4027" t="b">
        <v>0</v>
      </c>
      <c r="Q4027" t="s">
        <v>8276</v>
      </c>
      <c r="R4027" s="5">
        <f t="shared" si="321"/>
        <v>0.05</v>
      </c>
      <c r="S4027">
        <f>D4027/O4027</f>
        <v>62.5</v>
      </c>
      <c r="T4027" t="s">
        <v>8276</v>
      </c>
      <c r="U4027" t="s">
        <v>8277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0</v>
      </c>
      <c r="E4028">
        <v>4000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9">
        <f t="shared" si="322"/>
        <v>42282.655543981484</v>
      </c>
      <c r="L4028" s="9">
        <f t="shared" si="323"/>
        <v>42342.697210648148</v>
      </c>
      <c r="M4028" s="10" t="s">
        <v>8326</v>
      </c>
      <c r="N4028" t="b">
        <v>0</v>
      </c>
      <c r="O4028">
        <v>0</v>
      </c>
      <c r="P4028" t="b">
        <v>0</v>
      </c>
      <c r="Q4028" t="s">
        <v>8276</v>
      </c>
      <c r="R4028" s="5">
        <f t="shared" si="321"/>
        <v>0</v>
      </c>
      <c r="S4028">
        <v>0</v>
      </c>
      <c r="T4028" t="s">
        <v>8276</v>
      </c>
      <c r="U4028" t="s">
        <v>8277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215</v>
      </c>
      <c r="E4029">
        <v>3000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9">
        <f t="shared" si="322"/>
        <v>42768.97084490741</v>
      </c>
      <c r="L4029" s="9">
        <f t="shared" si="323"/>
        <v>42789.041666666672</v>
      </c>
      <c r="M4029" s="10" t="s">
        <v>8327</v>
      </c>
      <c r="N4029" t="b">
        <v>0</v>
      </c>
      <c r="O4029">
        <v>7</v>
      </c>
      <c r="P4029" t="b">
        <v>0</v>
      </c>
      <c r="Q4029" t="s">
        <v>8276</v>
      </c>
      <c r="R4029" s="5">
        <f t="shared" si="321"/>
        <v>7.166666666666667E-2</v>
      </c>
      <c r="S4029">
        <f>D4029/O4029</f>
        <v>30.714285714285715</v>
      </c>
      <c r="T4029" t="s">
        <v>8276</v>
      </c>
      <c r="U4029" t="s">
        <v>8277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561</v>
      </c>
      <c r="E4030">
        <v>2000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9">
        <f t="shared" si="322"/>
        <v>41765.938657407409</v>
      </c>
      <c r="L4030" s="9">
        <f t="shared" si="323"/>
        <v>41795.938657407409</v>
      </c>
      <c r="M4030" s="10" t="s">
        <v>8329</v>
      </c>
      <c r="N4030" t="b">
        <v>0</v>
      </c>
      <c r="O4030">
        <v>11</v>
      </c>
      <c r="P4030" t="b">
        <v>0</v>
      </c>
      <c r="Q4030" t="s">
        <v>8276</v>
      </c>
      <c r="R4030" s="5">
        <f t="shared" si="321"/>
        <v>0.28050000000000003</v>
      </c>
      <c r="S4030">
        <f>D4030/O4030</f>
        <v>51</v>
      </c>
      <c r="T4030" t="s">
        <v>8276</v>
      </c>
      <c r="U4030" t="s">
        <v>8277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0</v>
      </c>
      <c r="E4031">
        <v>20000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9">
        <f t="shared" si="322"/>
        <v>42322.02511574074</v>
      </c>
      <c r="L4031" s="9">
        <f t="shared" si="323"/>
        <v>42352.02511574074</v>
      </c>
      <c r="M4031" s="10" t="s">
        <v>8326</v>
      </c>
      <c r="N4031" t="b">
        <v>0</v>
      </c>
      <c r="O4031">
        <v>0</v>
      </c>
      <c r="P4031" t="b">
        <v>0</v>
      </c>
      <c r="Q4031" t="s">
        <v>8276</v>
      </c>
      <c r="R4031" s="5">
        <f t="shared" si="321"/>
        <v>0</v>
      </c>
      <c r="S4031">
        <v>0</v>
      </c>
      <c r="T4031" t="s">
        <v>8276</v>
      </c>
      <c r="U4031" t="s">
        <v>8277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400</v>
      </c>
      <c r="E4032">
        <v>2500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9">
        <f t="shared" si="322"/>
        <v>42374.655081018514</v>
      </c>
      <c r="L4032" s="9">
        <f t="shared" si="323"/>
        <v>42403.78402777778</v>
      </c>
      <c r="M4032" s="10" t="s">
        <v>8328</v>
      </c>
      <c r="N4032" t="b">
        <v>0</v>
      </c>
      <c r="O4032">
        <v>6</v>
      </c>
      <c r="P4032" t="b">
        <v>0</v>
      </c>
      <c r="Q4032" t="s">
        <v>8276</v>
      </c>
      <c r="R4032" s="5">
        <f t="shared" si="321"/>
        <v>0.16</v>
      </c>
      <c r="S4032">
        <f>D4032/O4032</f>
        <v>66.666666666666671</v>
      </c>
      <c r="T4032" t="s">
        <v>8276</v>
      </c>
      <c r="U4032" t="s">
        <v>8277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0</v>
      </c>
      <c r="E4033">
        <v>5000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9">
        <f t="shared" si="322"/>
        <v>41941.585231481484</v>
      </c>
      <c r="L4033" s="9">
        <f t="shared" si="323"/>
        <v>41991.626898148148</v>
      </c>
      <c r="M4033" s="10" t="s">
        <v>8329</v>
      </c>
      <c r="N4033" t="b">
        <v>0</v>
      </c>
      <c r="O4033">
        <v>0</v>
      </c>
      <c r="P4033" t="b">
        <v>0</v>
      </c>
      <c r="Q4033" t="s">
        <v>8276</v>
      </c>
      <c r="R4033" s="5">
        <f t="shared" si="321"/>
        <v>0</v>
      </c>
      <c r="S4033">
        <v>0</v>
      </c>
      <c r="T4033" t="s">
        <v>8276</v>
      </c>
      <c r="U4033" t="s">
        <v>8277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413</v>
      </c>
      <c r="E4034">
        <v>6048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9">
        <f t="shared" si="322"/>
        <v>42293.809212962966</v>
      </c>
      <c r="L4034" s="9">
        <f t="shared" si="323"/>
        <v>42353.85087962963</v>
      </c>
      <c r="M4034" s="10" t="s">
        <v>8326</v>
      </c>
      <c r="N4034" t="b">
        <v>0</v>
      </c>
      <c r="O4034">
        <v>7</v>
      </c>
      <c r="P4034" t="b">
        <v>0</v>
      </c>
      <c r="Q4034" t="s">
        <v>8276</v>
      </c>
      <c r="R4034" s="5">
        <f t="shared" ref="R4034:R4097" si="328">D4034/E4034</f>
        <v>6.8287037037037035E-2</v>
      </c>
      <c r="S4034">
        <f t="shared" ref="S4034:S4044" si="329">D4034/O4034</f>
        <v>59</v>
      </c>
      <c r="T4034" t="s">
        <v>8276</v>
      </c>
      <c r="U4034" t="s">
        <v>8277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6141.99</v>
      </c>
      <c r="E4035">
        <v>23900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9">
        <f t="shared" ref="K4035:K4098" si="330">(J4035/86400)+DATE(1970,1,1)</f>
        <v>42614.268796296295</v>
      </c>
      <c r="L4035" s="9">
        <f t="shared" ref="L4035:L4098" si="331">(I4035/86400)+DATE(1970,1,1)</f>
        <v>42645.375</v>
      </c>
      <c r="M4035" s="10" t="s">
        <v>8328</v>
      </c>
      <c r="N4035" t="b">
        <v>0</v>
      </c>
      <c r="O4035">
        <v>94</v>
      </c>
      <c r="P4035" t="b">
        <v>0</v>
      </c>
      <c r="Q4035" t="s">
        <v>8276</v>
      </c>
      <c r="R4035" s="5">
        <f t="shared" si="328"/>
        <v>0.25698702928870293</v>
      </c>
      <c r="S4035">
        <f t="shared" si="329"/>
        <v>65.340319148936175</v>
      </c>
      <c r="T4035" t="s">
        <v>8276</v>
      </c>
      <c r="U4035" t="s">
        <v>8277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200</v>
      </c>
      <c r="E4036">
        <v>13500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9">
        <f t="shared" si="330"/>
        <v>42067.947337962964</v>
      </c>
      <c r="L4036" s="9">
        <f t="shared" si="331"/>
        <v>42097.905671296292</v>
      </c>
      <c r="M4036" s="10" t="s">
        <v>8326</v>
      </c>
      <c r="N4036" t="b">
        <v>0</v>
      </c>
      <c r="O4036">
        <v>2</v>
      </c>
      <c r="P4036" t="b">
        <v>0</v>
      </c>
      <c r="Q4036" t="s">
        <v>8276</v>
      </c>
      <c r="R4036" s="5">
        <f t="shared" si="328"/>
        <v>1.4814814814814815E-2</v>
      </c>
      <c r="S4036">
        <f t="shared" si="329"/>
        <v>100</v>
      </c>
      <c r="T4036" t="s">
        <v>8276</v>
      </c>
      <c r="U4036" t="s">
        <v>8277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3685</v>
      </c>
      <c r="E4037">
        <v>10000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9">
        <f t="shared" si="330"/>
        <v>41903.882951388892</v>
      </c>
      <c r="L4037" s="9">
        <f t="shared" si="331"/>
        <v>41933.882951388892</v>
      </c>
      <c r="M4037" s="10" t="s">
        <v>8329</v>
      </c>
      <c r="N4037" t="b">
        <v>0</v>
      </c>
      <c r="O4037">
        <v>25</v>
      </c>
      <c r="P4037" t="b">
        <v>0</v>
      </c>
      <c r="Q4037" t="s">
        <v>8276</v>
      </c>
      <c r="R4037" s="5">
        <f t="shared" si="328"/>
        <v>0.36849999999999999</v>
      </c>
      <c r="S4037">
        <f t="shared" si="329"/>
        <v>147.4</v>
      </c>
      <c r="T4037" t="s">
        <v>8276</v>
      </c>
      <c r="U4037" t="s">
        <v>8277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2823</v>
      </c>
      <c r="E4038">
        <v>6000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9">
        <f t="shared" si="330"/>
        <v>41804.937083333338</v>
      </c>
      <c r="L4038" s="9">
        <f t="shared" si="331"/>
        <v>41821.9375</v>
      </c>
      <c r="M4038" s="10" t="s">
        <v>8329</v>
      </c>
      <c r="N4038" t="b">
        <v>0</v>
      </c>
      <c r="O4038">
        <v>17</v>
      </c>
      <c r="P4038" t="b">
        <v>0</v>
      </c>
      <c r="Q4038" t="s">
        <v>8276</v>
      </c>
      <c r="R4038" s="5">
        <f t="shared" si="328"/>
        <v>0.47049999999999997</v>
      </c>
      <c r="S4038">
        <f t="shared" si="329"/>
        <v>166.05882352941177</v>
      </c>
      <c r="T4038" t="s">
        <v>8276</v>
      </c>
      <c r="U4038" t="s">
        <v>8277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80</v>
      </c>
      <c r="E4039">
        <v>700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9">
        <f t="shared" si="330"/>
        <v>42497.070775462962</v>
      </c>
      <c r="L4039" s="9">
        <f t="shared" si="331"/>
        <v>42514.600694444445</v>
      </c>
      <c r="M4039" s="10" t="s">
        <v>8328</v>
      </c>
      <c r="N4039" t="b">
        <v>0</v>
      </c>
      <c r="O4039">
        <v>2</v>
      </c>
      <c r="P4039" t="b">
        <v>0</v>
      </c>
      <c r="Q4039" t="s">
        <v>8276</v>
      </c>
      <c r="R4039" s="5">
        <f t="shared" si="328"/>
        <v>0.11428571428571428</v>
      </c>
      <c r="S4039">
        <f t="shared" si="329"/>
        <v>40</v>
      </c>
      <c r="T4039" t="s">
        <v>8276</v>
      </c>
      <c r="U4039" t="s">
        <v>8277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301</v>
      </c>
      <c r="E4040">
        <v>2500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9">
        <f t="shared" si="330"/>
        <v>41869.798726851848</v>
      </c>
      <c r="L4040" s="9">
        <f t="shared" si="331"/>
        <v>41929.798726851848</v>
      </c>
      <c r="M4040" s="10" t="s">
        <v>8329</v>
      </c>
      <c r="N4040" t="b">
        <v>0</v>
      </c>
      <c r="O4040">
        <v>4</v>
      </c>
      <c r="P4040" t="b">
        <v>0</v>
      </c>
      <c r="Q4040" t="s">
        <v>8276</v>
      </c>
      <c r="R4040" s="5">
        <f t="shared" si="328"/>
        <v>0.12039999999999999</v>
      </c>
      <c r="S4040">
        <f t="shared" si="329"/>
        <v>75.25</v>
      </c>
      <c r="T4040" t="s">
        <v>8276</v>
      </c>
      <c r="U4040" t="s">
        <v>8277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300</v>
      </c>
      <c r="E4041">
        <v>500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9">
        <f t="shared" si="330"/>
        <v>42305.670914351853</v>
      </c>
      <c r="L4041" s="9">
        <f t="shared" si="331"/>
        <v>42339.249305555553</v>
      </c>
      <c r="M4041" s="10" t="s">
        <v>8326</v>
      </c>
      <c r="N4041" t="b">
        <v>0</v>
      </c>
      <c r="O4041">
        <v>5</v>
      </c>
      <c r="P4041" t="b">
        <v>0</v>
      </c>
      <c r="Q4041" t="s">
        <v>8276</v>
      </c>
      <c r="R4041" s="5">
        <f t="shared" si="328"/>
        <v>0.6</v>
      </c>
      <c r="S4041">
        <f t="shared" si="329"/>
        <v>60</v>
      </c>
      <c r="T4041" t="s">
        <v>8276</v>
      </c>
      <c r="U4041" t="s">
        <v>8277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2500</v>
      </c>
      <c r="E4042">
        <v>8000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9">
        <f t="shared" si="330"/>
        <v>42144.231527777782</v>
      </c>
      <c r="L4042" s="9">
        <f t="shared" si="331"/>
        <v>42203.125</v>
      </c>
      <c r="M4042" s="10" t="s">
        <v>8326</v>
      </c>
      <c r="N4042" t="b">
        <v>0</v>
      </c>
      <c r="O4042">
        <v>2</v>
      </c>
      <c r="P4042" t="b">
        <v>0</v>
      </c>
      <c r="Q4042" t="s">
        <v>8276</v>
      </c>
      <c r="R4042" s="5">
        <f t="shared" si="328"/>
        <v>0.3125</v>
      </c>
      <c r="S4042">
        <f t="shared" si="329"/>
        <v>1250</v>
      </c>
      <c r="T4042" t="s">
        <v>8276</v>
      </c>
      <c r="U4042" t="s">
        <v>8277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21</v>
      </c>
      <c r="E4043">
        <v>5000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9">
        <f t="shared" si="330"/>
        <v>42559.474004629628</v>
      </c>
      <c r="L4043" s="9">
        <f t="shared" si="331"/>
        <v>42619.474004629628</v>
      </c>
      <c r="M4043" s="10" t="s">
        <v>8328</v>
      </c>
      <c r="N4043" t="b">
        <v>0</v>
      </c>
      <c r="O4043">
        <v>2</v>
      </c>
      <c r="P4043" t="b">
        <v>0</v>
      </c>
      <c r="Q4043" t="s">
        <v>8276</v>
      </c>
      <c r="R4043" s="5">
        <f t="shared" si="328"/>
        <v>4.1999999999999997E-3</v>
      </c>
      <c r="S4043">
        <f t="shared" si="329"/>
        <v>10.5</v>
      </c>
      <c r="T4043" t="s">
        <v>8276</v>
      </c>
      <c r="U4043" t="s">
        <v>8277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21</v>
      </c>
      <c r="E4044">
        <v>10000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9">
        <f t="shared" si="330"/>
        <v>41995.084074074075</v>
      </c>
      <c r="L4044" s="9">
        <f t="shared" si="331"/>
        <v>42024.802777777775</v>
      </c>
      <c r="M4044" s="10" t="s">
        <v>8326</v>
      </c>
      <c r="N4044" t="b">
        <v>0</v>
      </c>
      <c r="O4044">
        <v>3</v>
      </c>
      <c r="P4044" t="b">
        <v>0</v>
      </c>
      <c r="Q4044" t="s">
        <v>8276</v>
      </c>
      <c r="R4044" s="5">
        <f t="shared" si="328"/>
        <v>2.0999999999999999E-3</v>
      </c>
      <c r="S4044">
        <f t="shared" si="329"/>
        <v>7</v>
      </c>
      <c r="T4044" t="s">
        <v>8276</v>
      </c>
      <c r="U4044" t="s">
        <v>8277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0</v>
      </c>
      <c r="E4045">
        <v>300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9">
        <f t="shared" si="330"/>
        <v>41948.957465277781</v>
      </c>
      <c r="L4045" s="9">
        <f t="shared" si="331"/>
        <v>41963.957465277781</v>
      </c>
      <c r="M4045" s="10" t="s">
        <v>8329</v>
      </c>
      <c r="N4045" t="b">
        <v>0</v>
      </c>
      <c r="O4045">
        <v>0</v>
      </c>
      <c r="P4045" t="b">
        <v>0</v>
      </c>
      <c r="Q4045" t="s">
        <v>8276</v>
      </c>
      <c r="R4045" s="5">
        <f t="shared" si="328"/>
        <v>0</v>
      </c>
      <c r="S4045">
        <v>0</v>
      </c>
      <c r="T4045" t="s">
        <v>8276</v>
      </c>
      <c r="U4045" t="s">
        <v>8277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225</v>
      </c>
      <c r="E4046">
        <v>600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9">
        <f t="shared" si="330"/>
        <v>42074.219699074078</v>
      </c>
      <c r="L4046" s="9">
        <f t="shared" si="331"/>
        <v>42104.208333333328</v>
      </c>
      <c r="M4046" s="10" t="s">
        <v>8326</v>
      </c>
      <c r="N4046" t="b">
        <v>0</v>
      </c>
      <c r="O4046">
        <v>4</v>
      </c>
      <c r="P4046" t="b">
        <v>0</v>
      </c>
      <c r="Q4046" t="s">
        <v>8276</v>
      </c>
      <c r="R4046" s="5">
        <f t="shared" si="328"/>
        <v>0.375</v>
      </c>
      <c r="S4046">
        <f t="shared" ref="S4046:S4052" si="332">D4046/O4046</f>
        <v>56.25</v>
      </c>
      <c r="T4046" t="s">
        <v>8276</v>
      </c>
      <c r="U4046" t="s">
        <v>8277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1</v>
      </c>
      <c r="E4047">
        <v>5000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9">
        <f t="shared" si="330"/>
        <v>41842.201261574075</v>
      </c>
      <c r="L4047" s="9">
        <f t="shared" si="331"/>
        <v>41872.201261574075</v>
      </c>
      <c r="M4047" s="10" t="s">
        <v>8329</v>
      </c>
      <c r="N4047" t="b">
        <v>0</v>
      </c>
      <c r="O4047">
        <v>1</v>
      </c>
      <c r="P4047" t="b">
        <v>0</v>
      </c>
      <c r="Q4047" t="s">
        <v>8276</v>
      </c>
      <c r="R4047" s="5">
        <f t="shared" si="328"/>
        <v>2.0000000000000001E-4</v>
      </c>
      <c r="S4047">
        <f t="shared" si="332"/>
        <v>1</v>
      </c>
      <c r="T4047" t="s">
        <v>8276</v>
      </c>
      <c r="U4047" t="s">
        <v>8277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460</v>
      </c>
      <c r="E4048">
        <v>5600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9">
        <f t="shared" si="330"/>
        <v>41904.650578703702</v>
      </c>
      <c r="L4048" s="9">
        <f t="shared" si="331"/>
        <v>41934.650578703702</v>
      </c>
      <c r="M4048" s="10" t="s">
        <v>8329</v>
      </c>
      <c r="N4048" t="b">
        <v>0</v>
      </c>
      <c r="O4048">
        <v>12</v>
      </c>
      <c r="P4048" t="b">
        <v>0</v>
      </c>
      <c r="Q4048" t="s">
        <v>8276</v>
      </c>
      <c r="R4048" s="5">
        <f t="shared" si="328"/>
        <v>8.2142857142857142E-2</v>
      </c>
      <c r="S4048">
        <f t="shared" si="332"/>
        <v>38.333333333333336</v>
      </c>
      <c r="T4048" t="s">
        <v>8276</v>
      </c>
      <c r="U4048" t="s">
        <v>8277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110</v>
      </c>
      <c r="E4049">
        <v>5000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9">
        <f t="shared" si="330"/>
        <v>41991.022488425922</v>
      </c>
      <c r="L4049" s="9">
        <f t="shared" si="331"/>
        <v>42015.041666666672</v>
      </c>
      <c r="M4049" s="10" t="s">
        <v>8326</v>
      </c>
      <c r="N4049" t="b">
        <v>0</v>
      </c>
      <c r="O4049">
        <v>4</v>
      </c>
      <c r="P4049" t="b">
        <v>0</v>
      </c>
      <c r="Q4049" t="s">
        <v>8276</v>
      </c>
      <c r="R4049" s="5">
        <f t="shared" si="328"/>
        <v>2.1999999999999999E-2</v>
      </c>
      <c r="S4049">
        <f t="shared" si="332"/>
        <v>27.5</v>
      </c>
      <c r="T4049" t="s">
        <v>8276</v>
      </c>
      <c r="U4049" t="s">
        <v>8277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3001</v>
      </c>
      <c r="E4050">
        <v>17000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9">
        <f t="shared" si="330"/>
        <v>42436.509108796294</v>
      </c>
      <c r="L4050" s="9">
        <f t="shared" si="331"/>
        <v>42471.467442129629</v>
      </c>
      <c r="M4050" s="10" t="s">
        <v>8328</v>
      </c>
      <c r="N4050" t="b">
        <v>0</v>
      </c>
      <c r="O4050">
        <v>91</v>
      </c>
      <c r="P4050" t="b">
        <v>0</v>
      </c>
      <c r="Q4050" t="s">
        <v>8276</v>
      </c>
      <c r="R4050" s="5">
        <f t="shared" si="328"/>
        <v>0.17652941176470588</v>
      </c>
      <c r="S4050">
        <f t="shared" si="332"/>
        <v>32.978021978021978</v>
      </c>
      <c r="T4050" t="s">
        <v>8276</v>
      </c>
      <c r="U4050" t="s">
        <v>8277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16</v>
      </c>
      <c r="E4051">
        <v>20000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9">
        <f t="shared" si="330"/>
        <v>42169.958506944444</v>
      </c>
      <c r="L4051" s="9">
        <f t="shared" si="331"/>
        <v>42199.958506944444</v>
      </c>
      <c r="M4051" s="10" t="s">
        <v>8326</v>
      </c>
      <c r="N4051" t="b">
        <v>0</v>
      </c>
      <c r="O4051">
        <v>1</v>
      </c>
      <c r="P4051" t="b">
        <v>0</v>
      </c>
      <c r="Q4051" t="s">
        <v>8276</v>
      </c>
      <c r="R4051" s="5">
        <f t="shared" si="328"/>
        <v>8.0000000000000004E-4</v>
      </c>
      <c r="S4051">
        <f t="shared" si="332"/>
        <v>16</v>
      </c>
      <c r="T4051" t="s">
        <v>8276</v>
      </c>
      <c r="U4051" t="s">
        <v>8277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</v>
      </c>
      <c r="E4052">
        <v>1500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9">
        <f t="shared" si="330"/>
        <v>41905.636469907404</v>
      </c>
      <c r="L4052" s="9">
        <f t="shared" si="331"/>
        <v>41935.636469907404</v>
      </c>
      <c r="M4052" s="10" t="s">
        <v>8329</v>
      </c>
      <c r="N4052" t="b">
        <v>0</v>
      </c>
      <c r="O4052">
        <v>1</v>
      </c>
      <c r="P4052" t="b">
        <v>0</v>
      </c>
      <c r="Q4052" t="s">
        <v>8276</v>
      </c>
      <c r="R4052" s="5">
        <f t="shared" si="328"/>
        <v>6.6666666666666664E-4</v>
      </c>
      <c r="S4052">
        <f t="shared" si="332"/>
        <v>1</v>
      </c>
      <c r="T4052" t="s">
        <v>8276</v>
      </c>
      <c r="U4052" t="s">
        <v>8277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0</v>
      </c>
      <c r="E4053">
        <v>500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9">
        <f t="shared" si="330"/>
        <v>41761.810150462959</v>
      </c>
      <c r="L4053" s="9">
        <f t="shared" si="331"/>
        <v>41768.286805555559</v>
      </c>
      <c r="M4053" s="10" t="s">
        <v>8329</v>
      </c>
      <c r="N4053" t="b">
        <v>0</v>
      </c>
      <c r="O4053">
        <v>0</v>
      </c>
      <c r="P4053" t="b">
        <v>0</v>
      </c>
      <c r="Q4053" t="s">
        <v>8276</v>
      </c>
      <c r="R4053" s="5">
        <f t="shared" si="328"/>
        <v>0</v>
      </c>
      <c r="S4053">
        <v>0</v>
      </c>
      <c r="T4053" t="s">
        <v>8276</v>
      </c>
      <c r="U4053" t="s">
        <v>8277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1126</v>
      </c>
      <c r="E4054">
        <v>3000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9">
        <f t="shared" si="330"/>
        <v>41865.878657407404</v>
      </c>
      <c r="L4054" s="9">
        <f t="shared" si="331"/>
        <v>41925.878657407404</v>
      </c>
      <c r="M4054" s="10" t="s">
        <v>8329</v>
      </c>
      <c r="N4054" t="b">
        <v>0</v>
      </c>
      <c r="O4054">
        <v>13</v>
      </c>
      <c r="P4054" t="b">
        <v>0</v>
      </c>
      <c r="Q4054" t="s">
        <v>8276</v>
      </c>
      <c r="R4054" s="5">
        <f t="shared" si="328"/>
        <v>0.37533333333333335</v>
      </c>
      <c r="S4054">
        <f>D4054/O4054</f>
        <v>86.615384615384613</v>
      </c>
      <c r="T4054" t="s">
        <v>8276</v>
      </c>
      <c r="U4054" t="s">
        <v>8277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110</v>
      </c>
      <c r="E4055">
        <v>500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9">
        <f t="shared" si="330"/>
        <v>41928.690138888887</v>
      </c>
      <c r="L4055" s="9">
        <f t="shared" si="331"/>
        <v>41958.833333333328</v>
      </c>
      <c r="M4055" s="10" t="s">
        <v>8329</v>
      </c>
      <c r="N4055" t="b">
        <v>0</v>
      </c>
      <c r="O4055">
        <v>2</v>
      </c>
      <c r="P4055" t="b">
        <v>0</v>
      </c>
      <c r="Q4055" t="s">
        <v>8276</v>
      </c>
      <c r="R4055" s="5">
        <f t="shared" si="328"/>
        <v>0.22</v>
      </c>
      <c r="S4055">
        <f>D4055/O4055</f>
        <v>55</v>
      </c>
      <c r="T4055" t="s">
        <v>8276</v>
      </c>
      <c r="U4055" t="s">
        <v>8277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0</v>
      </c>
      <c r="E4056">
        <v>8880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9">
        <f t="shared" si="330"/>
        <v>42613.841261574074</v>
      </c>
      <c r="L4056" s="9">
        <f t="shared" si="331"/>
        <v>42644.166666666672</v>
      </c>
      <c r="M4056" s="10" t="s">
        <v>8328</v>
      </c>
      <c r="N4056" t="b">
        <v>0</v>
      </c>
      <c r="O4056">
        <v>0</v>
      </c>
      <c r="P4056" t="b">
        <v>0</v>
      </c>
      <c r="Q4056" t="s">
        <v>8276</v>
      </c>
      <c r="R4056" s="5">
        <f t="shared" si="328"/>
        <v>0</v>
      </c>
      <c r="S4056">
        <v>0</v>
      </c>
      <c r="T4056" t="s">
        <v>8276</v>
      </c>
      <c r="U4056" t="s">
        <v>8277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881</v>
      </c>
      <c r="E4057">
        <v>5000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9">
        <f t="shared" si="330"/>
        <v>41779.648506944446</v>
      </c>
      <c r="L4057" s="9">
        <f t="shared" si="331"/>
        <v>41809.648506944446</v>
      </c>
      <c r="M4057" s="10" t="s">
        <v>8329</v>
      </c>
      <c r="N4057" t="b">
        <v>0</v>
      </c>
      <c r="O4057">
        <v>21</v>
      </c>
      <c r="P4057" t="b">
        <v>0</v>
      </c>
      <c r="Q4057" t="s">
        <v>8276</v>
      </c>
      <c r="R4057" s="5">
        <f t="shared" si="328"/>
        <v>0.1762</v>
      </c>
      <c r="S4057">
        <f t="shared" ref="S4057:S4062" si="333">D4057/O4057</f>
        <v>41.952380952380949</v>
      </c>
      <c r="T4057" t="s">
        <v>8276</v>
      </c>
      <c r="U4057" t="s">
        <v>8277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795</v>
      </c>
      <c r="E4058">
        <v>1500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9">
        <f t="shared" si="330"/>
        <v>42534.933321759258</v>
      </c>
      <c r="L4058" s="9">
        <f t="shared" si="331"/>
        <v>42554.832638888889</v>
      </c>
      <c r="M4058" s="10" t="s">
        <v>8328</v>
      </c>
      <c r="N4058" t="b">
        <v>0</v>
      </c>
      <c r="O4058">
        <v>9</v>
      </c>
      <c r="P4058" t="b">
        <v>0</v>
      </c>
      <c r="Q4058" t="s">
        <v>8276</v>
      </c>
      <c r="R4058" s="5">
        <f t="shared" si="328"/>
        <v>0.53</v>
      </c>
      <c r="S4058">
        <f t="shared" si="333"/>
        <v>88.333333333333329</v>
      </c>
      <c r="T4058" t="s">
        <v>8276</v>
      </c>
      <c r="U4058" t="s">
        <v>8277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775</v>
      </c>
      <c r="E4059">
        <v>3500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9">
        <f t="shared" si="330"/>
        <v>42310.968518518523</v>
      </c>
      <c r="L4059" s="9">
        <f t="shared" si="331"/>
        <v>42333.958333333328</v>
      </c>
      <c r="M4059" s="10" t="s">
        <v>8326</v>
      </c>
      <c r="N4059" t="b">
        <v>0</v>
      </c>
      <c r="O4059">
        <v>6</v>
      </c>
      <c r="P4059" t="b">
        <v>0</v>
      </c>
      <c r="Q4059" t="s">
        <v>8276</v>
      </c>
      <c r="R4059" s="5">
        <f t="shared" si="328"/>
        <v>0.22142857142857142</v>
      </c>
      <c r="S4059">
        <f t="shared" si="333"/>
        <v>129.16666666666666</v>
      </c>
      <c r="T4059" t="s">
        <v>8276</v>
      </c>
      <c r="U4059" t="s">
        <v>8277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95</v>
      </c>
      <c r="E4060">
        <v>3750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9">
        <f t="shared" si="330"/>
        <v>42446.060694444444</v>
      </c>
      <c r="L4060" s="9">
        <f t="shared" si="331"/>
        <v>42461.165972222225</v>
      </c>
      <c r="M4060" s="10" t="s">
        <v>8328</v>
      </c>
      <c r="N4060" t="b">
        <v>0</v>
      </c>
      <c r="O4060">
        <v>4</v>
      </c>
      <c r="P4060" t="b">
        <v>0</v>
      </c>
      <c r="Q4060" t="s">
        <v>8276</v>
      </c>
      <c r="R4060" s="5">
        <f t="shared" si="328"/>
        <v>2.5333333333333333E-2</v>
      </c>
      <c r="S4060">
        <f t="shared" si="333"/>
        <v>23.75</v>
      </c>
      <c r="T4060" t="s">
        <v>8276</v>
      </c>
      <c r="U4060" t="s">
        <v>8277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250</v>
      </c>
      <c r="E4061">
        <v>10000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9">
        <f t="shared" si="330"/>
        <v>41866.640648148146</v>
      </c>
      <c r="L4061" s="9">
        <f t="shared" si="331"/>
        <v>41898.125</v>
      </c>
      <c r="M4061" s="10" t="s">
        <v>8329</v>
      </c>
      <c r="N4061" t="b">
        <v>0</v>
      </c>
      <c r="O4061">
        <v>7</v>
      </c>
      <c r="P4061" t="b">
        <v>0</v>
      </c>
      <c r="Q4061" t="s">
        <v>8276</v>
      </c>
      <c r="R4061" s="5">
        <f t="shared" si="328"/>
        <v>2.5000000000000001E-2</v>
      </c>
      <c r="S4061">
        <f t="shared" si="333"/>
        <v>35.714285714285715</v>
      </c>
      <c r="T4061" t="s">
        <v>8276</v>
      </c>
      <c r="U4061" t="s">
        <v>8277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285</v>
      </c>
      <c r="E4062">
        <v>10000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9">
        <f t="shared" si="330"/>
        <v>41779.695092592592</v>
      </c>
      <c r="L4062" s="9">
        <f t="shared" si="331"/>
        <v>41813.666666666664</v>
      </c>
      <c r="M4062" s="10" t="s">
        <v>8329</v>
      </c>
      <c r="N4062" t="b">
        <v>0</v>
      </c>
      <c r="O4062">
        <v>5</v>
      </c>
      <c r="P4062" t="b">
        <v>0</v>
      </c>
      <c r="Q4062" t="s">
        <v>8276</v>
      </c>
      <c r="R4062" s="5">
        <f t="shared" si="328"/>
        <v>2.8500000000000001E-2</v>
      </c>
      <c r="S4062">
        <f t="shared" si="333"/>
        <v>57</v>
      </c>
      <c r="T4062" t="s">
        <v>8276</v>
      </c>
      <c r="U4062" t="s">
        <v>8277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0</v>
      </c>
      <c r="E4063">
        <v>525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9">
        <f t="shared" si="330"/>
        <v>42421.141469907408</v>
      </c>
      <c r="L4063" s="9">
        <f t="shared" si="331"/>
        <v>42481.099803240737</v>
      </c>
      <c r="M4063" s="10" t="s">
        <v>8328</v>
      </c>
      <c r="N4063" t="b">
        <v>0</v>
      </c>
      <c r="O4063">
        <v>0</v>
      </c>
      <c r="P4063" t="b">
        <v>0</v>
      </c>
      <c r="Q4063" t="s">
        <v>8276</v>
      </c>
      <c r="R4063" s="5">
        <f t="shared" si="328"/>
        <v>0</v>
      </c>
      <c r="S4063">
        <v>0</v>
      </c>
      <c r="T4063" t="s">
        <v>8276</v>
      </c>
      <c r="U4063" t="s">
        <v>8277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490</v>
      </c>
      <c r="E4064">
        <v>20000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9">
        <f t="shared" si="330"/>
        <v>42523.739212962959</v>
      </c>
      <c r="L4064" s="9">
        <f t="shared" si="331"/>
        <v>42553.739212962959</v>
      </c>
      <c r="M4064" s="10" t="s">
        <v>8328</v>
      </c>
      <c r="N4064" t="b">
        <v>0</v>
      </c>
      <c r="O4064">
        <v>3</v>
      </c>
      <c r="P4064" t="b">
        <v>0</v>
      </c>
      <c r="Q4064" t="s">
        <v>8276</v>
      </c>
      <c r="R4064" s="5">
        <f t="shared" si="328"/>
        <v>2.4500000000000001E-2</v>
      </c>
      <c r="S4064">
        <f t="shared" ref="S4064:S4072" si="334">D4064/O4064</f>
        <v>163.33333333333334</v>
      </c>
      <c r="T4064" t="s">
        <v>8276</v>
      </c>
      <c r="U4064" t="s">
        <v>8277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135</v>
      </c>
      <c r="E4065">
        <v>9500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9">
        <f t="shared" si="330"/>
        <v>41787.681527777779</v>
      </c>
      <c r="L4065" s="9">
        <f t="shared" si="331"/>
        <v>41817.681527777779</v>
      </c>
      <c r="M4065" s="10" t="s">
        <v>8329</v>
      </c>
      <c r="N4065" t="b">
        <v>0</v>
      </c>
      <c r="O4065">
        <v>9</v>
      </c>
      <c r="P4065" t="b">
        <v>0</v>
      </c>
      <c r="Q4065" t="s">
        <v>8276</v>
      </c>
      <c r="R4065" s="5">
        <f t="shared" si="328"/>
        <v>1.4210526315789474E-2</v>
      </c>
      <c r="S4065">
        <f t="shared" si="334"/>
        <v>15</v>
      </c>
      <c r="T4065" t="s">
        <v>8276</v>
      </c>
      <c r="U4065" t="s">
        <v>8277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385</v>
      </c>
      <c r="E4066">
        <v>2000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9">
        <f t="shared" si="330"/>
        <v>42093.588263888887</v>
      </c>
      <c r="L4066" s="9">
        <f t="shared" si="331"/>
        <v>42123.588263888887</v>
      </c>
      <c r="M4066" s="10" t="s">
        <v>8326</v>
      </c>
      <c r="N4066" t="b">
        <v>0</v>
      </c>
      <c r="O4066">
        <v>6</v>
      </c>
      <c r="P4066" t="b">
        <v>0</v>
      </c>
      <c r="Q4066" t="s">
        <v>8276</v>
      </c>
      <c r="R4066" s="5">
        <f t="shared" si="328"/>
        <v>0.1925</v>
      </c>
      <c r="S4066">
        <f t="shared" si="334"/>
        <v>64.166666666666671</v>
      </c>
      <c r="T4066" t="s">
        <v>8276</v>
      </c>
      <c r="U4066" t="s">
        <v>8277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27</v>
      </c>
      <c r="E4067">
        <v>4000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9">
        <f t="shared" si="330"/>
        <v>41833.951516203706</v>
      </c>
      <c r="L4067" s="9">
        <f t="shared" si="331"/>
        <v>41863.951516203706</v>
      </c>
      <c r="M4067" s="10" t="s">
        <v>8329</v>
      </c>
      <c r="N4067" t="b">
        <v>0</v>
      </c>
      <c r="O4067">
        <v>4</v>
      </c>
      <c r="P4067" t="b">
        <v>0</v>
      </c>
      <c r="Q4067" t="s">
        <v>8276</v>
      </c>
      <c r="R4067" s="5">
        <f t="shared" si="328"/>
        <v>6.7499999999999999E-3</v>
      </c>
      <c r="S4067">
        <f t="shared" si="334"/>
        <v>6.75</v>
      </c>
      <c r="T4067" t="s">
        <v>8276</v>
      </c>
      <c r="U4067" t="s">
        <v>8277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25</v>
      </c>
      <c r="E4068">
        <v>15000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9">
        <f t="shared" si="330"/>
        <v>42479.039212962962</v>
      </c>
      <c r="L4068" s="9">
        <f t="shared" si="331"/>
        <v>42509.039212962962</v>
      </c>
      <c r="M4068" s="10" t="s">
        <v>8328</v>
      </c>
      <c r="N4068" t="b">
        <v>0</v>
      </c>
      <c r="O4068">
        <v>1</v>
      </c>
      <c r="P4068" t="b">
        <v>0</v>
      </c>
      <c r="Q4068" t="s">
        <v>8276</v>
      </c>
      <c r="R4068" s="5">
        <f t="shared" si="328"/>
        <v>1.6666666666666668E-3</v>
      </c>
      <c r="S4068">
        <f t="shared" si="334"/>
        <v>25</v>
      </c>
      <c r="T4068" t="s">
        <v>8276</v>
      </c>
      <c r="U4068" t="s">
        <v>8277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3045</v>
      </c>
      <c r="E4069">
        <v>5000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9">
        <f t="shared" si="330"/>
        <v>42235.117476851854</v>
      </c>
      <c r="L4069" s="9">
        <f t="shared" si="331"/>
        <v>42275.117476851854</v>
      </c>
      <c r="M4069" s="10" t="s">
        <v>8326</v>
      </c>
      <c r="N4069" t="b">
        <v>0</v>
      </c>
      <c r="O4069">
        <v>17</v>
      </c>
      <c r="P4069" t="b">
        <v>0</v>
      </c>
      <c r="Q4069" t="s">
        <v>8276</v>
      </c>
      <c r="R4069" s="5">
        <f t="shared" si="328"/>
        <v>0.60899999999999999</v>
      </c>
      <c r="S4069">
        <f t="shared" si="334"/>
        <v>179.11764705882354</v>
      </c>
      <c r="T4069" t="s">
        <v>8276</v>
      </c>
      <c r="U4069" t="s">
        <v>8277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34.950000000000003</v>
      </c>
      <c r="E4070">
        <v>3495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9">
        <f t="shared" si="330"/>
        <v>42718.963599537034</v>
      </c>
      <c r="L4070" s="9">
        <f t="shared" si="331"/>
        <v>42748.961805555555</v>
      </c>
      <c r="M4070" s="10" t="s">
        <v>8327</v>
      </c>
      <c r="N4070" t="b">
        <v>0</v>
      </c>
      <c r="O4070">
        <v>1</v>
      </c>
      <c r="P4070" t="b">
        <v>0</v>
      </c>
      <c r="Q4070" t="s">
        <v>8276</v>
      </c>
      <c r="R4070" s="5">
        <f t="shared" si="328"/>
        <v>0.01</v>
      </c>
      <c r="S4070">
        <f t="shared" si="334"/>
        <v>34.950000000000003</v>
      </c>
      <c r="T4070" t="s">
        <v>8276</v>
      </c>
      <c r="U4070" t="s">
        <v>8277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430</v>
      </c>
      <c r="E4071">
        <v>1250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9">
        <f t="shared" si="330"/>
        <v>42022.661527777775</v>
      </c>
      <c r="L4071" s="9">
        <f t="shared" si="331"/>
        <v>42063.5</v>
      </c>
      <c r="M4071" s="10" t="s">
        <v>8326</v>
      </c>
      <c r="N4071" t="b">
        <v>0</v>
      </c>
      <c r="O4071">
        <v>13</v>
      </c>
      <c r="P4071" t="b">
        <v>0</v>
      </c>
      <c r="Q4071" t="s">
        <v>8276</v>
      </c>
      <c r="R4071" s="5">
        <f t="shared" si="328"/>
        <v>0.34399999999999997</v>
      </c>
      <c r="S4071">
        <f t="shared" si="334"/>
        <v>33.07692307692308</v>
      </c>
      <c r="T4071" t="s">
        <v>8276</v>
      </c>
      <c r="U4071" t="s">
        <v>8277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165</v>
      </c>
      <c r="E4072">
        <v>1000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9">
        <f t="shared" si="330"/>
        <v>42031.666898148149</v>
      </c>
      <c r="L4072" s="9">
        <f t="shared" si="331"/>
        <v>42064.125</v>
      </c>
      <c r="M4072" s="10" t="s">
        <v>8326</v>
      </c>
      <c r="N4072" t="b">
        <v>0</v>
      </c>
      <c r="O4072">
        <v>6</v>
      </c>
      <c r="P4072" t="b">
        <v>0</v>
      </c>
      <c r="Q4072" t="s">
        <v>8276</v>
      </c>
      <c r="R4072" s="5">
        <f t="shared" si="328"/>
        <v>0.16500000000000001</v>
      </c>
      <c r="S4072">
        <f t="shared" si="334"/>
        <v>27.5</v>
      </c>
      <c r="T4072" t="s">
        <v>8276</v>
      </c>
      <c r="U4072" t="s">
        <v>8277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0</v>
      </c>
      <c r="E4073">
        <v>20000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9">
        <f t="shared" si="330"/>
        <v>42700.804756944446</v>
      </c>
      <c r="L4073" s="9">
        <f t="shared" si="331"/>
        <v>42730.804756944446</v>
      </c>
      <c r="M4073" s="10" t="s">
        <v>8328</v>
      </c>
      <c r="N4073" t="b">
        <v>0</v>
      </c>
      <c r="O4073">
        <v>0</v>
      </c>
      <c r="P4073" t="b">
        <v>0</v>
      </c>
      <c r="Q4073" t="s">
        <v>8276</v>
      </c>
      <c r="R4073" s="5">
        <f t="shared" si="328"/>
        <v>0</v>
      </c>
      <c r="S4073">
        <v>0</v>
      </c>
      <c r="T4073" t="s">
        <v>8276</v>
      </c>
      <c r="U4073" t="s">
        <v>8277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4</v>
      </c>
      <c r="E4074">
        <v>1000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9">
        <f t="shared" si="330"/>
        <v>41812.77443287037</v>
      </c>
      <c r="L4074" s="9">
        <f t="shared" si="331"/>
        <v>41872.77443287037</v>
      </c>
      <c r="M4074" s="10" t="s">
        <v>8329</v>
      </c>
      <c r="N4074" t="b">
        <v>0</v>
      </c>
      <c r="O4074">
        <v>2</v>
      </c>
      <c r="P4074" t="b">
        <v>0</v>
      </c>
      <c r="Q4074" t="s">
        <v>8276</v>
      </c>
      <c r="R4074" s="5">
        <f t="shared" si="328"/>
        <v>4.0000000000000001E-3</v>
      </c>
      <c r="S4074">
        <f>D4074/O4074</f>
        <v>2</v>
      </c>
      <c r="T4074" t="s">
        <v>8276</v>
      </c>
      <c r="U4074" t="s">
        <v>8277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37</v>
      </c>
      <c r="E4075">
        <v>3500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9">
        <f t="shared" si="330"/>
        <v>42078.345208333332</v>
      </c>
      <c r="L4075" s="9">
        <f t="shared" si="331"/>
        <v>42133.166666666672</v>
      </c>
      <c r="M4075" s="10" t="s">
        <v>8326</v>
      </c>
      <c r="N4075" t="b">
        <v>0</v>
      </c>
      <c r="O4075">
        <v>2</v>
      </c>
      <c r="P4075" t="b">
        <v>0</v>
      </c>
      <c r="Q4075" t="s">
        <v>8276</v>
      </c>
      <c r="R4075" s="5">
        <f t="shared" si="328"/>
        <v>1.0571428571428572E-2</v>
      </c>
      <c r="S4075">
        <f>D4075/O4075</f>
        <v>18.5</v>
      </c>
      <c r="T4075" t="s">
        <v>8276</v>
      </c>
      <c r="U4075" t="s">
        <v>8277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735</v>
      </c>
      <c r="E4076">
        <v>2750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9">
        <f t="shared" si="330"/>
        <v>42283.552951388891</v>
      </c>
      <c r="L4076" s="9">
        <f t="shared" si="331"/>
        <v>42313.594618055555</v>
      </c>
      <c r="M4076" s="10" t="s">
        <v>8326</v>
      </c>
      <c r="N4076" t="b">
        <v>0</v>
      </c>
      <c r="O4076">
        <v>21</v>
      </c>
      <c r="P4076" t="b">
        <v>0</v>
      </c>
      <c r="Q4076" t="s">
        <v>8276</v>
      </c>
      <c r="R4076" s="5">
        <f t="shared" si="328"/>
        <v>0.26727272727272727</v>
      </c>
      <c r="S4076">
        <f>D4076/O4076</f>
        <v>35</v>
      </c>
      <c r="T4076" t="s">
        <v>8276</v>
      </c>
      <c r="U4076" t="s">
        <v>8277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576</v>
      </c>
      <c r="E4077">
        <v>2000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9">
        <f t="shared" si="330"/>
        <v>41779.045937499999</v>
      </c>
      <c r="L4077" s="9">
        <f t="shared" si="331"/>
        <v>41820.727777777778</v>
      </c>
      <c r="M4077" s="10" t="s">
        <v>8329</v>
      </c>
      <c r="N4077" t="b">
        <v>0</v>
      </c>
      <c r="O4077">
        <v>13</v>
      </c>
      <c r="P4077" t="b">
        <v>0</v>
      </c>
      <c r="Q4077" t="s">
        <v>8276</v>
      </c>
      <c r="R4077" s="5">
        <f t="shared" si="328"/>
        <v>0.28799999999999998</v>
      </c>
      <c r="S4077">
        <f>D4077/O4077</f>
        <v>44.307692307692307</v>
      </c>
      <c r="T4077" t="s">
        <v>8276</v>
      </c>
      <c r="U4077" t="s">
        <v>8277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0</v>
      </c>
      <c r="E4078">
        <v>700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9">
        <f t="shared" si="330"/>
        <v>41905.795706018514</v>
      </c>
      <c r="L4078" s="9">
        <f t="shared" si="331"/>
        <v>41933.827083333337</v>
      </c>
      <c r="M4078" s="10" t="s">
        <v>8329</v>
      </c>
      <c r="N4078" t="b">
        <v>0</v>
      </c>
      <c r="O4078">
        <v>0</v>
      </c>
      <c r="P4078" t="b">
        <v>0</v>
      </c>
      <c r="Q4078" t="s">
        <v>8276</v>
      </c>
      <c r="R4078" s="5">
        <f t="shared" si="328"/>
        <v>0</v>
      </c>
      <c r="S4078">
        <v>0</v>
      </c>
      <c r="T4078" t="s">
        <v>8276</v>
      </c>
      <c r="U4078" t="s">
        <v>8277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1335</v>
      </c>
      <c r="E4079">
        <v>15000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9">
        <f t="shared" si="330"/>
        <v>42695.7105787037</v>
      </c>
      <c r="L4079" s="9">
        <f t="shared" si="331"/>
        <v>42725.7105787037</v>
      </c>
      <c r="M4079" s="10" t="s">
        <v>8328</v>
      </c>
      <c r="N4079" t="b">
        <v>0</v>
      </c>
      <c r="O4079">
        <v>6</v>
      </c>
      <c r="P4079" t="b">
        <v>0</v>
      </c>
      <c r="Q4079" t="s">
        <v>8276</v>
      </c>
      <c r="R4079" s="5">
        <f t="shared" si="328"/>
        <v>8.8999999999999996E-2</v>
      </c>
      <c r="S4079">
        <f>D4079/O4079</f>
        <v>222.5</v>
      </c>
      <c r="T4079" t="s">
        <v>8276</v>
      </c>
      <c r="U4079" t="s">
        <v>8277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0</v>
      </c>
      <c r="E4080">
        <v>250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9">
        <f t="shared" si="330"/>
        <v>42732.787523148145</v>
      </c>
      <c r="L4080" s="9">
        <f t="shared" si="331"/>
        <v>42762.787523148145</v>
      </c>
      <c r="M4080" s="10" t="s">
        <v>8327</v>
      </c>
      <c r="N4080" t="b">
        <v>0</v>
      </c>
      <c r="O4080">
        <v>0</v>
      </c>
      <c r="P4080" t="b">
        <v>0</v>
      </c>
      <c r="Q4080" t="s">
        <v>8276</v>
      </c>
      <c r="R4080" s="5">
        <f t="shared" si="328"/>
        <v>0</v>
      </c>
      <c r="S4080">
        <v>0</v>
      </c>
      <c r="T4080" t="s">
        <v>8276</v>
      </c>
      <c r="U4080" t="s">
        <v>8277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5</v>
      </c>
      <c r="E4081">
        <v>3000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9">
        <f t="shared" si="330"/>
        <v>42510.938900462963</v>
      </c>
      <c r="L4081" s="9">
        <f t="shared" si="331"/>
        <v>42540.938900462963</v>
      </c>
      <c r="M4081" s="10" t="s">
        <v>8328</v>
      </c>
      <c r="N4081" t="b">
        <v>0</v>
      </c>
      <c r="O4081">
        <v>1</v>
      </c>
      <c r="P4081" t="b">
        <v>0</v>
      </c>
      <c r="Q4081" t="s">
        <v>8276</v>
      </c>
      <c r="R4081" s="5">
        <f t="shared" si="328"/>
        <v>1.6666666666666668E-3</v>
      </c>
      <c r="S4081">
        <f>D4081/O4081</f>
        <v>5</v>
      </c>
      <c r="T4081" t="s">
        <v>8276</v>
      </c>
      <c r="U4081" t="s">
        <v>8277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0</v>
      </c>
      <c r="E4082">
        <v>3000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9">
        <f t="shared" si="330"/>
        <v>42511.698101851856</v>
      </c>
      <c r="L4082" s="9">
        <f t="shared" si="331"/>
        <v>42535.787499999999</v>
      </c>
      <c r="M4082" s="10" t="s">
        <v>8328</v>
      </c>
      <c r="N4082" t="b">
        <v>0</v>
      </c>
      <c r="O4082">
        <v>0</v>
      </c>
      <c r="P4082" t="b">
        <v>0</v>
      </c>
      <c r="Q4082" t="s">
        <v>8276</v>
      </c>
      <c r="R4082" s="5">
        <f t="shared" si="328"/>
        <v>0</v>
      </c>
      <c r="S4082">
        <v>0</v>
      </c>
      <c r="T4082" t="s">
        <v>8276</v>
      </c>
      <c r="U4082" t="s">
        <v>8277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350</v>
      </c>
      <c r="E4083">
        <v>2224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9">
        <f t="shared" si="330"/>
        <v>42041.581307870365</v>
      </c>
      <c r="L4083" s="9">
        <f t="shared" si="331"/>
        <v>42071.539641203708</v>
      </c>
      <c r="M4083" s="10" t="s">
        <v>8326</v>
      </c>
      <c r="N4083" t="b">
        <v>0</v>
      </c>
      <c r="O4083">
        <v>12</v>
      </c>
      <c r="P4083" t="b">
        <v>0</v>
      </c>
      <c r="Q4083" t="s">
        <v>8276</v>
      </c>
      <c r="R4083" s="5">
        <f t="shared" si="328"/>
        <v>0.15737410071942445</v>
      </c>
      <c r="S4083">
        <f t="shared" ref="S4083:S4088" si="335">D4083/O4083</f>
        <v>29.166666666666668</v>
      </c>
      <c r="T4083" t="s">
        <v>8276</v>
      </c>
      <c r="U4083" t="s">
        <v>8277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3</v>
      </c>
      <c r="E4084">
        <v>150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9">
        <f t="shared" si="330"/>
        <v>42307.189270833333</v>
      </c>
      <c r="L4084" s="9">
        <f t="shared" si="331"/>
        <v>42322.958333333328</v>
      </c>
      <c r="M4084" s="10" t="s">
        <v>8326</v>
      </c>
      <c r="N4084" t="b">
        <v>0</v>
      </c>
      <c r="O4084">
        <v>2</v>
      </c>
      <c r="P4084" t="b">
        <v>0</v>
      </c>
      <c r="Q4084" t="s">
        <v>8276</v>
      </c>
      <c r="R4084" s="5">
        <f t="shared" si="328"/>
        <v>0.02</v>
      </c>
      <c r="S4084">
        <f t="shared" si="335"/>
        <v>1.5</v>
      </c>
      <c r="T4084" t="s">
        <v>8276</v>
      </c>
      <c r="U4084" t="s">
        <v>8277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759</v>
      </c>
      <c r="E4085">
        <v>3500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9">
        <f t="shared" si="330"/>
        <v>42353.761759259258</v>
      </c>
      <c r="L4085" s="9">
        <f t="shared" si="331"/>
        <v>42383.761759259258</v>
      </c>
      <c r="M4085" s="10" t="s">
        <v>8328</v>
      </c>
      <c r="N4085" t="b">
        <v>0</v>
      </c>
      <c r="O4085">
        <v>6</v>
      </c>
      <c r="P4085" t="b">
        <v>0</v>
      </c>
      <c r="Q4085" t="s">
        <v>8276</v>
      </c>
      <c r="R4085" s="5">
        <f t="shared" si="328"/>
        <v>0.21685714285714286</v>
      </c>
      <c r="S4085">
        <f t="shared" si="335"/>
        <v>126.5</v>
      </c>
      <c r="T4085" t="s">
        <v>8276</v>
      </c>
      <c r="U4085" t="s">
        <v>8277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10</v>
      </c>
      <c r="E4086">
        <v>3000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9">
        <f t="shared" si="330"/>
        <v>42622.436412037037</v>
      </c>
      <c r="L4086" s="9">
        <f t="shared" si="331"/>
        <v>42652.436412037037</v>
      </c>
      <c r="M4086" s="10" t="s">
        <v>8328</v>
      </c>
      <c r="N4086" t="b">
        <v>0</v>
      </c>
      <c r="O4086">
        <v>1</v>
      </c>
      <c r="P4086" t="b">
        <v>0</v>
      </c>
      <c r="Q4086" t="s">
        <v>8276</v>
      </c>
      <c r="R4086" s="5">
        <f t="shared" si="328"/>
        <v>3.3333333333333335E-3</v>
      </c>
      <c r="S4086">
        <f t="shared" si="335"/>
        <v>10</v>
      </c>
      <c r="T4086" t="s">
        <v>8276</v>
      </c>
      <c r="U4086" t="s">
        <v>8277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10</v>
      </c>
      <c r="E4087">
        <v>3500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9">
        <f t="shared" si="330"/>
        <v>42058.603877314818</v>
      </c>
      <c r="L4087" s="9">
        <f t="shared" si="331"/>
        <v>42087.165972222225</v>
      </c>
      <c r="M4087" s="10" t="s">
        <v>8326</v>
      </c>
      <c r="N4087" t="b">
        <v>0</v>
      </c>
      <c r="O4087">
        <v>1</v>
      </c>
      <c r="P4087" t="b">
        <v>0</v>
      </c>
      <c r="Q4087" t="s">
        <v>8276</v>
      </c>
      <c r="R4087" s="5">
        <f t="shared" si="328"/>
        <v>2.8571428571428571E-3</v>
      </c>
      <c r="S4087">
        <f t="shared" si="335"/>
        <v>10</v>
      </c>
      <c r="T4087" t="s">
        <v>8276</v>
      </c>
      <c r="U4087" t="s">
        <v>8277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47</v>
      </c>
      <c r="E4088">
        <v>1000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9">
        <f t="shared" si="330"/>
        <v>42304.940960648149</v>
      </c>
      <c r="L4088" s="9">
        <f t="shared" si="331"/>
        <v>42329.166666666672</v>
      </c>
      <c r="M4088" s="10" t="s">
        <v>8326</v>
      </c>
      <c r="N4088" t="b">
        <v>0</v>
      </c>
      <c r="O4088">
        <v>5</v>
      </c>
      <c r="P4088" t="b">
        <v>0</v>
      </c>
      <c r="Q4088" t="s">
        <v>8276</v>
      </c>
      <c r="R4088" s="5">
        <f t="shared" si="328"/>
        <v>4.7E-2</v>
      </c>
      <c r="S4088">
        <f t="shared" si="335"/>
        <v>9.4</v>
      </c>
      <c r="T4088" t="s">
        <v>8276</v>
      </c>
      <c r="U4088" t="s">
        <v>8277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0</v>
      </c>
      <c r="E4089">
        <v>9600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9">
        <f t="shared" si="330"/>
        <v>42538.742893518516</v>
      </c>
      <c r="L4089" s="9">
        <f t="shared" si="331"/>
        <v>42568.742893518516</v>
      </c>
      <c r="M4089" s="10" t="s">
        <v>8328</v>
      </c>
      <c r="N4089" t="b">
        <v>0</v>
      </c>
      <c r="O4089">
        <v>0</v>
      </c>
      <c r="P4089" t="b">
        <v>0</v>
      </c>
      <c r="Q4089" t="s">
        <v>8276</v>
      </c>
      <c r="R4089" s="5">
        <f t="shared" si="328"/>
        <v>0</v>
      </c>
      <c r="S4089">
        <v>0</v>
      </c>
      <c r="T4089" t="s">
        <v>8276</v>
      </c>
      <c r="U4089" t="s">
        <v>8277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216</v>
      </c>
      <c r="E4090">
        <v>2000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9">
        <f t="shared" si="330"/>
        <v>41990.612546296295</v>
      </c>
      <c r="L4090" s="9">
        <f t="shared" si="331"/>
        <v>42020.43472222222</v>
      </c>
      <c r="M4090" s="10" t="s">
        <v>8326</v>
      </c>
      <c r="N4090" t="b">
        <v>0</v>
      </c>
      <c r="O4090">
        <v>3</v>
      </c>
      <c r="P4090" t="b">
        <v>0</v>
      </c>
      <c r="Q4090" t="s">
        <v>8276</v>
      </c>
      <c r="R4090" s="5">
        <f t="shared" si="328"/>
        <v>0.108</v>
      </c>
      <c r="S4090">
        <f t="shared" ref="S4090:S4098" si="336">D4090/O4090</f>
        <v>72</v>
      </c>
      <c r="T4090" t="s">
        <v>8276</v>
      </c>
      <c r="U4090" t="s">
        <v>8277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240</v>
      </c>
      <c r="E4091">
        <v>5000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9">
        <f t="shared" si="330"/>
        <v>42122.732499999998</v>
      </c>
      <c r="L4091" s="9">
        <f t="shared" si="331"/>
        <v>42155.732638888891</v>
      </c>
      <c r="M4091" s="10" t="s">
        <v>8326</v>
      </c>
      <c r="N4091" t="b">
        <v>0</v>
      </c>
      <c r="O4091">
        <v>8</v>
      </c>
      <c r="P4091" t="b">
        <v>0</v>
      </c>
      <c r="Q4091" t="s">
        <v>8276</v>
      </c>
      <c r="R4091" s="5">
        <f t="shared" si="328"/>
        <v>4.8000000000000001E-2</v>
      </c>
      <c r="S4091">
        <f t="shared" si="336"/>
        <v>30</v>
      </c>
      <c r="T4091" t="s">
        <v>8276</v>
      </c>
      <c r="U4091" t="s">
        <v>8277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32</v>
      </c>
      <c r="E4092">
        <v>1000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9">
        <f t="shared" si="330"/>
        <v>42209.67288194444</v>
      </c>
      <c r="L4092" s="9">
        <f t="shared" si="331"/>
        <v>42223.625</v>
      </c>
      <c r="M4092" s="10" t="s">
        <v>8326</v>
      </c>
      <c r="N4092" t="b">
        <v>0</v>
      </c>
      <c r="O4092">
        <v>3</v>
      </c>
      <c r="P4092" t="b">
        <v>0</v>
      </c>
      <c r="Q4092" t="s">
        <v>8276</v>
      </c>
      <c r="R4092" s="5">
        <f t="shared" si="328"/>
        <v>3.2000000000000001E-2</v>
      </c>
      <c r="S4092">
        <f t="shared" si="336"/>
        <v>10.666666666666666</v>
      </c>
      <c r="T4092" t="s">
        <v>8276</v>
      </c>
      <c r="U4092" t="s">
        <v>8277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204</v>
      </c>
      <c r="E4093">
        <v>1600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9">
        <f t="shared" si="330"/>
        <v>41990.506377314814</v>
      </c>
      <c r="L4093" s="9">
        <f t="shared" si="331"/>
        <v>42020.506377314814</v>
      </c>
      <c r="M4093" s="10" t="s">
        <v>8326</v>
      </c>
      <c r="N4093" t="b">
        <v>0</v>
      </c>
      <c r="O4093">
        <v>8</v>
      </c>
      <c r="P4093" t="b">
        <v>0</v>
      </c>
      <c r="Q4093" t="s">
        <v>8276</v>
      </c>
      <c r="R4093" s="5">
        <f t="shared" si="328"/>
        <v>0.1275</v>
      </c>
      <c r="S4093">
        <f t="shared" si="336"/>
        <v>25.5</v>
      </c>
      <c r="T4093" t="s">
        <v>8276</v>
      </c>
      <c r="U4093" t="s">
        <v>8277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20</v>
      </c>
      <c r="E4094">
        <v>110000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9">
        <f t="shared" si="330"/>
        <v>42039.194988425923</v>
      </c>
      <c r="L4094" s="9">
        <f t="shared" si="331"/>
        <v>42099.153321759259</v>
      </c>
      <c r="M4094" s="10" t="s">
        <v>8326</v>
      </c>
      <c r="N4094" t="b">
        <v>0</v>
      </c>
      <c r="O4094">
        <v>1</v>
      </c>
      <c r="P4094" t="b">
        <v>0</v>
      </c>
      <c r="Q4094" t="s">
        <v>8276</v>
      </c>
      <c r="R4094" s="5">
        <f t="shared" si="328"/>
        <v>1.8181818181818181E-4</v>
      </c>
      <c r="S4094">
        <f t="shared" si="336"/>
        <v>20</v>
      </c>
      <c r="T4094" t="s">
        <v>8276</v>
      </c>
      <c r="U4094" t="s">
        <v>8277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60</v>
      </c>
      <c r="E4095">
        <v>2500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9">
        <f t="shared" si="330"/>
        <v>42178.815891203703</v>
      </c>
      <c r="L4095" s="9">
        <f t="shared" si="331"/>
        <v>42238.815891203703</v>
      </c>
      <c r="M4095" s="10" t="s">
        <v>8326</v>
      </c>
      <c r="N4095" t="b">
        <v>0</v>
      </c>
      <c r="O4095">
        <v>4</v>
      </c>
      <c r="P4095" t="b">
        <v>0</v>
      </c>
      <c r="Q4095" t="s">
        <v>8276</v>
      </c>
      <c r="R4095" s="5">
        <f t="shared" si="328"/>
        <v>2.4E-2</v>
      </c>
      <c r="S4095">
        <f t="shared" si="336"/>
        <v>15</v>
      </c>
      <c r="T4095" t="s">
        <v>8276</v>
      </c>
      <c r="U4095" t="s">
        <v>8277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730</v>
      </c>
      <c r="E4096">
        <v>2000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9">
        <f t="shared" si="330"/>
        <v>41890.086805555555</v>
      </c>
      <c r="L4096" s="9">
        <f t="shared" si="331"/>
        <v>41934.207638888889</v>
      </c>
      <c r="M4096" s="10" t="s">
        <v>8329</v>
      </c>
      <c r="N4096" t="b">
        <v>0</v>
      </c>
      <c r="O4096">
        <v>8</v>
      </c>
      <c r="P4096" t="b">
        <v>0</v>
      </c>
      <c r="Q4096" t="s">
        <v>8276</v>
      </c>
      <c r="R4096" s="5">
        <f t="shared" si="328"/>
        <v>0.36499999999999999</v>
      </c>
      <c r="S4096">
        <f t="shared" si="336"/>
        <v>91.25</v>
      </c>
      <c r="T4096" t="s">
        <v>8276</v>
      </c>
      <c r="U4096" t="s">
        <v>8277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800</v>
      </c>
      <c r="E4097">
        <v>30000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9">
        <f t="shared" si="330"/>
        <v>42693.031828703708</v>
      </c>
      <c r="L4097" s="9">
        <f t="shared" si="331"/>
        <v>42723.031828703708</v>
      </c>
      <c r="M4097" s="10" t="s">
        <v>8328</v>
      </c>
      <c r="N4097" t="b">
        <v>0</v>
      </c>
      <c r="O4097">
        <v>1</v>
      </c>
      <c r="P4097" t="b">
        <v>0</v>
      </c>
      <c r="Q4097" t="s">
        <v>8276</v>
      </c>
      <c r="R4097" s="5">
        <f t="shared" si="328"/>
        <v>2.6666666666666668E-2</v>
      </c>
      <c r="S4097">
        <f t="shared" si="336"/>
        <v>800</v>
      </c>
      <c r="T4097" t="s">
        <v>8276</v>
      </c>
      <c r="U4097" t="s">
        <v>8277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400</v>
      </c>
      <c r="E4098">
        <v>3500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9">
        <f t="shared" si="330"/>
        <v>42750.530312499999</v>
      </c>
      <c r="L4098" s="9">
        <f t="shared" si="331"/>
        <v>42794.368750000001</v>
      </c>
      <c r="M4098" s="10" t="s">
        <v>8327</v>
      </c>
      <c r="N4098" t="b">
        <v>0</v>
      </c>
      <c r="O4098">
        <v>5</v>
      </c>
      <c r="P4098" t="b">
        <v>0</v>
      </c>
      <c r="Q4098" t="s">
        <v>8276</v>
      </c>
      <c r="R4098" s="5">
        <f t="shared" ref="R4098:R4115" si="337">D4098/E4098</f>
        <v>0.11428571428571428</v>
      </c>
      <c r="S4098">
        <f t="shared" si="336"/>
        <v>80</v>
      </c>
      <c r="T4098" t="s">
        <v>8276</v>
      </c>
      <c r="U4098" t="s">
        <v>8277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0</v>
      </c>
      <c r="E4099">
        <v>10000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9">
        <f t="shared" ref="K4099:K4115" si="338">(J4099/86400)+DATE(1970,1,1)</f>
        <v>42344.824502314819</v>
      </c>
      <c r="L4099" s="9">
        <f t="shared" ref="L4099:L4115" si="339">(I4099/86400)+DATE(1970,1,1)</f>
        <v>42400.996527777781</v>
      </c>
      <c r="M4099" s="10" t="s">
        <v>8328</v>
      </c>
      <c r="N4099" t="b">
        <v>0</v>
      </c>
      <c r="O4099">
        <v>0</v>
      </c>
      <c r="P4099" t="b">
        <v>0</v>
      </c>
      <c r="Q4099" t="s">
        <v>8276</v>
      </c>
      <c r="R4099" s="5">
        <f t="shared" si="337"/>
        <v>0</v>
      </c>
      <c r="S4099">
        <v>0</v>
      </c>
      <c r="T4099" t="s">
        <v>8276</v>
      </c>
      <c r="U4099" t="s">
        <v>8277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0</v>
      </c>
      <c r="E4100">
        <v>75000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9">
        <f t="shared" si="338"/>
        <v>42495.722187499996</v>
      </c>
      <c r="L4100" s="9">
        <f t="shared" si="339"/>
        <v>42525.722187499996</v>
      </c>
      <c r="M4100" s="10" t="s">
        <v>8328</v>
      </c>
      <c r="N4100" t="b">
        <v>0</v>
      </c>
      <c r="O4100">
        <v>0</v>
      </c>
      <c r="P4100" t="b">
        <v>0</v>
      </c>
      <c r="Q4100" t="s">
        <v>8276</v>
      </c>
      <c r="R4100" s="5">
        <f t="shared" si="337"/>
        <v>0</v>
      </c>
      <c r="S4100">
        <v>0</v>
      </c>
      <c r="T4100" t="s">
        <v>8276</v>
      </c>
      <c r="U4100" t="s">
        <v>8277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50</v>
      </c>
      <c r="E4101">
        <v>4500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9">
        <f t="shared" si="338"/>
        <v>42570.850381944445</v>
      </c>
      <c r="L4101" s="9">
        <f t="shared" si="339"/>
        <v>42615.850381944445</v>
      </c>
      <c r="M4101" s="10" t="s">
        <v>8328</v>
      </c>
      <c r="N4101" t="b">
        <v>0</v>
      </c>
      <c r="O4101">
        <v>1</v>
      </c>
      <c r="P4101" t="b">
        <v>0</v>
      </c>
      <c r="Q4101" t="s">
        <v>8276</v>
      </c>
      <c r="R4101" s="5">
        <f t="shared" si="337"/>
        <v>1.1111111111111112E-2</v>
      </c>
      <c r="S4101">
        <f>D4101/O4101</f>
        <v>50</v>
      </c>
      <c r="T4101" t="s">
        <v>8276</v>
      </c>
      <c r="U4101" t="s">
        <v>8277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0</v>
      </c>
      <c r="E4102">
        <v>270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9">
        <f t="shared" si="338"/>
        <v>41927.124884259261</v>
      </c>
      <c r="L4102" s="9">
        <f t="shared" si="339"/>
        <v>41937.124884259261</v>
      </c>
      <c r="M4102" s="10" t="s">
        <v>8329</v>
      </c>
      <c r="N4102" t="b">
        <v>0</v>
      </c>
      <c r="O4102">
        <v>0</v>
      </c>
      <c r="P4102" t="b">
        <v>0</v>
      </c>
      <c r="Q4102" t="s">
        <v>8276</v>
      </c>
      <c r="R4102" s="5">
        <f t="shared" si="337"/>
        <v>0</v>
      </c>
      <c r="S4102">
        <v>0</v>
      </c>
      <c r="T4102" t="s">
        <v>8276</v>
      </c>
      <c r="U4102" t="s">
        <v>8277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0</v>
      </c>
      <c r="E4103">
        <v>600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9">
        <f t="shared" si="338"/>
        <v>42730.903726851851</v>
      </c>
      <c r="L4103" s="9">
        <f t="shared" si="339"/>
        <v>42760.903726851851</v>
      </c>
      <c r="M4103" s="10" t="s">
        <v>8327</v>
      </c>
      <c r="N4103" t="b">
        <v>0</v>
      </c>
      <c r="O4103">
        <v>0</v>
      </c>
      <c r="P4103" t="b">
        <v>0</v>
      </c>
      <c r="Q4103" t="s">
        <v>8276</v>
      </c>
      <c r="R4103" s="5">
        <f t="shared" si="337"/>
        <v>0</v>
      </c>
      <c r="S4103">
        <v>0</v>
      </c>
      <c r="T4103" t="s">
        <v>8276</v>
      </c>
      <c r="U4103" t="s">
        <v>8277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137</v>
      </c>
      <c r="E4104">
        <v>500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9">
        <f t="shared" si="338"/>
        <v>42475.848067129627</v>
      </c>
      <c r="L4104" s="9">
        <f t="shared" si="339"/>
        <v>42505.848067129627</v>
      </c>
      <c r="M4104" s="10" t="s">
        <v>8328</v>
      </c>
      <c r="N4104" t="b">
        <v>0</v>
      </c>
      <c r="O4104">
        <v>6</v>
      </c>
      <c r="P4104" t="b">
        <v>0</v>
      </c>
      <c r="Q4104" t="s">
        <v>8276</v>
      </c>
      <c r="R4104" s="5">
        <f t="shared" si="337"/>
        <v>0.27400000000000002</v>
      </c>
      <c r="S4104">
        <f t="shared" ref="S4104:S4110" si="340">D4104/O4104</f>
        <v>22.833333333333332</v>
      </c>
      <c r="T4104" t="s">
        <v>8276</v>
      </c>
      <c r="U4104" t="s">
        <v>8277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</v>
      </c>
      <c r="E4105">
        <v>1000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9">
        <f t="shared" si="338"/>
        <v>42188.83293981482</v>
      </c>
      <c r="L4105" s="9">
        <f t="shared" si="339"/>
        <v>42242.772222222222</v>
      </c>
      <c r="M4105" s="10" t="s">
        <v>8326</v>
      </c>
      <c r="N4105" t="b">
        <v>0</v>
      </c>
      <c r="O4105">
        <v>6</v>
      </c>
      <c r="P4105" t="b">
        <v>0</v>
      </c>
      <c r="Q4105" t="s">
        <v>8276</v>
      </c>
      <c r="R4105" s="5">
        <f t="shared" si="337"/>
        <v>0.1</v>
      </c>
      <c r="S4105">
        <f t="shared" si="340"/>
        <v>16.666666666666668</v>
      </c>
      <c r="T4105" t="s">
        <v>8276</v>
      </c>
      <c r="U4105" t="s">
        <v>8277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641</v>
      </c>
      <c r="E4106">
        <v>3000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9">
        <f t="shared" si="338"/>
        <v>42640.278171296297</v>
      </c>
      <c r="L4106" s="9">
        <f t="shared" si="339"/>
        <v>42670.278171296297</v>
      </c>
      <c r="M4106" s="10" t="s">
        <v>8328</v>
      </c>
      <c r="N4106" t="b">
        <v>0</v>
      </c>
      <c r="O4106">
        <v>14</v>
      </c>
      <c r="P4106" t="b">
        <v>0</v>
      </c>
      <c r="Q4106" t="s">
        <v>8276</v>
      </c>
      <c r="R4106" s="5">
        <f t="shared" si="337"/>
        <v>0.21366666666666667</v>
      </c>
      <c r="S4106">
        <f t="shared" si="340"/>
        <v>45.785714285714285</v>
      </c>
      <c r="T4106" t="s">
        <v>8276</v>
      </c>
      <c r="U4106" t="s">
        <v>8277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2300</v>
      </c>
      <c r="E4107">
        <v>33000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9">
        <f t="shared" si="338"/>
        <v>42697.010520833333</v>
      </c>
      <c r="L4107" s="9">
        <f t="shared" si="339"/>
        <v>42730.010520833333</v>
      </c>
      <c r="M4107" s="10" t="s">
        <v>8328</v>
      </c>
      <c r="N4107" t="b">
        <v>0</v>
      </c>
      <c r="O4107">
        <v>6</v>
      </c>
      <c r="P4107" t="b">
        <v>0</v>
      </c>
      <c r="Q4107" t="s">
        <v>8276</v>
      </c>
      <c r="R4107" s="5">
        <f t="shared" si="337"/>
        <v>6.9696969696969702E-2</v>
      </c>
      <c r="S4107">
        <f t="shared" si="340"/>
        <v>383.33333333333331</v>
      </c>
      <c r="T4107" t="s">
        <v>8276</v>
      </c>
      <c r="U4107" t="s">
        <v>8277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3530</v>
      </c>
      <c r="E4108">
        <v>5000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9">
        <f t="shared" si="338"/>
        <v>42053.049375000002</v>
      </c>
      <c r="L4108" s="9">
        <f t="shared" si="339"/>
        <v>42096.041666666672</v>
      </c>
      <c r="M4108" s="10" t="s">
        <v>8326</v>
      </c>
      <c r="N4108" t="b">
        <v>0</v>
      </c>
      <c r="O4108">
        <v>33</v>
      </c>
      <c r="P4108" t="b">
        <v>0</v>
      </c>
      <c r="Q4108" t="s">
        <v>8276</v>
      </c>
      <c r="R4108" s="5">
        <f t="shared" si="337"/>
        <v>0.70599999999999996</v>
      </c>
      <c r="S4108">
        <f t="shared" si="340"/>
        <v>106.96969696969697</v>
      </c>
      <c r="T4108" t="s">
        <v>8276</v>
      </c>
      <c r="U4108" t="s">
        <v>8277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41</v>
      </c>
      <c r="E4109">
        <v>2000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9">
        <f t="shared" si="338"/>
        <v>41883.916678240741</v>
      </c>
      <c r="L4109" s="9">
        <f t="shared" si="339"/>
        <v>41906.916678240741</v>
      </c>
      <c r="M4109" s="10" t="s">
        <v>8329</v>
      </c>
      <c r="N4109" t="b">
        <v>0</v>
      </c>
      <c r="O4109">
        <v>4</v>
      </c>
      <c r="P4109" t="b">
        <v>0</v>
      </c>
      <c r="Q4109" t="s">
        <v>8276</v>
      </c>
      <c r="R4109" s="5">
        <f t="shared" si="337"/>
        <v>2.0500000000000001E-2</v>
      </c>
      <c r="S4109">
        <f t="shared" si="340"/>
        <v>10.25</v>
      </c>
      <c r="T4109" t="s">
        <v>8276</v>
      </c>
      <c r="U4109" t="s">
        <v>8277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59</v>
      </c>
      <c r="E4110">
        <v>3000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9">
        <f t="shared" si="338"/>
        <v>42767.031678240739</v>
      </c>
      <c r="L4110" s="9">
        <f t="shared" si="339"/>
        <v>42797.208333333328</v>
      </c>
      <c r="M4110" s="10" t="s">
        <v>8327</v>
      </c>
      <c r="N4110" t="b">
        <v>0</v>
      </c>
      <c r="O4110">
        <v>1</v>
      </c>
      <c r="P4110" t="b">
        <v>0</v>
      </c>
      <c r="Q4110" t="s">
        <v>8276</v>
      </c>
      <c r="R4110" s="5">
        <f t="shared" si="337"/>
        <v>1.9666666666666666E-2</v>
      </c>
      <c r="S4110">
        <f t="shared" si="340"/>
        <v>59</v>
      </c>
      <c r="T4110" t="s">
        <v>8276</v>
      </c>
      <c r="U4110" t="s">
        <v>8277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0</v>
      </c>
      <c r="E4111">
        <v>500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9">
        <f t="shared" si="338"/>
        <v>42307.539398148147</v>
      </c>
      <c r="L4111" s="9">
        <f t="shared" si="339"/>
        <v>42337.581064814818</v>
      </c>
      <c r="M4111" s="10" t="s">
        <v>8326</v>
      </c>
      <c r="N4111" t="b">
        <v>0</v>
      </c>
      <c r="O4111">
        <v>0</v>
      </c>
      <c r="P4111" t="b">
        <v>0</v>
      </c>
      <c r="Q4111" t="s">
        <v>8276</v>
      </c>
      <c r="R4111" s="5">
        <f t="shared" si="337"/>
        <v>0</v>
      </c>
      <c r="S4111">
        <v>0</v>
      </c>
      <c r="T4111" t="s">
        <v>8276</v>
      </c>
      <c r="U4111" t="s">
        <v>8277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86</v>
      </c>
      <c r="E4112">
        <v>300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9">
        <f t="shared" si="338"/>
        <v>42512.626747685186</v>
      </c>
      <c r="L4112" s="9">
        <f t="shared" si="339"/>
        <v>42572.626747685186</v>
      </c>
      <c r="M4112" s="10" t="s">
        <v>8328</v>
      </c>
      <c r="N4112" t="b">
        <v>0</v>
      </c>
      <c r="O4112">
        <v>6</v>
      </c>
      <c r="P4112" t="b">
        <v>0</v>
      </c>
      <c r="Q4112" t="s">
        <v>8276</v>
      </c>
      <c r="R4112" s="5">
        <f t="shared" si="337"/>
        <v>0.28666666666666668</v>
      </c>
      <c r="S4112">
        <f>D4112/O4112</f>
        <v>14.333333333333334</v>
      </c>
      <c r="T4112" t="s">
        <v>8276</v>
      </c>
      <c r="U4112" t="s">
        <v>8277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94</v>
      </c>
      <c r="E4113">
        <v>3000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9">
        <f t="shared" si="338"/>
        <v>42029.135879629626</v>
      </c>
      <c r="L4113" s="9">
        <f t="shared" si="339"/>
        <v>42059.135879629626</v>
      </c>
      <c r="M4113" s="10" t="s">
        <v>8326</v>
      </c>
      <c r="N4113" t="b">
        <v>0</v>
      </c>
      <c r="O4113">
        <v>6</v>
      </c>
      <c r="P4113" t="b">
        <v>0</v>
      </c>
      <c r="Q4113" t="s">
        <v>8276</v>
      </c>
      <c r="R4113" s="5">
        <f t="shared" si="337"/>
        <v>3.1333333333333331E-2</v>
      </c>
      <c r="S4113">
        <f>D4113/O4113</f>
        <v>15.666666666666666</v>
      </c>
      <c r="T4113" t="s">
        <v>8276</v>
      </c>
      <c r="U4113" t="s">
        <v>8277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1</v>
      </c>
      <c r="E4114">
        <v>2500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9">
        <f t="shared" si="338"/>
        <v>42400.946597222224</v>
      </c>
      <c r="L4114" s="9">
        <f t="shared" si="339"/>
        <v>42428</v>
      </c>
      <c r="M4114" s="10" t="s">
        <v>8337</v>
      </c>
      <c r="N4114" t="b">
        <v>0</v>
      </c>
      <c r="O4114">
        <v>1</v>
      </c>
      <c r="P4114" t="b">
        <v>0</v>
      </c>
      <c r="Q4114" t="s">
        <v>8276</v>
      </c>
      <c r="R4114" s="5">
        <f t="shared" si="337"/>
        <v>4.0000000000000002E-4</v>
      </c>
      <c r="S4114">
        <f>D4114/O4114</f>
        <v>1</v>
      </c>
      <c r="T4114" t="s">
        <v>8276</v>
      </c>
      <c r="U4114" t="s">
        <v>8277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3</v>
      </c>
      <c r="E4115">
        <v>1500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9">
        <f t="shared" si="338"/>
        <v>42358.573182870372</v>
      </c>
      <c r="L4115" s="9">
        <f t="shared" si="339"/>
        <v>42377.273611111115</v>
      </c>
      <c r="M4115" s="10" t="s">
        <v>8328</v>
      </c>
      <c r="N4115" t="b">
        <v>0</v>
      </c>
      <c r="O4115">
        <v>3</v>
      </c>
      <c r="P4115" t="b">
        <v>0</v>
      </c>
      <c r="Q4115" t="s">
        <v>8276</v>
      </c>
      <c r="R4115" s="5">
        <f t="shared" si="337"/>
        <v>2E-3</v>
      </c>
      <c r="S4115">
        <f>D4115/O4115</f>
        <v>1</v>
      </c>
      <c r="T4115" t="s">
        <v>8276</v>
      </c>
      <c r="U4115" t="s">
        <v>8277</v>
      </c>
    </row>
  </sheetData>
  <autoFilter ref="A1:U4115" xr:uid="{00000000-0009-0000-0000-000000000000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ontainsText" dxfId="0" priority="6" operator="containsText" text="failed">
      <formula>NOT(ISERROR(SEARCH("failed",F1)))</formula>
    </cfRule>
  </conditionalFormatting>
  <conditionalFormatting sqref="R1:R1048576 S1:U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J1" sqref="J1"/>
    </sheetView>
  </sheetViews>
  <sheetFormatPr defaultRowHeight="14.5" x14ac:dyDescent="0.35"/>
  <cols>
    <col min="1" max="1" width="14.1796875" customWidth="1"/>
    <col min="2" max="2" width="16.26953125" customWidth="1"/>
    <col min="3" max="3" width="6.1796875" customWidth="1"/>
    <col min="4" max="4" width="4.26953125" customWidth="1"/>
    <col min="5" max="5" width="10" customWidth="1"/>
    <col min="6" max="7" width="11.26953125" customWidth="1"/>
    <col min="8" max="8" width="10.26953125" customWidth="1"/>
    <col min="9" max="9" width="10.81640625" customWidth="1"/>
    <col min="10" max="10" width="7.54296875" customWidth="1"/>
    <col min="11" max="11" width="7.26953125" customWidth="1"/>
    <col min="12" max="12" width="11.26953125" customWidth="1"/>
    <col min="13" max="13" width="19.7265625" customWidth="1"/>
    <col min="14" max="14" width="55.54296875" customWidth="1"/>
    <col min="15" max="15" width="57.81640625" customWidth="1"/>
    <col min="16" max="16" width="23.54296875" customWidth="1"/>
    <col min="17" max="17" width="45.7265625" customWidth="1"/>
    <col min="18" max="18" width="43" customWidth="1"/>
    <col min="19" max="19" width="13.81640625" customWidth="1"/>
    <col min="20" max="20" width="32.54296875" customWidth="1"/>
    <col min="21" max="21" width="57.26953125" customWidth="1"/>
    <col min="22" max="22" width="30.54296875" customWidth="1"/>
    <col min="23" max="23" width="55.54296875" customWidth="1"/>
    <col min="24" max="24" width="33.26953125" customWidth="1"/>
    <col min="25" max="25" width="52.26953125" customWidth="1"/>
    <col min="26" max="26" width="51.7265625" customWidth="1"/>
    <col min="27" max="27" width="20.1796875" customWidth="1"/>
    <col min="28" max="28" width="52.81640625" customWidth="1"/>
    <col min="29" max="29" width="55" customWidth="1"/>
    <col min="30" max="30" width="57.26953125" customWidth="1"/>
    <col min="31" max="31" width="37.453125" customWidth="1"/>
    <col min="32" max="32" width="55.54296875" customWidth="1"/>
    <col min="33" max="33" width="38.1796875" customWidth="1"/>
    <col min="34" max="34" width="26.26953125" customWidth="1"/>
    <col min="35" max="35" width="38.54296875" customWidth="1"/>
    <col min="36" max="36" width="23.7265625" customWidth="1"/>
    <col min="37" max="37" width="35.7265625" customWidth="1"/>
    <col min="38" max="38" width="19.26953125" customWidth="1"/>
    <col min="39" max="39" width="39.7265625" customWidth="1"/>
    <col min="40" max="40" width="49.1796875" customWidth="1"/>
    <col min="41" max="41" width="41.1796875" customWidth="1"/>
    <col min="42" max="42" width="42.7265625" customWidth="1"/>
    <col min="43" max="43" width="52.54296875" customWidth="1"/>
    <col min="44" max="44" width="35.26953125" customWidth="1"/>
    <col min="45" max="45" width="14.7265625" customWidth="1"/>
    <col min="46" max="46" width="8.26953125" customWidth="1"/>
    <col min="47" max="47" width="51.1796875" customWidth="1"/>
    <col min="48" max="48" width="46.26953125" customWidth="1"/>
    <col min="49" max="49" width="44.26953125" customWidth="1"/>
    <col min="50" max="50" width="54.81640625" customWidth="1"/>
    <col min="51" max="51" width="55.81640625" customWidth="1"/>
    <col min="52" max="52" width="24.7265625" customWidth="1"/>
    <col min="53" max="53" width="41" customWidth="1"/>
    <col min="54" max="54" width="41.81640625" customWidth="1"/>
    <col min="55" max="55" width="37.7265625" customWidth="1"/>
    <col min="56" max="56" width="37.1796875" customWidth="1"/>
    <col min="57" max="57" width="53.26953125" customWidth="1"/>
    <col min="58" max="58" width="56.26953125" customWidth="1"/>
    <col min="59" max="59" width="41.7265625" customWidth="1"/>
    <col min="60" max="60" width="52.7265625" customWidth="1"/>
    <col min="61" max="61" width="52.54296875" customWidth="1"/>
    <col min="62" max="62" width="20" customWidth="1"/>
    <col min="63" max="63" width="56.7265625" customWidth="1"/>
    <col min="64" max="64" width="50.1796875" customWidth="1"/>
    <col min="65" max="65" width="24.26953125" customWidth="1"/>
    <col min="66" max="66" width="46" customWidth="1"/>
    <col min="67" max="67" width="75.453125" customWidth="1"/>
    <col min="68" max="68" width="46.26953125" customWidth="1"/>
    <col min="69" max="69" width="46.453125" customWidth="1"/>
    <col min="70" max="70" width="29.7265625" customWidth="1"/>
    <col min="71" max="71" width="58.1796875" customWidth="1"/>
    <col min="72" max="72" width="39" customWidth="1"/>
    <col min="73" max="73" width="38.26953125" customWidth="1"/>
    <col min="74" max="74" width="25" customWidth="1"/>
    <col min="75" max="75" width="51.26953125" customWidth="1"/>
    <col min="76" max="76" width="31.7265625" customWidth="1"/>
    <col min="77" max="77" width="50.7265625" customWidth="1"/>
    <col min="78" max="79" width="38.453125" customWidth="1"/>
    <col min="80" max="80" width="40.7265625" customWidth="1"/>
    <col min="81" max="81" width="53.54296875" customWidth="1"/>
    <col min="82" max="82" width="44" customWidth="1"/>
    <col min="83" max="83" width="86.54296875" customWidth="1"/>
    <col min="84" max="84" width="41.7265625" customWidth="1"/>
    <col min="85" max="85" width="53.7265625" customWidth="1"/>
    <col min="86" max="86" width="34.54296875" customWidth="1"/>
    <col min="87" max="87" width="52.54296875" customWidth="1"/>
    <col min="88" max="88" width="42.26953125" customWidth="1"/>
    <col min="89" max="89" width="27.1796875" customWidth="1"/>
    <col min="90" max="90" width="16.54296875" customWidth="1"/>
    <col min="91" max="91" width="33.81640625" customWidth="1"/>
    <col min="92" max="92" width="32.54296875" customWidth="1"/>
    <col min="93" max="93" width="59.453125" customWidth="1"/>
    <col min="94" max="94" width="51.81640625" customWidth="1"/>
    <col min="95" max="95" width="55.81640625" customWidth="1"/>
    <col min="96" max="96" width="50.453125" customWidth="1"/>
    <col min="97" max="97" width="53" customWidth="1"/>
    <col min="98" max="98" width="45.54296875" customWidth="1"/>
    <col min="99" max="99" width="53.7265625" customWidth="1"/>
    <col min="100" max="100" width="14.1796875" customWidth="1"/>
    <col min="101" max="101" width="21.7265625" customWidth="1"/>
    <col min="102" max="102" width="24.7265625" customWidth="1"/>
    <col min="103" max="103" width="46.453125" customWidth="1"/>
    <col min="104" max="104" width="17.7265625" customWidth="1"/>
    <col min="105" max="105" width="45.54296875" customWidth="1"/>
    <col min="106" max="106" width="58.1796875" customWidth="1"/>
    <col min="107" max="107" width="34" customWidth="1"/>
    <col min="108" max="108" width="31.453125" customWidth="1"/>
    <col min="109" max="109" width="18.26953125" customWidth="1"/>
    <col min="110" max="110" width="50.453125" customWidth="1"/>
    <col min="111" max="111" width="36.7265625" customWidth="1"/>
    <col min="112" max="112" width="30.81640625" customWidth="1"/>
    <col min="113" max="113" width="52" customWidth="1"/>
    <col min="114" max="114" width="26" customWidth="1"/>
    <col min="115" max="115" width="46.54296875" customWidth="1"/>
    <col min="116" max="116" width="15.26953125" customWidth="1"/>
    <col min="117" max="117" width="59" customWidth="1"/>
    <col min="118" max="118" width="51.81640625" customWidth="1"/>
    <col min="119" max="119" width="8.81640625" customWidth="1"/>
    <col min="120" max="120" width="43.26953125" customWidth="1"/>
    <col min="121" max="121" width="8.7265625" customWidth="1"/>
    <col min="122" max="122" width="29" customWidth="1"/>
    <col min="123" max="123" width="47.54296875" customWidth="1"/>
    <col min="124" max="124" width="5.54296875" customWidth="1"/>
    <col min="125" max="125" width="31.1796875" customWidth="1"/>
    <col min="126" max="126" width="7.54296875" customWidth="1"/>
    <col min="127" max="127" width="48.1796875" customWidth="1"/>
    <col min="128" max="128" width="12.1796875" customWidth="1"/>
    <col min="129" max="129" width="45.453125" customWidth="1"/>
    <col min="130" max="130" width="15" customWidth="1"/>
    <col min="131" max="131" width="21.1796875" customWidth="1"/>
    <col min="132" max="132" width="53.453125" customWidth="1"/>
    <col min="133" max="133" width="34.54296875" customWidth="1"/>
    <col min="134" max="134" width="68.26953125" customWidth="1"/>
    <col min="135" max="135" width="48.7265625" customWidth="1"/>
    <col min="136" max="136" width="58.7265625" customWidth="1"/>
    <col min="137" max="137" width="24.26953125" customWidth="1"/>
    <col min="138" max="138" width="39.26953125" customWidth="1"/>
    <col min="139" max="139" width="28.54296875" customWidth="1"/>
    <col min="140" max="140" width="42.1796875" customWidth="1"/>
    <col min="141" max="141" width="32.453125" customWidth="1"/>
    <col min="142" max="142" width="58.81640625" customWidth="1"/>
    <col min="143" max="143" width="36.81640625" customWidth="1"/>
    <col min="144" max="144" width="26.26953125" customWidth="1"/>
    <col min="145" max="145" width="41.26953125" customWidth="1"/>
    <col min="146" max="146" width="32.54296875" customWidth="1"/>
    <col min="147" max="147" width="43.7265625" customWidth="1"/>
    <col min="148" max="148" width="39.1796875" customWidth="1"/>
    <col min="149" max="149" width="17.81640625" customWidth="1"/>
    <col min="150" max="150" width="23.54296875" customWidth="1"/>
    <col min="151" max="151" width="16.7265625" customWidth="1"/>
    <col min="152" max="152" width="44.453125" customWidth="1"/>
    <col min="153" max="153" width="17.453125" customWidth="1"/>
    <col min="154" max="154" width="41.26953125" customWidth="1"/>
    <col min="155" max="155" width="45.54296875" customWidth="1"/>
    <col min="156" max="156" width="47.453125" customWidth="1"/>
    <col min="157" max="157" width="47.81640625" customWidth="1"/>
    <col min="158" max="158" width="47.54296875" customWidth="1"/>
    <col min="159" max="159" width="40.1796875" customWidth="1"/>
    <col min="160" max="160" width="39" customWidth="1"/>
    <col min="161" max="161" width="9.1796875" customWidth="1"/>
    <col min="162" max="162" width="51.26953125" customWidth="1"/>
    <col min="163" max="163" width="22.81640625" customWidth="1"/>
    <col min="164" max="164" width="23" customWidth="1"/>
    <col min="165" max="165" width="17.81640625" customWidth="1"/>
    <col min="166" max="166" width="25.26953125" customWidth="1"/>
    <col min="167" max="167" width="10.453125" customWidth="1"/>
    <col min="168" max="168" width="6" customWidth="1"/>
    <col min="169" max="169" width="25" customWidth="1"/>
    <col min="170" max="170" width="24.1796875" customWidth="1"/>
    <col min="171" max="171" width="12" customWidth="1"/>
    <col min="172" max="172" width="41.1796875" customWidth="1"/>
    <col min="173" max="173" width="10.26953125" customWidth="1"/>
    <col min="174" max="174" width="46.26953125" customWidth="1"/>
    <col min="175" max="175" width="53.1796875" customWidth="1"/>
    <col min="176" max="176" width="20.1796875" customWidth="1"/>
    <col min="177" max="177" width="59.1796875" customWidth="1"/>
    <col min="178" max="178" width="38.26953125" customWidth="1"/>
    <col min="179" max="179" width="57.81640625" customWidth="1"/>
    <col min="180" max="180" width="33" customWidth="1"/>
    <col min="181" max="181" width="39.26953125" customWidth="1"/>
    <col min="182" max="182" width="45.81640625" customWidth="1"/>
    <col min="183" max="183" width="20.81640625" customWidth="1"/>
    <col min="184" max="184" width="35.26953125" customWidth="1"/>
    <col min="185" max="185" width="58.81640625" customWidth="1"/>
    <col min="186" max="186" width="15" customWidth="1"/>
    <col min="187" max="187" width="38.1796875" customWidth="1"/>
    <col min="188" max="188" width="39.1796875" customWidth="1"/>
    <col min="189" max="189" width="36.453125" customWidth="1"/>
    <col min="190" max="190" width="12.7265625" customWidth="1"/>
    <col min="191" max="191" width="55" customWidth="1"/>
    <col min="192" max="192" width="52.26953125" customWidth="1"/>
    <col min="193" max="193" width="56.453125" customWidth="1"/>
    <col min="194" max="194" width="32.54296875" customWidth="1"/>
    <col min="195" max="195" width="50.453125" customWidth="1"/>
    <col min="196" max="196" width="26.1796875" customWidth="1"/>
    <col min="197" max="197" width="29.1796875" customWidth="1"/>
    <col min="198" max="198" width="30.26953125" customWidth="1"/>
    <col min="199" max="199" width="24.1796875" customWidth="1"/>
    <col min="200" max="200" width="43.453125" customWidth="1"/>
    <col min="201" max="201" width="40.1796875" customWidth="1"/>
    <col min="202" max="202" width="20.453125" customWidth="1"/>
    <col min="203" max="203" width="15.81640625" customWidth="1"/>
    <col min="204" max="204" width="51" customWidth="1"/>
    <col min="205" max="205" width="27.7265625" customWidth="1"/>
    <col min="206" max="206" width="50.81640625" customWidth="1"/>
    <col min="207" max="207" width="30.54296875" customWidth="1"/>
    <col min="208" max="208" width="48.453125" customWidth="1"/>
    <col min="209" max="209" width="28.54296875" customWidth="1"/>
    <col min="210" max="210" width="51.7265625" customWidth="1"/>
    <col min="211" max="211" width="42.54296875" customWidth="1"/>
    <col min="212" max="212" width="32.1796875" customWidth="1"/>
    <col min="213" max="213" width="44.81640625" customWidth="1"/>
    <col min="214" max="214" width="35.81640625" customWidth="1"/>
    <col min="215" max="215" width="40.1796875" customWidth="1"/>
    <col min="216" max="216" width="27.1796875" customWidth="1"/>
    <col min="217" max="217" width="24.54296875" customWidth="1"/>
    <col min="218" max="218" width="28.54296875" customWidth="1"/>
    <col min="219" max="219" width="44" customWidth="1"/>
    <col min="220" max="220" width="54.81640625" customWidth="1"/>
    <col min="221" max="221" width="55" customWidth="1"/>
    <col min="222" max="222" width="26.54296875" customWidth="1"/>
    <col min="223" max="223" width="30.7265625" customWidth="1"/>
    <col min="224" max="224" width="52.54296875" customWidth="1"/>
    <col min="225" max="225" width="51" customWidth="1"/>
    <col min="226" max="226" width="52.453125" customWidth="1"/>
    <col min="227" max="227" width="15.1796875" customWidth="1"/>
    <col min="228" max="228" width="18.1796875" customWidth="1"/>
    <col min="229" max="229" width="12.81640625" customWidth="1"/>
    <col min="230" max="230" width="34.453125" customWidth="1"/>
    <col min="231" max="231" width="39.7265625" customWidth="1"/>
    <col min="232" max="232" width="27" customWidth="1"/>
    <col min="233" max="233" width="38.1796875" customWidth="1"/>
    <col min="234" max="234" width="28.1796875" customWidth="1"/>
    <col min="235" max="235" width="17.26953125" customWidth="1"/>
    <col min="236" max="236" width="43.7265625" customWidth="1"/>
    <col min="237" max="237" width="47.81640625" customWidth="1"/>
    <col min="238" max="238" width="35.26953125" customWidth="1"/>
    <col min="239" max="239" width="26.453125" customWidth="1"/>
    <col min="240" max="240" width="47.81640625" customWidth="1"/>
    <col min="241" max="241" width="16.7265625" customWidth="1"/>
    <col min="242" max="242" width="17.54296875" customWidth="1"/>
    <col min="243" max="243" width="26.1796875" customWidth="1"/>
    <col min="244" max="244" width="46.7265625" customWidth="1"/>
    <col min="245" max="245" width="37" customWidth="1"/>
    <col min="246" max="246" width="23" customWidth="1"/>
    <col min="247" max="247" width="19.1796875" customWidth="1"/>
    <col min="248" max="248" width="55.1796875" customWidth="1"/>
    <col min="249" max="249" width="48.1796875" customWidth="1"/>
    <col min="250" max="250" width="54.7265625" customWidth="1"/>
    <col min="251" max="251" width="62.26953125" customWidth="1"/>
    <col min="252" max="252" width="55.7265625" customWidth="1"/>
    <col min="253" max="253" width="26.1796875" customWidth="1"/>
    <col min="254" max="254" width="13.26953125" customWidth="1"/>
    <col min="255" max="255" width="32.1796875" customWidth="1"/>
    <col min="256" max="256" width="55.1796875" customWidth="1"/>
    <col min="257" max="257" width="7.81640625" customWidth="1"/>
    <col min="258" max="258" width="45.7265625" customWidth="1"/>
    <col min="259" max="259" width="34.7265625" customWidth="1"/>
    <col min="260" max="260" width="15.453125" customWidth="1"/>
    <col min="261" max="261" width="53.81640625" customWidth="1"/>
    <col min="262" max="262" width="37.7265625" customWidth="1"/>
    <col min="263" max="263" width="53.26953125" customWidth="1"/>
    <col min="264" max="264" width="20.1796875" customWidth="1"/>
    <col min="265" max="265" width="36.54296875" customWidth="1"/>
    <col min="266" max="266" width="43.81640625" customWidth="1"/>
    <col min="267" max="267" width="30" customWidth="1"/>
    <col min="268" max="268" width="24" customWidth="1"/>
    <col min="269" max="269" width="37" customWidth="1"/>
    <col min="270" max="270" width="29.26953125" customWidth="1"/>
    <col min="271" max="271" width="40.81640625" customWidth="1"/>
    <col min="272" max="272" width="43.54296875" customWidth="1"/>
    <col min="273" max="273" width="28.1796875" customWidth="1"/>
    <col min="274" max="274" width="42.7265625" customWidth="1"/>
    <col min="275" max="275" width="62.453125" customWidth="1"/>
    <col min="276" max="276" width="41.7265625" customWidth="1"/>
    <col min="277" max="277" width="13.81640625" customWidth="1"/>
    <col min="278" max="278" width="50.54296875" customWidth="1"/>
    <col min="279" max="279" width="50.7265625" customWidth="1"/>
    <col min="280" max="280" width="21.81640625" customWidth="1"/>
    <col min="281" max="281" width="49.1796875" customWidth="1"/>
    <col min="282" max="282" width="54" customWidth="1"/>
    <col min="283" max="283" width="43.26953125" customWidth="1"/>
    <col min="284" max="284" width="32" customWidth="1"/>
    <col min="285" max="285" width="32.453125" customWidth="1"/>
    <col min="286" max="286" width="39.54296875" customWidth="1"/>
    <col min="287" max="287" width="13.81640625" customWidth="1"/>
    <col min="288" max="288" width="13.1796875" customWidth="1"/>
    <col min="289" max="289" width="48.81640625" customWidth="1"/>
    <col min="290" max="290" width="34.81640625" customWidth="1"/>
    <col min="291" max="291" width="47.26953125" customWidth="1"/>
    <col min="292" max="292" width="31.81640625" customWidth="1"/>
    <col min="293" max="293" width="38.1796875" customWidth="1"/>
    <col min="294" max="294" width="49.54296875" customWidth="1"/>
    <col min="295" max="295" width="37.26953125" customWidth="1"/>
    <col min="296" max="296" width="57.26953125" customWidth="1"/>
    <col min="297" max="297" width="15.81640625" customWidth="1"/>
    <col min="298" max="298" width="36.1796875" customWidth="1"/>
    <col min="299" max="299" width="57" customWidth="1"/>
    <col min="300" max="300" width="18.54296875" customWidth="1"/>
    <col min="301" max="301" width="31" customWidth="1"/>
    <col min="302" max="302" width="8.7265625" customWidth="1"/>
    <col min="303" max="303" width="52" customWidth="1"/>
    <col min="304" max="304" width="42.7265625" customWidth="1"/>
    <col min="305" max="305" width="7.81640625" customWidth="1"/>
    <col min="306" max="306" width="24.81640625" customWidth="1"/>
    <col min="307" max="307" width="14.1796875" customWidth="1"/>
    <col min="308" max="308" width="46.54296875" customWidth="1"/>
    <col min="309" max="309" width="56.453125" customWidth="1"/>
    <col min="310" max="310" width="40.81640625" customWidth="1"/>
    <col min="311" max="311" width="20.453125" customWidth="1"/>
    <col min="312" max="312" width="53.453125" customWidth="1"/>
    <col min="313" max="313" width="43.26953125" customWidth="1"/>
    <col min="314" max="314" width="55.54296875" customWidth="1"/>
    <col min="315" max="315" width="56.26953125" customWidth="1"/>
    <col min="316" max="316" width="20.26953125" customWidth="1"/>
    <col min="317" max="317" width="25.7265625" customWidth="1"/>
    <col min="318" max="318" width="47.7265625" customWidth="1"/>
    <col min="319" max="319" width="51.81640625" customWidth="1"/>
    <col min="320" max="320" width="30.26953125" customWidth="1"/>
    <col min="321" max="321" width="15.81640625" customWidth="1"/>
    <col min="322" max="322" width="14" customWidth="1"/>
    <col min="323" max="323" width="34.1796875" customWidth="1"/>
    <col min="324" max="324" width="53.7265625" customWidth="1"/>
    <col min="325" max="325" width="47" customWidth="1"/>
    <col min="326" max="326" width="5.54296875" customWidth="1"/>
    <col min="327" max="327" width="20.7265625" customWidth="1"/>
    <col min="328" max="328" width="11.7265625" customWidth="1"/>
    <col min="329" max="329" width="56.1796875" customWidth="1"/>
    <col min="330" max="330" width="31.7265625" customWidth="1"/>
    <col min="331" max="331" width="58.81640625" customWidth="1"/>
    <col min="332" max="332" width="49.7265625" customWidth="1"/>
    <col min="333" max="333" width="48.7265625" customWidth="1"/>
    <col min="334" max="334" width="52" customWidth="1"/>
    <col min="335" max="335" width="39.453125" customWidth="1"/>
    <col min="336" max="336" width="50.81640625" customWidth="1"/>
    <col min="337" max="337" width="39.54296875" customWidth="1"/>
    <col min="338" max="338" width="56.26953125" customWidth="1"/>
    <col min="339" max="339" width="26" customWidth="1"/>
    <col min="340" max="340" width="14.7265625" customWidth="1"/>
    <col min="341" max="341" width="48.26953125" customWidth="1"/>
    <col min="342" max="342" width="38.1796875" customWidth="1"/>
    <col min="343" max="343" width="53" customWidth="1"/>
    <col min="344" max="344" width="48.1796875" customWidth="1"/>
    <col min="345" max="345" width="45.1796875" customWidth="1"/>
    <col min="346" max="346" width="52.453125" customWidth="1"/>
    <col min="347" max="347" width="54.26953125" customWidth="1"/>
    <col min="348" max="348" width="29.453125" customWidth="1"/>
    <col min="349" max="349" width="18.81640625" customWidth="1"/>
    <col min="350" max="350" width="22.81640625" customWidth="1"/>
    <col min="351" max="351" width="28.81640625" customWidth="1"/>
    <col min="352" max="352" width="20.54296875" customWidth="1"/>
    <col min="353" max="353" width="40" customWidth="1"/>
    <col min="354" max="354" width="17.7265625" customWidth="1"/>
    <col min="355" max="355" width="19.54296875" customWidth="1"/>
    <col min="356" max="356" width="39.26953125" customWidth="1"/>
    <col min="357" max="357" width="36.81640625" customWidth="1"/>
    <col min="358" max="358" width="46.7265625" customWidth="1"/>
    <col min="359" max="359" width="53.453125" customWidth="1"/>
    <col min="360" max="360" width="22.54296875" customWidth="1"/>
    <col min="361" max="361" width="35.7265625" customWidth="1"/>
    <col min="362" max="362" width="38.453125" customWidth="1"/>
    <col min="363" max="363" width="20.453125" customWidth="1"/>
    <col min="364" max="364" width="29" customWidth="1"/>
    <col min="365" max="365" width="43.54296875" customWidth="1"/>
    <col min="366" max="366" width="33.453125" customWidth="1"/>
    <col min="367" max="367" width="55.1796875" customWidth="1"/>
    <col min="368" max="368" width="27" customWidth="1"/>
    <col min="369" max="369" width="37.453125" customWidth="1"/>
    <col min="370" max="370" width="18.54296875" customWidth="1"/>
    <col min="371" max="371" width="40.26953125" customWidth="1"/>
    <col min="372" max="372" width="7.7265625" customWidth="1"/>
    <col min="373" max="373" width="17.26953125" customWidth="1"/>
    <col min="374" max="374" width="55.81640625" customWidth="1"/>
    <col min="375" max="375" width="23.81640625" customWidth="1"/>
    <col min="376" max="376" width="45.81640625" customWidth="1"/>
    <col min="377" max="377" width="39" customWidth="1"/>
    <col min="378" max="378" width="45.1796875" customWidth="1"/>
    <col min="379" max="379" width="12.453125" customWidth="1"/>
    <col min="380" max="380" width="37" customWidth="1"/>
    <col min="381" max="381" width="35.26953125" customWidth="1"/>
    <col min="382" max="382" width="33.81640625" customWidth="1"/>
    <col min="383" max="383" width="35.1796875" customWidth="1"/>
    <col min="384" max="384" width="19.7265625" customWidth="1"/>
    <col min="385" max="385" width="33.81640625" customWidth="1"/>
    <col min="386" max="386" width="25.7265625" customWidth="1"/>
    <col min="387" max="387" width="31.1796875" customWidth="1"/>
    <col min="388" max="388" width="18.54296875" customWidth="1"/>
    <col min="389" max="389" width="28.7265625" customWidth="1"/>
    <col min="390" max="390" width="51.26953125" customWidth="1"/>
    <col min="391" max="391" width="24.26953125" customWidth="1"/>
    <col min="392" max="392" width="18.7265625" customWidth="1"/>
    <col min="393" max="393" width="28.54296875" customWidth="1"/>
    <col min="394" max="394" width="11" customWidth="1"/>
    <col min="395" max="395" width="45.54296875" customWidth="1"/>
    <col min="396" max="396" width="40.7265625" customWidth="1"/>
    <col min="397" max="397" width="15.81640625" customWidth="1"/>
    <col min="398" max="398" width="23.81640625" customWidth="1"/>
    <col min="399" max="399" width="33.453125" customWidth="1"/>
    <col min="400" max="400" width="32.453125" customWidth="1"/>
    <col min="401" max="401" width="28" customWidth="1"/>
    <col min="402" max="402" width="32.26953125" customWidth="1"/>
    <col min="403" max="403" width="29.7265625" customWidth="1"/>
    <col min="404" max="404" width="19.81640625" customWidth="1"/>
    <col min="405" max="405" width="5.54296875" customWidth="1"/>
    <col min="406" max="406" width="36.81640625" customWidth="1"/>
    <col min="407" max="407" width="38.7265625" customWidth="1"/>
    <col min="408" max="408" width="18.7265625" customWidth="1"/>
    <col min="409" max="409" width="12.1796875" customWidth="1"/>
    <col min="410" max="410" width="14.1796875" customWidth="1"/>
    <col min="411" max="411" width="50.1796875" customWidth="1"/>
    <col min="412" max="412" width="32" customWidth="1"/>
    <col min="413" max="413" width="52.453125" customWidth="1"/>
    <col min="414" max="414" width="41.26953125" customWidth="1"/>
    <col min="415" max="415" width="37.26953125" customWidth="1"/>
    <col min="416" max="416" width="28.1796875" customWidth="1"/>
    <col min="417" max="417" width="47.7265625" customWidth="1"/>
    <col min="418" max="418" width="39.81640625" customWidth="1"/>
    <col min="419" max="419" width="49.81640625" customWidth="1"/>
    <col min="420" max="420" width="50.1796875" customWidth="1"/>
    <col min="421" max="421" width="17.81640625" customWidth="1"/>
    <col min="422" max="422" width="12" customWidth="1"/>
    <col min="423" max="423" width="51.453125" customWidth="1"/>
    <col min="424" max="424" width="44.54296875" customWidth="1"/>
    <col min="425" max="425" width="32.1796875" customWidth="1"/>
    <col min="426" max="426" width="50" customWidth="1"/>
    <col min="427" max="427" width="53" customWidth="1"/>
    <col min="428" max="428" width="9.81640625" customWidth="1"/>
    <col min="429" max="429" width="50.453125" customWidth="1"/>
    <col min="430" max="430" width="53.1796875" customWidth="1"/>
    <col min="431" max="431" width="30.7265625" customWidth="1"/>
    <col min="432" max="432" width="12.1796875" customWidth="1"/>
    <col min="433" max="433" width="32.1796875" customWidth="1"/>
    <col min="434" max="434" width="22.7265625" customWidth="1"/>
    <col min="435" max="435" width="22.26953125" customWidth="1"/>
    <col min="436" max="436" width="25.1796875" customWidth="1"/>
    <col min="437" max="437" width="47.453125" customWidth="1"/>
    <col min="438" max="438" width="27.7265625" customWidth="1"/>
    <col min="439" max="439" width="53.26953125" customWidth="1"/>
    <col min="440" max="440" width="15.81640625" customWidth="1"/>
    <col min="441" max="441" width="19.81640625" customWidth="1"/>
    <col min="442" max="442" width="55" customWidth="1"/>
    <col min="443" max="443" width="21.1796875" customWidth="1"/>
    <col min="444" max="444" width="34.453125" customWidth="1"/>
    <col min="445" max="445" width="8.81640625" customWidth="1"/>
    <col min="446" max="446" width="37.1796875" customWidth="1"/>
    <col min="447" max="448" width="44.54296875" customWidth="1"/>
    <col min="449" max="449" width="49.81640625" customWidth="1"/>
    <col min="450" max="450" width="42.54296875" customWidth="1"/>
    <col min="451" max="451" width="60" customWidth="1"/>
    <col min="452" max="452" width="16.26953125" customWidth="1"/>
    <col min="453" max="453" width="14.81640625" customWidth="1"/>
    <col min="454" max="454" width="17" customWidth="1"/>
    <col min="455" max="455" width="35.26953125" customWidth="1"/>
    <col min="456" max="456" width="17.453125" customWidth="1"/>
    <col min="457" max="457" width="31.81640625" customWidth="1"/>
    <col min="458" max="458" width="50.81640625" customWidth="1"/>
    <col min="459" max="459" width="13.81640625" customWidth="1"/>
    <col min="460" max="460" width="18.81640625" customWidth="1"/>
    <col min="461" max="461" width="25.26953125" customWidth="1"/>
    <col min="462" max="462" width="41.7265625" customWidth="1"/>
    <col min="463" max="463" width="25.81640625" customWidth="1"/>
    <col min="464" max="464" width="22.81640625" customWidth="1"/>
    <col min="465" max="465" width="37.26953125" customWidth="1"/>
    <col min="466" max="466" width="41.54296875" customWidth="1"/>
    <col min="467" max="467" width="51.81640625" customWidth="1"/>
    <col min="468" max="468" width="14.54296875" customWidth="1"/>
    <col min="469" max="469" width="17.7265625" customWidth="1"/>
    <col min="470" max="470" width="40.26953125" customWidth="1"/>
    <col min="471" max="471" width="39.7265625" customWidth="1"/>
    <col min="472" max="472" width="17" customWidth="1"/>
    <col min="473" max="473" width="18.7265625" customWidth="1"/>
    <col min="474" max="474" width="51" customWidth="1"/>
    <col min="475" max="475" width="21.81640625" customWidth="1"/>
    <col min="476" max="476" width="55.54296875" customWidth="1"/>
    <col min="477" max="477" width="22.81640625" customWidth="1"/>
    <col min="478" max="478" width="28.453125" customWidth="1"/>
    <col min="479" max="479" width="11.81640625" customWidth="1"/>
    <col min="480" max="480" width="38.7265625" customWidth="1"/>
    <col min="481" max="481" width="39.54296875" customWidth="1"/>
    <col min="482" max="482" width="29" customWidth="1"/>
    <col min="483" max="483" width="50.1796875" customWidth="1"/>
    <col min="484" max="484" width="25.81640625" customWidth="1"/>
    <col min="485" max="485" width="26.26953125" customWidth="1"/>
    <col min="486" max="486" width="53.7265625" customWidth="1"/>
    <col min="487" max="487" width="19.81640625" customWidth="1"/>
    <col min="488" max="488" width="14.81640625" customWidth="1"/>
    <col min="489" max="489" width="41.453125" customWidth="1"/>
    <col min="490" max="490" width="50.81640625" customWidth="1"/>
    <col min="491" max="491" width="15.1796875" customWidth="1"/>
    <col min="492" max="492" width="56.453125" customWidth="1"/>
    <col min="493" max="493" width="19.453125" customWidth="1"/>
    <col min="494" max="494" width="27.81640625" customWidth="1"/>
    <col min="495" max="495" width="66.7265625" customWidth="1"/>
    <col min="496" max="496" width="24.453125" customWidth="1"/>
    <col min="497" max="497" width="36.1796875" customWidth="1"/>
    <col min="498" max="498" width="38.453125" customWidth="1"/>
    <col min="499" max="499" width="15.81640625" customWidth="1"/>
    <col min="500" max="500" width="22.7265625" customWidth="1"/>
    <col min="501" max="501" width="54" customWidth="1"/>
    <col min="502" max="502" width="44.7265625" customWidth="1"/>
    <col min="503" max="503" width="54.1796875" customWidth="1"/>
    <col min="504" max="504" width="12.26953125" customWidth="1"/>
    <col min="505" max="505" width="12.81640625" customWidth="1"/>
    <col min="506" max="506" width="25.1796875" customWidth="1"/>
    <col min="507" max="507" width="16.81640625" customWidth="1"/>
    <col min="508" max="508" width="23.54296875" customWidth="1"/>
    <col min="509" max="509" width="33" customWidth="1"/>
    <col min="510" max="510" width="46" customWidth="1"/>
    <col min="511" max="511" width="22.81640625" customWidth="1"/>
    <col min="512" max="512" width="41.54296875" customWidth="1"/>
    <col min="513" max="513" width="28.81640625" customWidth="1"/>
    <col min="514" max="514" width="40.81640625" customWidth="1"/>
    <col min="515" max="515" width="49" customWidth="1"/>
    <col min="516" max="516" width="8.54296875" customWidth="1"/>
    <col min="517" max="517" width="13.26953125" customWidth="1"/>
    <col min="518" max="518" width="48.54296875" customWidth="1"/>
    <col min="519" max="519" width="58.7265625" customWidth="1"/>
    <col min="520" max="520" width="22.54296875" customWidth="1"/>
    <col min="521" max="521" width="54" customWidth="1"/>
    <col min="522" max="522" width="18.54296875" customWidth="1"/>
    <col min="523" max="523" width="47.54296875" customWidth="1"/>
    <col min="524" max="524" width="14.54296875" customWidth="1"/>
    <col min="525" max="525" width="15.54296875" customWidth="1"/>
    <col min="526" max="526" width="40.7265625" customWidth="1"/>
    <col min="527" max="527" width="47.81640625" customWidth="1"/>
    <col min="528" max="528" width="54.1796875" customWidth="1"/>
    <col min="529" max="529" width="18.453125" customWidth="1"/>
    <col min="530" max="530" width="50.7265625" customWidth="1"/>
    <col min="531" max="531" width="27" customWidth="1"/>
    <col min="532" max="532" width="21" customWidth="1"/>
    <col min="533" max="533" width="56.1796875" customWidth="1"/>
    <col min="534" max="534" width="47.1796875" customWidth="1"/>
    <col min="535" max="535" width="34.26953125" customWidth="1"/>
    <col min="536" max="536" width="37.1796875" customWidth="1"/>
    <col min="537" max="537" width="36.26953125" customWidth="1"/>
    <col min="538" max="538" width="48.54296875" customWidth="1"/>
    <col min="539" max="539" width="51.81640625" customWidth="1"/>
    <col min="540" max="540" width="35.453125" customWidth="1"/>
    <col min="541" max="541" width="5.453125" customWidth="1"/>
    <col min="542" max="542" width="14" customWidth="1"/>
    <col min="543" max="543" width="35.453125" customWidth="1"/>
    <col min="544" max="544" width="46.81640625" customWidth="1"/>
    <col min="545" max="545" width="28.1796875" customWidth="1"/>
    <col min="546" max="546" width="43.453125" customWidth="1"/>
    <col min="547" max="547" width="38.81640625" customWidth="1"/>
    <col min="548" max="548" width="18.453125" customWidth="1"/>
    <col min="549" max="549" width="18.1796875" customWidth="1"/>
    <col min="550" max="550" width="32.54296875" customWidth="1"/>
    <col min="551" max="551" width="19" customWidth="1"/>
    <col min="552" max="552" width="59" customWidth="1"/>
    <col min="553" max="553" width="53.7265625" customWidth="1"/>
    <col min="554" max="554" width="23.81640625" customWidth="1"/>
    <col min="555" max="555" width="6.453125" customWidth="1"/>
    <col min="556" max="556" width="53.54296875" customWidth="1"/>
    <col min="557" max="557" width="57.26953125" customWidth="1"/>
    <col min="558" max="558" width="30.54296875" customWidth="1"/>
    <col min="559" max="559" width="31.7265625" customWidth="1"/>
    <col min="560" max="560" width="41.1796875" customWidth="1"/>
    <col min="561" max="561" width="11.54296875" customWidth="1"/>
    <col min="562" max="562" width="27.1796875" customWidth="1"/>
    <col min="563" max="563" width="44.1796875" customWidth="1"/>
    <col min="564" max="564" width="34.81640625" customWidth="1"/>
    <col min="565" max="565" width="17.81640625" customWidth="1"/>
    <col min="566" max="566" width="22.7265625" customWidth="1"/>
    <col min="567" max="567" width="59.453125" customWidth="1"/>
    <col min="568" max="568" width="56.26953125" customWidth="1"/>
    <col min="569" max="569" width="28.54296875" customWidth="1"/>
    <col min="570" max="570" width="33.453125" customWidth="1"/>
    <col min="571" max="571" width="20.54296875" customWidth="1"/>
    <col min="572" max="572" width="20.1796875" customWidth="1"/>
    <col min="573" max="573" width="60.1796875" customWidth="1"/>
    <col min="574" max="574" width="9.81640625" customWidth="1"/>
    <col min="575" max="575" width="34.54296875" customWidth="1"/>
    <col min="576" max="576" width="27" customWidth="1"/>
    <col min="577" max="577" width="45.7265625" customWidth="1"/>
    <col min="578" max="578" width="19.7265625" customWidth="1"/>
    <col min="579" max="579" width="40.1796875" customWidth="1"/>
    <col min="580" max="580" width="58" customWidth="1"/>
    <col min="581" max="581" width="21.54296875" customWidth="1"/>
    <col min="582" max="582" width="43.26953125" customWidth="1"/>
    <col min="583" max="583" width="15.453125" customWidth="1"/>
    <col min="584" max="584" width="44.54296875" customWidth="1"/>
    <col min="585" max="585" width="24" customWidth="1"/>
    <col min="586" max="586" width="51.453125" bestFit="1" customWidth="1"/>
    <col min="587" max="587" width="15.453125" customWidth="1"/>
    <col min="588" max="588" width="50.453125" customWidth="1"/>
    <col min="589" max="589" width="27.1796875" customWidth="1"/>
    <col min="590" max="590" width="50.453125" customWidth="1"/>
    <col min="591" max="591" width="38.7265625" customWidth="1"/>
    <col min="592" max="592" width="59" customWidth="1"/>
    <col min="593" max="593" width="29.7265625" customWidth="1"/>
    <col min="594" max="594" width="60.26953125" customWidth="1"/>
    <col min="595" max="595" width="50.81640625" customWidth="1"/>
    <col min="596" max="596" width="43.1796875" customWidth="1"/>
    <col min="597" max="597" width="55" customWidth="1"/>
    <col min="598" max="598" width="30.453125" customWidth="1"/>
    <col min="599" max="599" width="50.7265625" customWidth="1"/>
    <col min="600" max="600" width="17.453125" customWidth="1"/>
    <col min="601" max="601" width="24.26953125" customWidth="1"/>
    <col min="602" max="602" width="28.453125" customWidth="1"/>
    <col min="603" max="603" width="49.453125" customWidth="1"/>
    <col min="604" max="604" width="33" customWidth="1"/>
    <col min="605" max="605" width="52.26953125" customWidth="1"/>
    <col min="606" max="606" width="48.1796875" customWidth="1"/>
    <col min="607" max="607" width="38" customWidth="1"/>
    <col min="608" max="608" width="32.26953125" customWidth="1"/>
    <col min="609" max="609" width="50.1796875" customWidth="1"/>
    <col min="610" max="610" width="47.7265625" customWidth="1"/>
    <col min="611" max="611" width="27.54296875" customWidth="1"/>
    <col min="612" max="612" width="36.54296875" customWidth="1"/>
    <col min="613" max="613" width="42.81640625" customWidth="1"/>
    <col min="614" max="614" width="29.7265625" customWidth="1"/>
    <col min="615" max="615" width="21.453125" customWidth="1"/>
    <col min="616" max="616" width="48" customWidth="1"/>
    <col min="617" max="617" width="35.7265625" customWidth="1"/>
    <col min="618" max="618" width="35.1796875" customWidth="1"/>
    <col min="619" max="619" width="33.81640625" customWidth="1"/>
    <col min="620" max="620" width="38.26953125" customWidth="1"/>
    <col min="621" max="621" width="51.7265625" customWidth="1"/>
    <col min="622" max="622" width="70.1796875" customWidth="1"/>
    <col min="623" max="623" width="32.453125" customWidth="1"/>
    <col min="624" max="624" width="23.26953125" customWidth="1"/>
    <col min="625" max="625" width="28.26953125" customWidth="1"/>
    <col min="626" max="626" width="33.26953125" customWidth="1"/>
    <col min="627" max="627" width="44.81640625" customWidth="1"/>
    <col min="628" max="628" width="35.1796875" customWidth="1"/>
    <col min="629" max="629" width="52.81640625" customWidth="1"/>
    <col min="630" max="630" width="18.54296875" customWidth="1"/>
    <col min="631" max="631" width="45.1796875" customWidth="1"/>
    <col min="632" max="632" width="53.1796875" customWidth="1"/>
    <col min="633" max="633" width="48.453125" customWidth="1"/>
    <col min="634" max="634" width="27.81640625" customWidth="1"/>
    <col min="635" max="635" width="6.7265625" customWidth="1"/>
    <col min="636" max="636" width="45.26953125" customWidth="1"/>
    <col min="637" max="637" width="27.54296875" customWidth="1"/>
    <col min="638" max="638" width="26.7265625" customWidth="1"/>
    <col min="639" max="639" width="58.453125" customWidth="1"/>
    <col min="640" max="640" width="57.54296875" customWidth="1"/>
    <col min="641" max="641" width="58.7265625" customWidth="1"/>
    <col min="642" max="642" width="47.7265625" customWidth="1"/>
    <col min="643" max="643" width="53.453125" customWidth="1"/>
    <col min="644" max="644" width="49.453125" customWidth="1"/>
    <col min="645" max="645" width="47.7265625" customWidth="1"/>
    <col min="646" max="646" width="35" customWidth="1"/>
    <col min="647" max="647" width="23.7265625" customWidth="1"/>
    <col min="648" max="648" width="49.54296875" customWidth="1"/>
    <col min="649" max="649" width="45.7265625" customWidth="1"/>
    <col min="650" max="650" width="50.7265625" customWidth="1"/>
    <col min="651" max="651" width="45.1796875" customWidth="1"/>
    <col min="652" max="652" width="48.81640625" customWidth="1"/>
    <col min="653" max="653" width="53.7265625" customWidth="1"/>
    <col min="654" max="654" width="43.453125" customWidth="1"/>
    <col min="655" max="655" width="42.81640625" customWidth="1"/>
    <col min="656" max="656" width="23.453125" customWidth="1"/>
    <col min="657" max="657" width="55.453125" customWidth="1"/>
    <col min="658" max="658" width="38.1796875" customWidth="1"/>
    <col min="659" max="659" width="7.81640625" customWidth="1"/>
    <col min="660" max="660" width="59.1796875" customWidth="1"/>
    <col min="661" max="661" width="46.81640625" customWidth="1"/>
    <col min="662" max="662" width="43.81640625" customWidth="1"/>
    <col min="663" max="663" width="16.453125" customWidth="1"/>
    <col min="664" max="664" width="36.26953125" customWidth="1"/>
    <col min="665" max="665" width="52.81640625" customWidth="1"/>
    <col min="666" max="666" width="11.1796875" customWidth="1"/>
    <col min="667" max="667" width="15" customWidth="1"/>
    <col min="668" max="668" width="36.453125" customWidth="1"/>
    <col min="669" max="669" width="50.54296875" customWidth="1"/>
    <col min="670" max="670" width="38.453125" customWidth="1"/>
    <col min="671" max="671" width="46.54296875" customWidth="1"/>
    <col min="672" max="672" width="32.54296875" customWidth="1"/>
    <col min="673" max="673" width="47" customWidth="1"/>
    <col min="674" max="674" width="32.54296875" customWidth="1"/>
    <col min="675" max="675" width="20.453125" customWidth="1"/>
    <col min="676" max="676" width="27.54296875" customWidth="1"/>
    <col min="677" max="677" width="31.81640625" customWidth="1"/>
    <col min="678" max="678" width="41.81640625" customWidth="1"/>
    <col min="679" max="679" width="35.7265625" customWidth="1"/>
    <col min="680" max="680" width="43.1796875" customWidth="1"/>
    <col min="681" max="681" width="36.54296875" customWidth="1"/>
    <col min="682" max="682" width="57" customWidth="1"/>
    <col min="683" max="683" width="14.7265625" customWidth="1"/>
    <col min="684" max="684" width="19.453125" customWidth="1"/>
    <col min="685" max="685" width="44.81640625" customWidth="1"/>
    <col min="686" max="686" width="29.453125" customWidth="1"/>
    <col min="687" max="687" width="39.453125" customWidth="1"/>
    <col min="688" max="688" width="30.26953125" customWidth="1"/>
    <col min="689" max="689" width="17.81640625" customWidth="1"/>
    <col min="690" max="690" width="14.453125" customWidth="1"/>
    <col min="691" max="691" width="36.1796875" customWidth="1"/>
    <col min="692" max="692" width="55.1796875" customWidth="1"/>
    <col min="693" max="693" width="23.26953125" customWidth="1"/>
    <col min="694" max="694" width="56.453125" customWidth="1"/>
    <col min="695" max="695" width="16.453125" customWidth="1"/>
    <col min="696" max="696" width="47.26953125" customWidth="1"/>
    <col min="697" max="697" width="27.26953125" customWidth="1"/>
    <col min="698" max="698" width="52.81640625" customWidth="1"/>
    <col min="699" max="699" width="61.453125" customWidth="1"/>
    <col min="700" max="700" width="25.81640625" customWidth="1"/>
    <col min="701" max="701" width="38.26953125" customWidth="1"/>
    <col min="702" max="702" width="39.7265625" customWidth="1"/>
    <col min="703" max="703" width="51.81640625" customWidth="1"/>
    <col min="704" max="704" width="37.453125" customWidth="1"/>
    <col min="705" max="705" width="45" bestFit="1" customWidth="1"/>
    <col min="706" max="706" width="10.453125" customWidth="1"/>
    <col min="707" max="707" width="39.26953125" customWidth="1"/>
    <col min="708" max="708" width="18.1796875" customWidth="1"/>
    <col min="709" max="709" width="35.453125" customWidth="1"/>
    <col min="710" max="710" width="43.26953125" customWidth="1"/>
    <col min="711" max="711" width="55.1796875" customWidth="1"/>
    <col min="712" max="712" width="49.7265625" customWidth="1"/>
    <col min="713" max="713" width="44.453125" customWidth="1"/>
    <col min="714" max="714" width="44.26953125" customWidth="1"/>
    <col min="715" max="715" width="21.81640625" customWidth="1"/>
    <col min="716" max="716" width="16.1796875" customWidth="1"/>
    <col min="717" max="717" width="17" customWidth="1"/>
    <col min="718" max="718" width="6.7265625" customWidth="1"/>
    <col min="719" max="719" width="55" customWidth="1"/>
    <col min="720" max="720" width="36.81640625" customWidth="1"/>
    <col min="721" max="721" width="58.7265625" customWidth="1"/>
    <col min="722" max="722" width="42.54296875" customWidth="1"/>
    <col min="723" max="723" width="54.54296875" customWidth="1"/>
    <col min="724" max="724" width="38.81640625" customWidth="1"/>
    <col min="725" max="725" width="57.453125" customWidth="1"/>
    <col min="726" max="726" width="48.81640625" customWidth="1"/>
    <col min="727" max="727" width="16.54296875" customWidth="1"/>
    <col min="728" max="728" width="29.453125" customWidth="1"/>
    <col min="729" max="729" width="41.26953125" customWidth="1"/>
    <col min="730" max="730" width="30.26953125" customWidth="1"/>
    <col min="731" max="731" width="20.1796875" customWidth="1"/>
    <col min="732" max="732" width="51" customWidth="1"/>
    <col min="733" max="733" width="58.1796875" customWidth="1"/>
    <col min="734" max="734" width="14.7265625" customWidth="1"/>
    <col min="735" max="735" width="16" customWidth="1"/>
    <col min="736" max="736" width="24.26953125" customWidth="1"/>
    <col min="737" max="737" width="24.1796875" customWidth="1"/>
    <col min="738" max="738" width="32.26953125" customWidth="1"/>
    <col min="739" max="739" width="18.1796875" customWidth="1"/>
    <col min="740" max="740" width="21.54296875" customWidth="1"/>
    <col min="741" max="741" width="18.453125" customWidth="1"/>
    <col min="742" max="742" width="13.54296875" customWidth="1"/>
    <col min="743" max="743" width="19.54296875" customWidth="1"/>
    <col min="744" max="744" width="49.7265625" customWidth="1"/>
    <col min="745" max="745" width="39.453125" customWidth="1"/>
    <col min="746" max="746" width="16.453125" customWidth="1"/>
    <col min="747" max="747" width="7.54296875" customWidth="1"/>
    <col min="748" max="748" width="36.453125" customWidth="1"/>
    <col min="749" max="749" width="54.81640625" customWidth="1"/>
    <col min="750" max="750" width="40.1796875" customWidth="1"/>
    <col min="751" max="751" width="8.7265625" customWidth="1"/>
    <col min="752" max="752" width="34.26953125" customWidth="1"/>
    <col min="753" max="753" width="50.54296875" customWidth="1"/>
    <col min="754" max="754" width="29.7265625" customWidth="1"/>
    <col min="755" max="755" width="22.81640625" customWidth="1"/>
    <col min="756" max="756" width="10.54296875" customWidth="1"/>
    <col min="757" max="757" width="28.26953125" customWidth="1"/>
    <col min="758" max="758" width="22" customWidth="1"/>
    <col min="759" max="759" width="24.54296875" customWidth="1"/>
    <col min="760" max="760" width="34.453125" customWidth="1"/>
    <col min="761" max="761" width="53.453125" customWidth="1"/>
    <col min="762" max="762" width="31.453125" customWidth="1"/>
    <col min="763" max="763" width="24.81640625" customWidth="1"/>
    <col min="764" max="764" width="48.54296875" customWidth="1"/>
    <col min="765" max="765" width="58.1796875" customWidth="1"/>
    <col min="766" max="766" width="35.1796875" customWidth="1"/>
    <col min="767" max="767" width="34.54296875" customWidth="1"/>
    <col min="768" max="768" width="29.1796875" customWidth="1"/>
    <col min="769" max="769" width="9.26953125" customWidth="1"/>
    <col min="770" max="770" width="10.1796875" customWidth="1"/>
    <col min="771" max="771" width="40.7265625" customWidth="1"/>
    <col min="772" max="772" width="47.81640625" customWidth="1"/>
    <col min="773" max="773" width="46.54296875" customWidth="1"/>
    <col min="774" max="774" width="34.453125" customWidth="1"/>
    <col min="775" max="775" width="37.7265625" customWidth="1"/>
    <col min="776" max="776" width="10" customWidth="1"/>
    <col min="777" max="777" width="38.54296875" customWidth="1"/>
    <col min="778" max="778" width="24" customWidth="1"/>
    <col min="779" max="779" width="11.7265625" customWidth="1"/>
    <col min="780" max="780" width="28.1796875" customWidth="1"/>
    <col min="781" max="781" width="46.81640625" customWidth="1"/>
    <col min="782" max="782" width="41.453125" customWidth="1"/>
    <col min="783" max="783" width="55.7265625" customWidth="1"/>
    <col min="784" max="784" width="29.453125" customWidth="1"/>
    <col min="785" max="785" width="25.81640625" customWidth="1"/>
    <col min="786" max="786" width="33.26953125" customWidth="1"/>
    <col min="787" max="787" width="12.1796875" customWidth="1"/>
    <col min="788" max="788" width="50" customWidth="1"/>
    <col min="789" max="789" width="10.7265625" customWidth="1"/>
    <col min="790" max="790" width="33.54296875" customWidth="1"/>
    <col min="791" max="791" width="53.1796875" customWidth="1"/>
    <col min="792" max="792" width="53.453125" customWidth="1"/>
    <col min="793" max="793" width="21.453125" customWidth="1"/>
    <col min="794" max="794" width="14.26953125" customWidth="1"/>
    <col min="795" max="795" width="26.1796875" customWidth="1"/>
    <col min="796" max="796" width="46.453125" customWidth="1"/>
    <col min="797" max="797" width="18.1796875" customWidth="1"/>
    <col min="798" max="798" width="37.453125" customWidth="1"/>
    <col min="799" max="799" width="15.453125" customWidth="1"/>
    <col min="800" max="800" width="10.26953125" customWidth="1"/>
    <col min="801" max="801" width="31" customWidth="1"/>
    <col min="802" max="802" width="22.1796875" customWidth="1"/>
    <col min="803" max="803" width="21.1796875" customWidth="1"/>
    <col min="804" max="804" width="19" customWidth="1"/>
    <col min="805" max="805" width="47" customWidth="1"/>
    <col min="806" max="806" width="38" customWidth="1"/>
    <col min="807" max="807" width="13.54296875" customWidth="1"/>
    <col min="808" max="808" width="49.1796875" customWidth="1"/>
    <col min="809" max="809" width="27.54296875" customWidth="1"/>
    <col min="810" max="810" width="18.1796875" customWidth="1"/>
    <col min="811" max="811" width="47.81640625" customWidth="1"/>
    <col min="812" max="812" width="25.81640625" customWidth="1"/>
    <col min="813" max="813" width="56.26953125" customWidth="1"/>
    <col min="814" max="814" width="39.81640625" customWidth="1"/>
    <col min="815" max="815" width="58.26953125" customWidth="1"/>
    <col min="816" max="816" width="45.453125" customWidth="1"/>
    <col min="817" max="817" width="34.453125" customWidth="1"/>
    <col min="818" max="818" width="36.81640625" customWidth="1"/>
    <col min="819" max="819" width="56.453125" customWidth="1"/>
    <col min="820" max="820" width="10.453125" customWidth="1"/>
    <col min="821" max="821" width="30.81640625" customWidth="1"/>
    <col min="822" max="822" width="22" customWidth="1"/>
    <col min="823" max="823" width="22.1796875" customWidth="1"/>
    <col min="824" max="824" width="38" customWidth="1"/>
    <col min="825" max="825" width="5.453125" customWidth="1"/>
    <col min="826" max="826" width="30.26953125" customWidth="1"/>
    <col min="827" max="827" width="11.453125" customWidth="1"/>
    <col min="828" max="828" width="39.453125" customWidth="1"/>
    <col min="829" max="829" width="50.453125" customWidth="1"/>
    <col min="830" max="830" width="22.54296875" customWidth="1"/>
    <col min="831" max="831" width="15.7265625" customWidth="1"/>
    <col min="832" max="832" width="50.54296875" customWidth="1"/>
    <col min="833" max="833" width="7.453125" customWidth="1"/>
    <col min="834" max="834" width="55.7265625" customWidth="1"/>
    <col min="835" max="835" width="13.81640625" customWidth="1"/>
    <col min="836" max="836" width="6.7265625" customWidth="1"/>
    <col min="837" max="837" width="32.453125" customWidth="1"/>
    <col min="838" max="838" width="55" customWidth="1"/>
    <col min="839" max="839" width="14.54296875" customWidth="1"/>
    <col min="840" max="840" width="12.453125" customWidth="1"/>
    <col min="841" max="841" width="77.54296875" customWidth="1"/>
    <col min="842" max="842" width="44" customWidth="1"/>
    <col min="843" max="843" width="13.81640625" customWidth="1"/>
    <col min="844" max="844" width="58.26953125" customWidth="1"/>
    <col min="845" max="845" width="25.81640625" customWidth="1"/>
    <col min="846" max="846" width="34.7265625" customWidth="1"/>
    <col min="847" max="847" width="31.26953125" customWidth="1"/>
    <col min="848" max="848" width="35.26953125" customWidth="1"/>
    <col min="849" max="849" width="18.1796875" customWidth="1"/>
    <col min="850" max="850" width="32.1796875" customWidth="1"/>
    <col min="851" max="851" width="21.1796875" customWidth="1"/>
    <col min="852" max="852" width="41.453125" customWidth="1"/>
    <col min="853" max="853" width="30.453125" customWidth="1"/>
    <col min="854" max="854" width="53.81640625" customWidth="1"/>
    <col min="855" max="855" width="15.81640625" customWidth="1"/>
    <col min="856" max="856" width="33.453125" customWidth="1"/>
    <col min="857" max="857" width="20.7265625" customWidth="1"/>
    <col min="858" max="858" width="52.453125" customWidth="1"/>
    <col min="859" max="859" width="35.81640625" customWidth="1"/>
    <col min="860" max="860" width="41" customWidth="1"/>
    <col min="861" max="861" width="32.81640625" customWidth="1"/>
    <col min="862" max="862" width="49" customWidth="1"/>
    <col min="863" max="863" width="54" customWidth="1"/>
    <col min="864" max="864" width="17.54296875" customWidth="1"/>
    <col min="865" max="865" width="31.1796875" customWidth="1"/>
    <col min="866" max="866" width="32.81640625" customWidth="1"/>
    <col min="867" max="867" width="8.7265625" customWidth="1"/>
    <col min="868" max="868" width="57.81640625" customWidth="1"/>
    <col min="869" max="869" width="44.1796875" customWidth="1"/>
    <col min="870" max="870" width="21.54296875" customWidth="1"/>
    <col min="871" max="871" width="53.7265625" customWidth="1"/>
    <col min="872" max="872" width="52.7265625" customWidth="1"/>
    <col min="873" max="873" width="27.7265625" customWidth="1"/>
    <col min="874" max="874" width="18.81640625" customWidth="1"/>
    <col min="875" max="875" width="14.26953125" customWidth="1"/>
    <col min="876" max="876" width="19.26953125" customWidth="1"/>
    <col min="877" max="877" width="52.54296875" customWidth="1"/>
    <col min="878" max="878" width="14.54296875" customWidth="1"/>
    <col min="879" max="879" width="55.7265625" customWidth="1"/>
    <col min="880" max="880" width="35.26953125" customWidth="1"/>
    <col min="881" max="881" width="32.54296875" customWidth="1"/>
    <col min="882" max="882" width="57" customWidth="1"/>
    <col min="883" max="883" width="8.81640625" customWidth="1"/>
    <col min="884" max="884" width="37.7265625" customWidth="1"/>
    <col min="885" max="885" width="20.1796875" customWidth="1"/>
    <col min="886" max="886" width="58.453125" customWidth="1"/>
    <col min="887" max="887" width="21.453125" customWidth="1"/>
    <col min="888" max="888" width="11.7265625" customWidth="1"/>
    <col min="889" max="889" width="55" customWidth="1"/>
    <col min="890" max="890" width="27.453125" customWidth="1"/>
    <col min="891" max="891" width="48.7265625" customWidth="1"/>
    <col min="892" max="892" width="36.54296875" customWidth="1"/>
    <col min="893" max="893" width="38.54296875" customWidth="1"/>
    <col min="894" max="894" width="51.1796875" customWidth="1"/>
    <col min="895" max="895" width="6.54296875" customWidth="1"/>
    <col min="896" max="896" width="40.453125" customWidth="1"/>
    <col min="897" max="897" width="35.54296875" customWidth="1"/>
    <col min="898" max="898" width="56.7265625" customWidth="1"/>
    <col min="899" max="899" width="28" customWidth="1"/>
    <col min="900" max="900" width="49.1796875" customWidth="1"/>
    <col min="901" max="901" width="34.453125" customWidth="1"/>
    <col min="902" max="902" width="40.1796875" customWidth="1"/>
    <col min="903" max="903" width="26.81640625" customWidth="1"/>
    <col min="904" max="904" width="13.1796875" customWidth="1"/>
    <col min="905" max="905" width="17.453125" customWidth="1"/>
    <col min="906" max="906" width="28.26953125" customWidth="1"/>
    <col min="907" max="907" width="54.81640625" customWidth="1"/>
    <col min="908" max="908" width="12.54296875" customWidth="1"/>
    <col min="909" max="909" width="32.453125" customWidth="1"/>
    <col min="910" max="910" width="33.81640625" customWidth="1"/>
    <col min="911" max="911" width="34.26953125" customWidth="1"/>
    <col min="912" max="912" width="55.7265625" customWidth="1"/>
    <col min="913" max="913" width="25.54296875" customWidth="1"/>
    <col min="914" max="914" width="19.1796875" customWidth="1"/>
    <col min="915" max="915" width="47.81640625" customWidth="1"/>
    <col min="916" max="916" width="43.54296875" customWidth="1"/>
    <col min="917" max="917" width="42.81640625" customWidth="1"/>
    <col min="918" max="918" width="24" customWidth="1"/>
    <col min="919" max="919" width="55.81640625" customWidth="1"/>
    <col min="920" max="920" width="38.7265625" customWidth="1"/>
    <col min="921" max="921" width="49.26953125" customWidth="1"/>
    <col min="922" max="922" width="39.81640625" customWidth="1"/>
    <col min="923" max="923" width="13.1796875" customWidth="1"/>
    <col min="924" max="924" width="23.453125" customWidth="1"/>
    <col min="925" max="925" width="12.26953125" customWidth="1"/>
    <col min="926" max="926" width="33.1796875" customWidth="1"/>
    <col min="927" max="927" width="12.7265625" customWidth="1"/>
    <col min="928" max="928" width="29.453125" customWidth="1"/>
    <col min="929" max="929" width="16.1796875" customWidth="1"/>
    <col min="930" max="930" width="25.81640625" customWidth="1"/>
    <col min="931" max="931" width="14.26953125" customWidth="1"/>
    <col min="932" max="932" width="18.1796875" customWidth="1"/>
    <col min="933" max="933" width="17.26953125" customWidth="1"/>
    <col min="934" max="934" width="27.54296875" customWidth="1"/>
    <col min="935" max="935" width="44.54296875" customWidth="1"/>
    <col min="936" max="936" width="39.1796875" customWidth="1"/>
    <col min="937" max="937" width="36.81640625" customWidth="1"/>
    <col min="938" max="938" width="44.453125" customWidth="1"/>
    <col min="939" max="939" width="41.453125" customWidth="1"/>
    <col min="940" max="940" width="26.453125" customWidth="1"/>
    <col min="941" max="941" width="25.1796875" customWidth="1"/>
    <col min="942" max="942" width="31" customWidth="1"/>
    <col min="943" max="943" width="21.7265625" customWidth="1"/>
    <col min="944" max="944" width="52.54296875" customWidth="1"/>
    <col min="945" max="945" width="56.54296875" customWidth="1"/>
    <col min="946" max="946" width="44.26953125" customWidth="1"/>
    <col min="947" max="947" width="20.453125" customWidth="1"/>
    <col min="948" max="948" width="26.453125" customWidth="1"/>
    <col min="949" max="949" width="10.453125" customWidth="1"/>
    <col min="950" max="950" width="15.81640625" customWidth="1"/>
    <col min="951" max="951" width="42.54296875" customWidth="1"/>
    <col min="952" max="952" width="25.7265625" customWidth="1"/>
    <col min="953" max="953" width="10" customWidth="1"/>
    <col min="954" max="954" width="42.453125" customWidth="1"/>
    <col min="955" max="955" width="38" customWidth="1"/>
    <col min="956" max="956" width="45.1796875" customWidth="1"/>
    <col min="957" max="957" width="20.81640625" customWidth="1"/>
    <col min="958" max="958" width="48.1796875" customWidth="1"/>
    <col min="959" max="959" width="9.1796875" customWidth="1"/>
    <col min="960" max="960" width="36.453125" customWidth="1"/>
    <col min="961" max="961" width="47.26953125" customWidth="1"/>
    <col min="962" max="962" width="21.1796875" customWidth="1"/>
    <col min="963" max="963" width="39.26953125" customWidth="1"/>
    <col min="964" max="964" width="38.453125" customWidth="1"/>
    <col min="965" max="965" width="51.81640625" customWidth="1"/>
    <col min="966" max="966" width="22.453125" customWidth="1"/>
    <col min="967" max="967" width="32.7265625" customWidth="1"/>
    <col min="968" max="968" width="16.1796875" customWidth="1"/>
    <col min="969" max="969" width="35.26953125" customWidth="1"/>
    <col min="970" max="970" width="47.7265625" customWidth="1"/>
    <col min="971" max="971" width="20.26953125" customWidth="1"/>
    <col min="972" max="972" width="17.7265625" customWidth="1"/>
    <col min="973" max="973" width="56.26953125" customWidth="1"/>
    <col min="974" max="974" width="9" customWidth="1"/>
    <col min="975" max="975" width="15.7265625" customWidth="1"/>
    <col min="976" max="976" width="28.26953125" customWidth="1"/>
    <col min="977" max="977" width="38.7265625" customWidth="1"/>
    <col min="978" max="978" width="22.1796875" customWidth="1"/>
    <col min="979" max="979" width="51.1796875" customWidth="1"/>
    <col min="980" max="980" width="10.7265625" customWidth="1"/>
    <col min="981" max="981" width="9.26953125" customWidth="1"/>
    <col min="982" max="982" width="73.54296875" customWidth="1"/>
    <col min="983" max="983" width="46.453125" customWidth="1"/>
    <col min="984" max="984" width="58" customWidth="1"/>
    <col min="985" max="985" width="14.453125" customWidth="1"/>
    <col min="986" max="986" width="40.1796875" customWidth="1"/>
    <col min="987" max="987" width="32" customWidth="1"/>
    <col min="988" max="988" width="34.26953125" customWidth="1"/>
    <col min="989" max="989" width="48.453125" customWidth="1"/>
    <col min="990" max="990" width="9.7265625" customWidth="1"/>
    <col min="991" max="991" width="34.26953125" customWidth="1"/>
    <col min="992" max="992" width="36.1796875" customWidth="1"/>
    <col min="993" max="993" width="18" customWidth="1"/>
    <col min="994" max="994" width="35.81640625" customWidth="1"/>
    <col min="995" max="995" width="41.26953125" customWidth="1"/>
    <col min="996" max="996" width="56.453125" customWidth="1"/>
    <col min="997" max="997" width="43.1796875" customWidth="1"/>
    <col min="998" max="998" width="20.1796875" customWidth="1"/>
    <col min="999" max="999" width="20.54296875" customWidth="1"/>
    <col min="1000" max="1000" width="28.1796875" customWidth="1"/>
    <col min="1001" max="1001" width="52.1796875" customWidth="1"/>
    <col min="1002" max="1002" width="40" customWidth="1"/>
    <col min="1003" max="1003" width="39.54296875" customWidth="1"/>
    <col min="1004" max="1004" width="37.54296875" customWidth="1"/>
    <col min="1005" max="1005" width="53" customWidth="1"/>
    <col min="1006" max="1006" width="30.7265625" customWidth="1"/>
    <col min="1007" max="1007" width="26.7265625" customWidth="1"/>
    <col min="1008" max="1008" width="12" customWidth="1"/>
    <col min="1009" max="1009" width="39.1796875" customWidth="1"/>
    <col min="1010" max="1010" width="44.81640625" customWidth="1"/>
    <col min="1011" max="1011" width="57.26953125" customWidth="1"/>
    <col min="1012" max="1012" width="18.453125" customWidth="1"/>
    <col min="1013" max="1013" width="25.81640625" customWidth="1"/>
    <col min="1014" max="1014" width="8.54296875" customWidth="1"/>
    <col min="1015" max="1015" width="29.1796875" customWidth="1"/>
    <col min="1016" max="1016" width="14.7265625" customWidth="1"/>
    <col min="1017" max="1017" width="43.81640625" customWidth="1"/>
    <col min="1018" max="1018" width="42.26953125" customWidth="1"/>
    <col min="1019" max="1019" width="13.54296875" customWidth="1"/>
    <col min="1020" max="1020" width="49.453125" customWidth="1"/>
    <col min="1021" max="1021" width="21.1796875" customWidth="1"/>
    <col min="1022" max="1022" width="8.7265625" customWidth="1"/>
    <col min="1023" max="1023" width="51.81640625" customWidth="1"/>
    <col min="1024" max="1024" width="43.1796875" customWidth="1"/>
    <col min="1025" max="1025" width="56.7265625" customWidth="1"/>
    <col min="1026" max="1026" width="60" customWidth="1"/>
    <col min="1027" max="1027" width="56.54296875" customWidth="1"/>
    <col min="1028" max="1028" width="27.1796875" customWidth="1"/>
    <col min="1029" max="1029" width="41.81640625" customWidth="1"/>
    <col min="1030" max="1030" width="6.81640625" customWidth="1"/>
    <col min="1031" max="1031" width="9" customWidth="1"/>
    <col min="1032" max="1032" width="61.1796875" customWidth="1"/>
    <col min="1033" max="1033" width="13.453125" customWidth="1"/>
    <col min="1034" max="1034" width="31" customWidth="1"/>
    <col min="1035" max="1035" width="21" customWidth="1"/>
    <col min="1036" max="1036" width="32.26953125" customWidth="1"/>
    <col min="1037" max="1037" width="27.1796875" customWidth="1"/>
    <col min="1038" max="1038" width="40.81640625" customWidth="1"/>
    <col min="1039" max="1039" width="32.81640625" customWidth="1"/>
    <col min="1040" max="1040" width="40.1796875" customWidth="1"/>
    <col min="1041" max="1041" width="49.1796875" customWidth="1"/>
    <col min="1042" max="1042" width="39.81640625" customWidth="1"/>
    <col min="1043" max="1043" width="45.54296875" customWidth="1"/>
    <col min="1044" max="1044" width="53.81640625" customWidth="1"/>
    <col min="1045" max="1045" width="15.26953125" customWidth="1"/>
    <col min="1046" max="1046" width="14.1796875" customWidth="1"/>
    <col min="1047" max="1047" width="45.54296875" customWidth="1"/>
    <col min="1048" max="1048" width="11.1796875" customWidth="1"/>
    <col min="1049" max="1049" width="23.54296875" customWidth="1"/>
    <col min="1050" max="1050" width="57.26953125" customWidth="1"/>
    <col min="1051" max="1051" width="16.453125" customWidth="1"/>
    <col min="1052" max="1052" width="51.1796875" customWidth="1"/>
    <col min="1053" max="1053" width="57.1796875" customWidth="1"/>
    <col min="1054" max="1054" width="35.7265625" customWidth="1"/>
    <col min="1055" max="1055" width="22.26953125" customWidth="1"/>
    <col min="1056" max="1056" width="49.1796875" customWidth="1"/>
    <col min="1057" max="1057" width="14" customWidth="1"/>
    <col min="1058" max="1058" width="55.26953125" customWidth="1"/>
    <col min="1059" max="1059" width="60.54296875" customWidth="1"/>
    <col min="1060" max="1060" width="14.54296875" customWidth="1"/>
    <col min="1061" max="1061" width="36.1796875" customWidth="1"/>
    <col min="1062" max="1062" width="39.7265625" customWidth="1"/>
    <col min="1063" max="1063" width="27.81640625" customWidth="1"/>
    <col min="1064" max="1064" width="40.1796875" customWidth="1"/>
    <col min="1065" max="1065" width="28" customWidth="1"/>
    <col min="1066" max="1066" width="16.81640625" customWidth="1"/>
    <col min="1067" max="1067" width="17.54296875" customWidth="1"/>
    <col min="1068" max="1068" width="30.1796875" customWidth="1"/>
    <col min="1069" max="1069" width="22" customWidth="1"/>
    <col min="1070" max="1070" width="16.81640625" customWidth="1"/>
    <col min="1071" max="1071" width="16.54296875" customWidth="1"/>
    <col min="1072" max="1072" width="44" customWidth="1"/>
    <col min="1073" max="1073" width="42.1796875" customWidth="1"/>
    <col min="1074" max="1075" width="15.54296875" customWidth="1"/>
    <col min="1076" max="1076" width="46.7265625" customWidth="1"/>
    <col min="1077" max="1077" width="23.81640625" customWidth="1"/>
    <col min="1078" max="1078" width="4.453125" customWidth="1"/>
    <col min="1079" max="1079" width="35.1796875" customWidth="1"/>
    <col min="1080" max="1080" width="46.81640625" customWidth="1"/>
    <col min="1081" max="1081" width="42.1796875" customWidth="1"/>
    <col min="1082" max="1082" width="54.7265625" customWidth="1"/>
    <col min="1083" max="1083" width="27.54296875" customWidth="1"/>
    <col min="1084" max="1084" width="40.81640625" customWidth="1"/>
    <col min="1085" max="1085" width="41.7265625" customWidth="1"/>
    <col min="1086" max="1086" width="15.7265625" customWidth="1"/>
    <col min="1087" max="1087" width="8.81640625" customWidth="1"/>
    <col min="1088" max="1088" width="39" customWidth="1"/>
    <col min="1089" max="1089" width="29.7265625" customWidth="1"/>
    <col min="1090" max="1090" width="14" customWidth="1"/>
    <col min="1091" max="1091" width="47.1796875" customWidth="1"/>
    <col min="1092" max="1092" width="20.81640625" customWidth="1"/>
    <col min="1093" max="1093" width="10" customWidth="1"/>
    <col min="1094" max="1094" width="13.7265625" customWidth="1"/>
    <col min="1095" max="1095" width="37.54296875" customWidth="1"/>
    <col min="1096" max="1096" width="26" customWidth="1"/>
    <col min="1097" max="1097" width="43.81640625" customWidth="1"/>
    <col min="1098" max="1098" width="44.453125" customWidth="1"/>
    <col min="1099" max="1099" width="32.7265625" customWidth="1"/>
    <col min="1100" max="1100" width="18.7265625" customWidth="1"/>
    <col min="1101" max="1101" width="52.453125" customWidth="1"/>
    <col min="1102" max="1102" width="38" customWidth="1"/>
    <col min="1103" max="1103" width="30" customWidth="1"/>
    <col min="1104" max="1104" width="18.81640625" customWidth="1"/>
    <col min="1105" max="1105" width="48.1796875" customWidth="1"/>
    <col min="1106" max="1106" width="50.81640625" customWidth="1"/>
    <col min="1107" max="1107" width="26.1796875" customWidth="1"/>
    <col min="1108" max="1108" width="13.81640625" customWidth="1"/>
    <col min="1109" max="1109" width="48" customWidth="1"/>
    <col min="1110" max="1110" width="30.81640625" customWidth="1"/>
    <col min="1111" max="1111" width="56.26953125" customWidth="1"/>
    <col min="1112" max="1112" width="50.1796875" customWidth="1"/>
    <col min="1113" max="1113" width="48.7265625" customWidth="1"/>
    <col min="1114" max="1114" width="41" customWidth="1"/>
    <col min="1115" max="1115" width="38.453125" customWidth="1"/>
    <col min="1116" max="1116" width="19.1796875" customWidth="1"/>
    <col min="1117" max="1117" width="49.81640625" customWidth="1"/>
    <col min="1118" max="1118" width="8.453125" customWidth="1"/>
    <col min="1119" max="1119" width="40.54296875" customWidth="1"/>
    <col min="1120" max="1120" width="20.26953125" customWidth="1"/>
    <col min="1121" max="1121" width="45.26953125" customWidth="1"/>
    <col min="1122" max="1122" width="36.81640625" customWidth="1"/>
    <col min="1123" max="1123" width="6.81640625" customWidth="1"/>
    <col min="1124" max="1124" width="29.26953125" customWidth="1"/>
    <col min="1125" max="1125" width="27.1796875" customWidth="1"/>
    <col min="1126" max="1126" width="30.54296875" customWidth="1"/>
    <col min="1127" max="1127" width="15.26953125" customWidth="1"/>
    <col min="1128" max="1128" width="44.81640625" customWidth="1"/>
    <col min="1129" max="1129" width="7.54296875" customWidth="1"/>
    <col min="1130" max="1130" width="38.81640625" customWidth="1"/>
    <col min="1131" max="1131" width="61.26953125" customWidth="1"/>
    <col min="1132" max="1132" width="60.81640625" customWidth="1"/>
    <col min="1133" max="1133" width="68.7265625" customWidth="1"/>
    <col min="1134" max="1134" width="44.7265625" customWidth="1"/>
    <col min="1135" max="1135" width="23.453125" customWidth="1"/>
    <col min="1136" max="1136" width="16.1796875" customWidth="1"/>
    <col min="1137" max="1137" width="31.81640625" customWidth="1"/>
    <col min="1138" max="1138" width="40.7265625" customWidth="1"/>
    <col min="1139" max="1139" width="38.54296875" customWidth="1"/>
    <col min="1140" max="1140" width="19.453125" customWidth="1"/>
    <col min="1141" max="1141" width="7.7265625" customWidth="1"/>
    <col min="1142" max="1142" width="54.54296875" customWidth="1"/>
    <col min="1143" max="1143" width="9.453125" customWidth="1"/>
    <col min="1144" max="1144" width="55.453125" customWidth="1"/>
    <col min="1145" max="1145" width="23.7265625" customWidth="1"/>
    <col min="1146" max="1146" width="5.26953125" customWidth="1"/>
    <col min="1147" max="1147" width="48.26953125" customWidth="1"/>
    <col min="1148" max="1148" width="27.54296875" customWidth="1"/>
    <col min="1149" max="1149" width="19.54296875" customWidth="1"/>
    <col min="1150" max="1150" width="33" customWidth="1"/>
    <col min="1151" max="1151" width="47.81640625" customWidth="1"/>
    <col min="1152" max="1152" width="45.453125" customWidth="1"/>
    <col min="1153" max="1153" width="28.453125" customWidth="1"/>
    <col min="1154" max="1154" width="58.453125" customWidth="1"/>
    <col min="1155" max="1155" width="6.453125" customWidth="1"/>
    <col min="1156" max="1156" width="33.1796875" customWidth="1"/>
    <col min="1157" max="1157" width="47.26953125" customWidth="1"/>
    <col min="1158" max="1158" width="10.81640625" customWidth="1"/>
    <col min="1159" max="1159" width="55.54296875" customWidth="1"/>
    <col min="1160" max="1160" width="16.7265625" customWidth="1"/>
    <col min="1161" max="1161" width="58.26953125" customWidth="1"/>
    <col min="1162" max="1162" width="10.54296875" customWidth="1"/>
    <col min="1163" max="1163" width="33.81640625" customWidth="1"/>
    <col min="1164" max="1164" width="54" customWidth="1"/>
    <col min="1165" max="1165" width="27" customWidth="1"/>
    <col min="1166" max="1166" width="27.26953125" customWidth="1"/>
    <col min="1167" max="1167" width="45.81640625" customWidth="1"/>
    <col min="1168" max="1168" width="15.81640625" customWidth="1"/>
    <col min="1169" max="1169" width="31" customWidth="1"/>
    <col min="1170" max="1170" width="53.26953125" customWidth="1"/>
    <col min="1171" max="1171" width="32.1796875" customWidth="1"/>
    <col min="1172" max="1172" width="55.1796875" customWidth="1"/>
    <col min="1173" max="1173" width="25.26953125" customWidth="1"/>
    <col min="1174" max="1174" width="42.26953125" customWidth="1"/>
    <col min="1175" max="1175" width="54.26953125" customWidth="1"/>
    <col min="1176" max="1176" width="43.81640625" customWidth="1"/>
    <col min="1177" max="1177" width="17.26953125" customWidth="1"/>
    <col min="1178" max="1178" width="51.7265625" customWidth="1"/>
    <col min="1179" max="1179" width="33.1796875" customWidth="1"/>
    <col min="1180" max="1180" width="23.54296875" customWidth="1"/>
    <col min="1181" max="1181" width="48" customWidth="1"/>
    <col min="1182" max="1182" width="9.453125" customWidth="1"/>
    <col min="1183" max="1183" width="51.54296875" customWidth="1"/>
    <col min="1184" max="1184" width="11.453125" customWidth="1"/>
    <col min="1185" max="1185" width="43.81640625" customWidth="1"/>
    <col min="1186" max="1186" width="38.7265625" customWidth="1"/>
    <col min="1187" max="1187" width="45" customWidth="1"/>
    <col min="1188" max="1188" width="45.453125" customWidth="1"/>
    <col min="1189" max="1189" width="8.81640625" customWidth="1"/>
    <col min="1190" max="1190" width="11.54296875" customWidth="1"/>
    <col min="1191" max="1191" width="56.453125" customWidth="1"/>
    <col min="1192" max="1192" width="30.453125" customWidth="1"/>
    <col min="1193" max="1193" width="40.54296875" customWidth="1"/>
    <col min="1194" max="1194" width="45.1796875" customWidth="1"/>
    <col min="1195" max="1195" width="16.453125" customWidth="1"/>
    <col min="1196" max="1196" width="45.7265625" customWidth="1"/>
    <col min="1197" max="1197" width="48.1796875" customWidth="1"/>
    <col min="1198" max="1198" width="29.1796875" customWidth="1"/>
    <col min="1199" max="1199" width="18.453125" customWidth="1"/>
    <col min="1200" max="1200" width="9.81640625" customWidth="1"/>
    <col min="1201" max="1201" width="46.54296875" customWidth="1"/>
    <col min="1202" max="1202" width="49" customWidth="1"/>
    <col min="1203" max="1203" width="49.81640625" customWidth="1"/>
    <col min="1204" max="1204" width="30" customWidth="1"/>
    <col min="1205" max="1205" width="51" customWidth="1"/>
    <col min="1206" max="1206" width="8.54296875" customWidth="1"/>
    <col min="1207" max="1207" width="16" customWidth="1"/>
    <col min="1208" max="1208" width="54" customWidth="1"/>
    <col min="1209" max="1209" width="9.26953125" customWidth="1"/>
    <col min="1210" max="1210" width="33.453125" customWidth="1"/>
    <col min="1211" max="1211" width="59.26953125" customWidth="1"/>
    <col min="1212" max="1212" width="15.81640625" customWidth="1"/>
    <col min="1213" max="1213" width="26.7265625" customWidth="1"/>
    <col min="1214" max="1214" width="46.453125" customWidth="1"/>
    <col min="1215" max="1215" width="27.7265625" customWidth="1"/>
    <col min="1216" max="1216" width="24.1796875" customWidth="1"/>
    <col min="1217" max="1217" width="50.54296875" customWidth="1"/>
    <col min="1218" max="1218" width="25.54296875" customWidth="1"/>
    <col min="1219" max="1219" width="47.81640625" customWidth="1"/>
    <col min="1220" max="1220" width="34.26953125" customWidth="1"/>
    <col min="1221" max="1221" width="43.1796875" customWidth="1"/>
    <col min="1222" max="1222" width="36.7265625" customWidth="1"/>
    <col min="1223" max="1223" width="14" customWidth="1"/>
    <col min="1224" max="1224" width="24.1796875" customWidth="1"/>
    <col min="1225" max="1225" width="44.81640625" customWidth="1"/>
    <col min="1226" max="1226" width="34" customWidth="1"/>
    <col min="1227" max="1227" width="53.7265625" customWidth="1"/>
    <col min="1228" max="1228" width="27.26953125" customWidth="1"/>
    <col min="1229" max="1229" width="24.1796875" customWidth="1"/>
    <col min="1230" max="1230" width="30" customWidth="1"/>
    <col min="1231" max="1231" width="40.26953125" customWidth="1"/>
    <col min="1232" max="1232" width="46.54296875" customWidth="1"/>
    <col min="1233" max="1233" width="49" customWidth="1"/>
    <col min="1234" max="1234" width="20" customWidth="1"/>
    <col min="1235" max="1235" width="51.1796875" customWidth="1"/>
    <col min="1236" max="1236" width="25.81640625" customWidth="1"/>
    <col min="1237" max="1237" width="28.453125" customWidth="1"/>
    <col min="1238" max="1238" width="54.54296875" customWidth="1"/>
    <col min="1239" max="1239" width="44.1796875" customWidth="1"/>
    <col min="1240" max="1240" width="22.1796875" customWidth="1"/>
    <col min="1241" max="1241" width="18.453125" customWidth="1"/>
    <col min="1242" max="1242" width="33.26953125" customWidth="1"/>
    <col min="1243" max="1243" width="47.81640625" customWidth="1"/>
    <col min="1244" max="1244" width="39.26953125" customWidth="1"/>
    <col min="1245" max="1245" width="53.54296875" customWidth="1"/>
    <col min="1246" max="1246" width="50.7265625" customWidth="1"/>
    <col min="1247" max="1247" width="20.81640625" customWidth="1"/>
    <col min="1248" max="1248" width="53.81640625" customWidth="1"/>
    <col min="1249" max="1249" width="50.1796875" customWidth="1"/>
    <col min="1250" max="1250" width="25.7265625" customWidth="1"/>
    <col min="1251" max="1251" width="56.26953125" customWidth="1"/>
    <col min="1252" max="1252" width="28" customWidth="1"/>
    <col min="1253" max="1253" width="30" customWidth="1"/>
    <col min="1254" max="1254" width="31.81640625" customWidth="1"/>
    <col min="1255" max="1255" width="29.81640625" customWidth="1"/>
    <col min="1256" max="1256" width="21.1796875" customWidth="1"/>
    <col min="1257" max="1257" width="29.1796875" customWidth="1"/>
    <col min="1258" max="1258" width="23.54296875" customWidth="1"/>
    <col min="1259" max="1259" width="17" customWidth="1"/>
    <col min="1260" max="1260" width="32.81640625" customWidth="1"/>
    <col min="1261" max="1261" width="46.453125" customWidth="1"/>
    <col min="1262" max="1262" width="24.81640625" customWidth="1"/>
    <col min="1263" max="1263" width="18.26953125" customWidth="1"/>
    <col min="1264" max="1264" width="55.1796875" customWidth="1"/>
    <col min="1265" max="1265" width="46.54296875" customWidth="1"/>
    <col min="1266" max="1266" width="51.26953125" customWidth="1"/>
    <col min="1267" max="1267" width="48.54296875" customWidth="1"/>
    <col min="1268" max="1268" width="39.7265625" customWidth="1"/>
    <col min="1269" max="1269" width="30.1796875" customWidth="1"/>
    <col min="1270" max="1270" width="29.81640625" customWidth="1"/>
    <col min="1271" max="1271" width="34.81640625" customWidth="1"/>
    <col min="1272" max="1272" width="35" customWidth="1"/>
    <col min="1273" max="1273" width="34.1796875" customWidth="1"/>
    <col min="1274" max="1274" width="43.26953125" customWidth="1"/>
    <col min="1275" max="1275" width="24.26953125" customWidth="1"/>
    <col min="1276" max="1276" width="20.26953125" customWidth="1"/>
    <col min="1277" max="1277" width="52.81640625" customWidth="1"/>
    <col min="1278" max="1278" width="26.81640625" customWidth="1"/>
    <col min="1279" max="1279" width="47.26953125" customWidth="1"/>
    <col min="1280" max="1280" width="38.26953125" customWidth="1"/>
    <col min="1281" max="1281" width="30.7265625" customWidth="1"/>
    <col min="1282" max="1282" width="23.81640625" customWidth="1"/>
    <col min="1283" max="1283" width="53.81640625" customWidth="1"/>
    <col min="1284" max="1284" width="26.1796875" customWidth="1"/>
    <col min="1285" max="1285" width="55" customWidth="1"/>
    <col min="1286" max="1286" width="32.1796875" customWidth="1"/>
    <col min="1287" max="1287" width="59.54296875" customWidth="1"/>
    <col min="1288" max="1288" width="39" customWidth="1"/>
    <col min="1289" max="1289" width="14.7265625" customWidth="1"/>
    <col min="1290" max="1290" width="54.81640625" customWidth="1"/>
    <col min="1291" max="1291" width="53" customWidth="1"/>
    <col min="1292" max="1292" width="53.453125" customWidth="1"/>
    <col min="1293" max="1293" width="18.1796875" customWidth="1"/>
    <col min="1294" max="1294" width="17.26953125" customWidth="1"/>
    <col min="1295" max="1295" width="48.7265625" customWidth="1"/>
    <col min="1296" max="1296" width="52.7265625" customWidth="1"/>
    <col min="1297" max="1297" width="20.7265625" customWidth="1"/>
    <col min="1298" max="1298" width="20.453125" customWidth="1"/>
    <col min="1299" max="1299" width="40.54296875" customWidth="1"/>
    <col min="1300" max="1300" width="38.81640625" customWidth="1"/>
    <col min="1301" max="1301" width="31.7265625" customWidth="1"/>
    <col min="1302" max="1302" width="11.7265625" customWidth="1"/>
    <col min="1303" max="1303" width="45.54296875" customWidth="1"/>
    <col min="1304" max="1304" width="31.26953125" customWidth="1"/>
    <col min="1305" max="1305" width="37" customWidth="1"/>
    <col min="1306" max="1306" width="20.81640625" customWidth="1"/>
    <col min="1307" max="1307" width="24.26953125" customWidth="1"/>
    <col min="1308" max="1308" width="42.54296875" customWidth="1"/>
    <col min="1309" max="1309" width="39.7265625" customWidth="1"/>
    <col min="1310" max="1310" width="20.1796875" customWidth="1"/>
    <col min="1311" max="1311" width="38.7265625" customWidth="1"/>
    <col min="1312" max="1312" width="22.26953125" customWidth="1"/>
    <col min="1313" max="1313" width="33.26953125" customWidth="1"/>
    <col min="1314" max="1314" width="44.81640625" customWidth="1"/>
    <col min="1315" max="1315" width="23" customWidth="1"/>
    <col min="1316" max="1316" width="23.453125" customWidth="1"/>
    <col min="1317" max="1317" width="34.7265625" customWidth="1"/>
    <col min="1318" max="1318" width="18.7265625" customWidth="1"/>
    <col min="1319" max="1319" width="42.1796875" customWidth="1"/>
    <col min="1320" max="1320" width="27.7265625" customWidth="1"/>
    <col min="1321" max="1321" width="55.81640625" customWidth="1"/>
    <col min="1322" max="1322" width="9.54296875" customWidth="1"/>
    <col min="1323" max="1323" width="30.26953125" customWidth="1"/>
    <col min="1324" max="1324" width="55.81640625" customWidth="1"/>
    <col min="1325" max="1325" width="50.81640625" customWidth="1"/>
    <col min="1326" max="1326" width="36.26953125" customWidth="1"/>
    <col min="1327" max="1327" width="30.26953125" customWidth="1"/>
    <col min="1328" max="1328" width="12.81640625" customWidth="1"/>
    <col min="1329" max="1329" width="15.81640625" customWidth="1"/>
    <col min="1330" max="1330" width="12.81640625" customWidth="1"/>
    <col min="1331" max="1331" width="8.1796875" customWidth="1"/>
    <col min="1332" max="1332" width="51.7265625" customWidth="1"/>
    <col min="1333" max="1333" width="15.81640625" customWidth="1"/>
    <col min="1334" max="1334" width="20.7265625" customWidth="1"/>
    <col min="1335" max="1335" width="27.54296875" customWidth="1"/>
    <col min="1336" max="1336" width="37.453125" customWidth="1"/>
    <col min="1337" max="1337" width="28.1796875" customWidth="1"/>
    <col min="1338" max="1338" width="43.81640625" customWidth="1"/>
    <col min="1339" max="1339" width="16.54296875" customWidth="1"/>
    <col min="1340" max="1340" width="31.1796875" customWidth="1"/>
    <col min="1341" max="1341" width="43.7265625" customWidth="1"/>
    <col min="1342" max="1342" width="64.453125" customWidth="1"/>
    <col min="1343" max="1343" width="29" customWidth="1"/>
    <col min="1344" max="1344" width="42.7265625" customWidth="1"/>
    <col min="1345" max="1345" width="19.54296875" customWidth="1"/>
    <col min="1346" max="1346" width="17" customWidth="1"/>
    <col min="1347" max="1347" width="39.1796875" customWidth="1"/>
    <col min="1348" max="1348" width="57.81640625" customWidth="1"/>
    <col min="1349" max="1349" width="34.54296875" customWidth="1"/>
    <col min="1350" max="1350" width="29" customWidth="1"/>
    <col min="1351" max="1351" width="56.1796875" customWidth="1"/>
    <col min="1352" max="1352" width="42.26953125" customWidth="1"/>
    <col min="1353" max="1353" width="30.54296875" customWidth="1"/>
    <col min="1354" max="1354" width="43.1796875" customWidth="1"/>
    <col min="1355" max="1355" width="46.81640625" customWidth="1"/>
    <col min="1356" max="1356" width="39.453125" customWidth="1"/>
    <col min="1357" max="1357" width="16.81640625" customWidth="1"/>
    <col min="1358" max="1358" width="27.1796875" customWidth="1"/>
    <col min="1359" max="1359" width="19.7265625" customWidth="1"/>
    <col min="1360" max="1360" width="32.1796875" customWidth="1"/>
    <col min="1361" max="1361" width="36" customWidth="1"/>
    <col min="1362" max="1362" width="39.1796875" customWidth="1"/>
    <col min="1363" max="1363" width="42.54296875" customWidth="1"/>
    <col min="1364" max="1364" width="56.1796875" customWidth="1"/>
    <col min="1365" max="1365" width="35.81640625" customWidth="1"/>
    <col min="1366" max="1366" width="56.26953125" customWidth="1"/>
    <col min="1367" max="1367" width="53.81640625" customWidth="1"/>
    <col min="1368" max="1368" width="39" customWidth="1"/>
    <col min="1369" max="1369" width="56.1796875" customWidth="1"/>
    <col min="1370" max="1370" width="28.26953125" customWidth="1"/>
    <col min="1371" max="1371" width="14.54296875" customWidth="1"/>
    <col min="1372" max="1372" width="49" customWidth="1"/>
    <col min="1373" max="1373" width="54.7265625" customWidth="1"/>
    <col min="1374" max="1374" width="27.26953125" customWidth="1"/>
    <col min="1375" max="1375" width="20.26953125" customWidth="1"/>
    <col min="1376" max="1376" width="29.1796875" customWidth="1"/>
    <col min="1377" max="1377" width="53.7265625" customWidth="1"/>
    <col min="1378" max="1378" width="28.453125" customWidth="1"/>
    <col min="1379" max="1379" width="23.453125" customWidth="1"/>
    <col min="1380" max="1380" width="40.54296875" customWidth="1"/>
    <col min="1381" max="1381" width="16.7265625" customWidth="1"/>
    <col min="1382" max="1382" width="29.26953125" customWidth="1"/>
    <col min="1383" max="1383" width="35.26953125" customWidth="1"/>
    <col min="1384" max="1384" width="19.453125" customWidth="1"/>
    <col min="1385" max="1385" width="52.26953125" customWidth="1"/>
    <col min="1386" max="1386" width="60.1796875" customWidth="1"/>
    <col min="1387" max="1387" width="32.453125" customWidth="1"/>
    <col min="1388" max="1388" width="19.1796875" customWidth="1"/>
    <col min="1389" max="1389" width="50.1796875" customWidth="1"/>
    <col min="1390" max="1390" width="30.81640625" customWidth="1"/>
    <col min="1391" max="1391" width="32" customWidth="1"/>
    <col min="1392" max="1392" width="22.7265625" customWidth="1"/>
    <col min="1393" max="1393" width="17.7265625" customWidth="1"/>
    <col min="1394" max="1394" width="72.26953125" customWidth="1"/>
    <col min="1395" max="1395" width="39.54296875" customWidth="1"/>
    <col min="1396" max="1396" width="40.81640625" customWidth="1"/>
    <col min="1397" max="1397" width="31.54296875" customWidth="1"/>
    <col min="1398" max="1398" width="52.54296875" customWidth="1"/>
    <col min="1399" max="1399" width="35.1796875" customWidth="1"/>
    <col min="1400" max="1400" width="55" customWidth="1"/>
    <col min="1401" max="1401" width="35.81640625" customWidth="1"/>
    <col min="1402" max="1402" width="44.26953125" customWidth="1"/>
    <col min="1403" max="1403" width="55.1796875" customWidth="1"/>
    <col min="1404" max="1404" width="40.81640625" customWidth="1"/>
    <col min="1405" max="1405" width="54.81640625" customWidth="1"/>
    <col min="1406" max="1406" width="25.26953125" customWidth="1"/>
    <col min="1407" max="1407" width="29" customWidth="1"/>
    <col min="1408" max="1408" width="9.54296875" customWidth="1"/>
    <col min="1409" max="1409" width="26.453125" customWidth="1"/>
    <col min="1410" max="1410" width="30.54296875" customWidth="1"/>
    <col min="1411" max="1411" width="10.26953125" customWidth="1"/>
    <col min="1412" max="1412" width="20.54296875" customWidth="1"/>
    <col min="1413" max="1413" width="30.26953125" customWidth="1"/>
    <col min="1414" max="1414" width="39.1796875" customWidth="1"/>
    <col min="1415" max="1415" width="48.453125" customWidth="1"/>
    <col min="1416" max="1416" width="54.7265625" customWidth="1"/>
    <col min="1417" max="1417" width="17.453125" customWidth="1"/>
    <col min="1418" max="1418" width="25.26953125" customWidth="1"/>
    <col min="1419" max="1419" width="32.1796875" customWidth="1"/>
    <col min="1420" max="1420" width="23.26953125" customWidth="1"/>
    <col min="1421" max="1421" width="74.1796875" customWidth="1"/>
    <col min="1422" max="1422" width="51.26953125" customWidth="1"/>
    <col min="1423" max="1423" width="51" customWidth="1"/>
    <col min="1424" max="1424" width="55.81640625" customWidth="1"/>
    <col min="1425" max="1425" width="52.1796875" customWidth="1"/>
    <col min="1426" max="1426" width="7.7265625" customWidth="1"/>
    <col min="1427" max="1427" width="41.453125" customWidth="1"/>
    <col min="1428" max="1428" width="57.54296875" customWidth="1"/>
    <col min="1429" max="1429" width="27.26953125" customWidth="1"/>
    <col min="1430" max="1430" width="14.1796875" customWidth="1"/>
    <col min="1431" max="1431" width="41" customWidth="1"/>
    <col min="1432" max="1432" width="53.81640625" customWidth="1"/>
    <col min="1433" max="1433" width="7.1796875" customWidth="1"/>
    <col min="1434" max="1434" width="29" customWidth="1"/>
    <col min="1435" max="1435" width="44.453125" customWidth="1"/>
    <col min="1436" max="1436" width="66" customWidth="1"/>
    <col min="1437" max="1437" width="53.7265625" customWidth="1"/>
    <col min="1438" max="1438" width="44.81640625" customWidth="1"/>
    <col min="1439" max="1439" width="40.54296875" customWidth="1"/>
    <col min="1440" max="1440" width="33.81640625" customWidth="1"/>
    <col min="1441" max="1441" width="33.453125" customWidth="1"/>
    <col min="1442" max="1442" width="14" customWidth="1"/>
    <col min="1443" max="1443" width="34.1796875" customWidth="1"/>
    <col min="1444" max="1444" width="41.1796875" customWidth="1"/>
    <col min="1445" max="1445" width="50.81640625" customWidth="1"/>
    <col min="1446" max="1446" width="43" customWidth="1"/>
    <col min="1447" max="1447" width="41.7265625" customWidth="1"/>
    <col min="1448" max="1448" width="23.81640625" customWidth="1"/>
    <col min="1449" max="1449" width="31.54296875" customWidth="1"/>
    <col min="1450" max="1450" width="31.453125" customWidth="1"/>
    <col min="1451" max="1451" width="35.453125" customWidth="1"/>
    <col min="1452" max="1452" width="48.54296875" customWidth="1"/>
    <col min="1453" max="1453" width="48.1796875" customWidth="1"/>
    <col min="1454" max="1454" width="40.7265625" customWidth="1"/>
    <col min="1455" max="1455" width="57.81640625" customWidth="1"/>
    <col min="1456" max="1456" width="40.1796875" customWidth="1"/>
    <col min="1457" max="1457" width="47.54296875" customWidth="1"/>
    <col min="1458" max="1458" width="48" customWidth="1"/>
    <col min="1459" max="1459" width="55.1796875" customWidth="1"/>
    <col min="1460" max="1460" width="22.81640625" customWidth="1"/>
    <col min="1461" max="1461" width="39" customWidth="1"/>
    <col min="1462" max="1462" width="55" customWidth="1"/>
    <col min="1463" max="1463" width="44.7265625" customWidth="1"/>
    <col min="1464" max="1464" width="51.1796875" customWidth="1"/>
    <col min="1465" max="1465" width="56.1796875" customWidth="1"/>
    <col min="1466" max="1466" width="52.26953125" customWidth="1"/>
    <col min="1467" max="1467" width="40.7265625" customWidth="1"/>
    <col min="1468" max="1468" width="53.81640625" customWidth="1"/>
    <col min="1469" max="1469" width="42.26953125" customWidth="1"/>
    <col min="1470" max="1470" width="41.54296875" customWidth="1"/>
    <col min="1471" max="1471" width="26.453125" customWidth="1"/>
    <col min="1472" max="1472" width="37" customWidth="1"/>
    <col min="1473" max="1473" width="40.453125" customWidth="1"/>
    <col min="1474" max="1474" width="54.81640625" customWidth="1"/>
    <col min="1475" max="1475" width="59" customWidth="1"/>
    <col min="1476" max="1476" width="56.7265625" customWidth="1"/>
    <col min="1477" max="1477" width="36.1796875" customWidth="1"/>
    <col min="1478" max="1478" width="50.7265625" customWidth="1"/>
    <col min="1479" max="1479" width="33.26953125" customWidth="1"/>
    <col min="1480" max="1480" width="41.81640625" customWidth="1"/>
    <col min="1481" max="1481" width="50.54296875" customWidth="1"/>
    <col min="1482" max="1482" width="32.81640625" customWidth="1"/>
    <col min="1483" max="1483" width="60.54296875" customWidth="1"/>
    <col min="1484" max="1484" width="33.453125" customWidth="1"/>
    <col min="1485" max="1485" width="34.1796875" customWidth="1"/>
    <col min="1486" max="1486" width="53.26953125" customWidth="1"/>
    <col min="1487" max="1487" width="28.26953125" customWidth="1"/>
    <col min="1488" max="1488" width="26.81640625" customWidth="1"/>
    <col min="1489" max="1489" width="52.54296875" customWidth="1"/>
    <col min="1490" max="1490" width="77" customWidth="1"/>
    <col min="1491" max="1491" width="52.1796875" customWidth="1"/>
    <col min="1492" max="1492" width="36.54296875" customWidth="1"/>
    <col min="1493" max="1493" width="31.453125" customWidth="1"/>
    <col min="1494" max="1494" width="56.26953125" customWidth="1"/>
    <col min="1495" max="1495" width="40.453125" customWidth="1"/>
    <col min="1496" max="1496" width="53.26953125" customWidth="1"/>
    <col min="1497" max="1497" width="44.26953125" customWidth="1"/>
    <col min="1498" max="1498" width="57.81640625" customWidth="1"/>
    <col min="1499" max="1499" width="24" customWidth="1"/>
    <col min="1500" max="1500" width="40" customWidth="1"/>
    <col min="1501" max="1501" width="44.7265625" customWidth="1"/>
    <col min="1502" max="1502" width="18.81640625" customWidth="1"/>
    <col min="1503" max="1503" width="29.1796875" customWidth="1"/>
    <col min="1504" max="1504" width="50" customWidth="1"/>
    <col min="1505" max="1505" width="58.1796875" customWidth="1"/>
    <col min="1506" max="1506" width="33" customWidth="1"/>
    <col min="1507" max="1507" width="52.453125" customWidth="1"/>
    <col min="1508" max="1508" width="50.1796875" customWidth="1"/>
    <col min="1509" max="1509" width="44" customWidth="1"/>
    <col min="1510" max="1510" width="28.453125" customWidth="1"/>
    <col min="1511" max="1511" width="8" customWidth="1"/>
    <col min="1512" max="1512" width="28.81640625" customWidth="1"/>
    <col min="1513" max="1513" width="58" customWidth="1"/>
    <col min="1514" max="1514" width="18" customWidth="1"/>
    <col min="1515" max="1515" width="56.54296875" customWidth="1"/>
    <col min="1516" max="1516" width="17.7265625" customWidth="1"/>
    <col min="1517" max="1517" width="44.81640625" customWidth="1"/>
    <col min="1518" max="1518" width="30.54296875" customWidth="1"/>
    <col min="1519" max="1519" width="9" customWidth="1"/>
    <col min="1520" max="1520" width="60.26953125" customWidth="1"/>
    <col min="1521" max="1521" width="44" customWidth="1"/>
    <col min="1522" max="1523" width="34.7265625" customWidth="1"/>
    <col min="1524" max="1524" width="14.7265625" customWidth="1"/>
    <col min="1525" max="1525" width="21.54296875" customWidth="1"/>
    <col min="1526" max="1526" width="34.453125" customWidth="1"/>
    <col min="1527" max="1527" width="26" customWidth="1"/>
    <col min="1528" max="1528" width="16.1796875" customWidth="1"/>
    <col min="1529" max="1529" width="40.81640625" customWidth="1"/>
    <col min="1530" max="1530" width="27" customWidth="1"/>
    <col min="1531" max="1531" width="22.453125" customWidth="1"/>
    <col min="1532" max="1532" width="30.81640625" customWidth="1"/>
    <col min="1533" max="1533" width="37.26953125" customWidth="1"/>
    <col min="1534" max="1534" width="41.54296875" customWidth="1"/>
    <col min="1535" max="1535" width="27.81640625" customWidth="1"/>
    <col min="1536" max="1536" width="60.1796875" customWidth="1"/>
    <col min="1537" max="1537" width="36.1796875" customWidth="1"/>
    <col min="1538" max="1538" width="33.54296875" customWidth="1"/>
    <col min="1539" max="1539" width="34" customWidth="1"/>
    <col min="1540" max="1540" width="15.453125" customWidth="1"/>
    <col min="1541" max="1541" width="9.453125" customWidth="1"/>
    <col min="1542" max="1542" width="52.453125" customWidth="1"/>
    <col min="1543" max="1543" width="36" customWidth="1"/>
    <col min="1544" max="1544" width="6.26953125" customWidth="1"/>
    <col min="1545" max="1545" width="39.453125" customWidth="1"/>
    <col min="1546" max="1546" width="7.26953125" customWidth="1"/>
    <col min="1547" max="1547" width="40" customWidth="1"/>
    <col min="1548" max="1548" width="46.26953125" customWidth="1"/>
    <col min="1549" max="1549" width="47.453125" customWidth="1"/>
    <col min="1550" max="1550" width="36.453125" customWidth="1"/>
    <col min="1551" max="1551" width="47.1796875" customWidth="1"/>
    <col min="1552" max="1552" width="31.81640625" customWidth="1"/>
    <col min="1553" max="1553" width="30.54296875" customWidth="1"/>
    <col min="1554" max="1554" width="27.54296875" customWidth="1"/>
    <col min="1555" max="1555" width="36.26953125" customWidth="1"/>
    <col min="1556" max="1556" width="11.453125" customWidth="1"/>
    <col min="1557" max="1557" width="38.26953125" customWidth="1"/>
    <col min="1558" max="1558" width="30.1796875" customWidth="1"/>
    <col min="1559" max="1559" width="19.54296875" customWidth="1"/>
    <col min="1560" max="1560" width="59.54296875" customWidth="1"/>
    <col min="1561" max="1561" width="41.1796875" customWidth="1"/>
    <col min="1562" max="1562" width="56" customWidth="1"/>
    <col min="1563" max="1563" width="36.453125" customWidth="1"/>
    <col min="1564" max="1564" width="12.453125" customWidth="1"/>
    <col min="1565" max="1565" width="43" customWidth="1"/>
    <col min="1566" max="1566" width="31.453125" customWidth="1"/>
    <col min="1567" max="1567" width="53.1796875" customWidth="1"/>
    <col min="1568" max="1568" width="53.7265625" customWidth="1"/>
    <col min="1569" max="1569" width="51.453125" customWidth="1"/>
    <col min="1570" max="1570" width="35" customWidth="1"/>
    <col min="1571" max="1571" width="48.26953125" customWidth="1"/>
    <col min="1572" max="1572" width="16.1796875" customWidth="1"/>
    <col min="1573" max="1573" width="59.81640625" customWidth="1"/>
    <col min="1574" max="1574" width="42.81640625" customWidth="1"/>
    <col min="1575" max="1575" width="53.1796875" customWidth="1"/>
    <col min="1576" max="1576" width="17" customWidth="1"/>
    <col min="1577" max="1577" width="53.81640625" customWidth="1"/>
    <col min="1578" max="1578" width="26.7265625" customWidth="1"/>
    <col min="1579" max="1579" width="26.81640625" customWidth="1"/>
    <col min="1580" max="1580" width="11.26953125" customWidth="1"/>
    <col min="1581" max="1581" width="57" customWidth="1"/>
    <col min="1582" max="1582" width="56.81640625" customWidth="1"/>
    <col min="1583" max="1583" width="49" customWidth="1"/>
    <col min="1584" max="1584" width="51.54296875" customWidth="1"/>
    <col min="1585" max="1585" width="20.453125" customWidth="1"/>
    <col min="1586" max="1586" width="54.81640625" customWidth="1"/>
    <col min="1587" max="1587" width="54.26953125" customWidth="1"/>
    <col min="1588" max="1588" width="56" customWidth="1"/>
    <col min="1589" max="1589" width="13.81640625" customWidth="1"/>
    <col min="1590" max="1590" width="11.54296875" customWidth="1"/>
    <col min="1591" max="1591" width="14.26953125" customWidth="1"/>
    <col min="1592" max="1592" width="51.81640625" customWidth="1"/>
    <col min="1593" max="1593" width="17.26953125" customWidth="1"/>
    <col min="1594" max="1594" width="40.26953125" customWidth="1"/>
    <col min="1595" max="1595" width="31.453125" customWidth="1"/>
    <col min="1596" max="1596" width="12.1796875" customWidth="1"/>
    <col min="1597" max="1597" width="36.1796875" customWidth="1"/>
    <col min="1598" max="1598" width="23.26953125" customWidth="1"/>
    <col min="1599" max="1599" width="35.81640625" customWidth="1"/>
    <col min="1600" max="1600" width="21.7265625" customWidth="1"/>
    <col min="1601" max="1601" width="36.453125" customWidth="1"/>
    <col min="1602" max="1602" width="10.453125" customWidth="1"/>
    <col min="1603" max="1603" width="50.7265625" customWidth="1"/>
    <col min="1604" max="1604" width="55" customWidth="1"/>
    <col min="1605" max="1605" width="6.54296875" customWidth="1"/>
    <col min="1606" max="1606" width="48.1796875" customWidth="1"/>
    <col min="1607" max="1607" width="53.54296875" customWidth="1"/>
    <col min="1608" max="1608" width="34.81640625" customWidth="1"/>
    <col min="1609" max="1609" width="11.7265625" customWidth="1"/>
    <col min="1610" max="1610" width="31.26953125" customWidth="1"/>
    <col min="1611" max="1611" width="14.26953125" customWidth="1"/>
    <col min="1612" max="1612" width="44.26953125" customWidth="1"/>
    <col min="1613" max="1613" width="12.453125" customWidth="1"/>
    <col min="1614" max="1614" width="47.81640625" customWidth="1"/>
    <col min="1615" max="1615" width="46.7265625" customWidth="1"/>
    <col min="1616" max="1616" width="52.81640625" customWidth="1"/>
    <col min="1617" max="1617" width="20.7265625" customWidth="1"/>
    <col min="1618" max="1618" width="23.81640625" customWidth="1"/>
    <col min="1619" max="1619" width="57.7265625" customWidth="1"/>
    <col min="1620" max="1620" width="18.81640625" customWidth="1"/>
    <col min="1621" max="1621" width="58" customWidth="1"/>
    <col min="1622" max="1622" width="29.7265625" customWidth="1"/>
    <col min="1623" max="1623" width="11.81640625" customWidth="1"/>
    <col min="1624" max="1624" width="9.1796875" customWidth="1"/>
    <col min="1625" max="1625" width="57.54296875" customWidth="1"/>
    <col min="1626" max="1626" width="46.7265625" customWidth="1"/>
    <col min="1627" max="1627" width="54.1796875" customWidth="1"/>
    <col min="1628" max="1628" width="17.26953125" customWidth="1"/>
    <col min="1629" max="1629" width="30.7265625" customWidth="1"/>
    <col min="1630" max="1630" width="48.7265625" customWidth="1"/>
    <col min="1631" max="1631" width="28.26953125" customWidth="1"/>
    <col min="1632" max="1632" width="21.7265625" customWidth="1"/>
    <col min="1633" max="1633" width="14.54296875" customWidth="1"/>
    <col min="1634" max="1634" width="18.7265625" customWidth="1"/>
    <col min="1635" max="1635" width="45.81640625" customWidth="1"/>
    <col min="1636" max="1636" width="36.26953125" customWidth="1"/>
    <col min="1637" max="1637" width="54.54296875" customWidth="1"/>
    <col min="1638" max="1638" width="49.81640625" customWidth="1"/>
    <col min="1639" max="1639" width="54.1796875" customWidth="1"/>
    <col min="1640" max="1640" width="18" customWidth="1"/>
    <col min="1641" max="1641" width="41.54296875" customWidth="1"/>
    <col min="1642" max="1642" width="23" customWidth="1"/>
    <col min="1643" max="1643" width="30.453125" customWidth="1"/>
    <col min="1644" max="1644" width="38.26953125" customWidth="1"/>
    <col min="1645" max="1645" width="6.453125" customWidth="1"/>
    <col min="1646" max="1646" width="19.1796875" customWidth="1"/>
    <col min="1647" max="1647" width="47.7265625" customWidth="1"/>
    <col min="1648" max="1648" width="24.81640625" customWidth="1"/>
    <col min="1649" max="1649" width="21.1796875" customWidth="1"/>
    <col min="1650" max="1650" width="37.7265625" customWidth="1"/>
    <col min="1651" max="1651" width="25.1796875" customWidth="1"/>
    <col min="1652" max="1652" width="32.81640625" customWidth="1"/>
    <col min="1653" max="1653" width="42.81640625" customWidth="1"/>
    <col min="1654" max="1654" width="41.1796875" customWidth="1"/>
    <col min="1655" max="1655" width="41.7265625" customWidth="1"/>
    <col min="1656" max="1656" width="44.7265625" customWidth="1"/>
    <col min="1657" max="1657" width="26.54296875" customWidth="1"/>
    <col min="1658" max="1658" width="38.54296875" customWidth="1"/>
    <col min="1659" max="1659" width="42.26953125" customWidth="1"/>
    <col min="1660" max="1660" width="20.54296875" customWidth="1"/>
    <col min="1661" max="1661" width="56.1796875" customWidth="1"/>
    <col min="1662" max="1662" width="21.1796875" customWidth="1"/>
    <col min="1663" max="1663" width="41.26953125" customWidth="1"/>
    <col min="1664" max="1664" width="52.81640625" customWidth="1"/>
    <col min="1665" max="1665" width="43.1796875" customWidth="1"/>
    <col min="1666" max="1666" width="43.54296875" customWidth="1"/>
    <col min="1667" max="1667" width="53.7265625" customWidth="1"/>
    <col min="1668" max="1668" width="25.81640625" customWidth="1"/>
    <col min="1669" max="1669" width="59.81640625" customWidth="1"/>
    <col min="1670" max="1670" width="20.54296875" customWidth="1"/>
    <col min="1671" max="1671" width="37.1796875" customWidth="1"/>
    <col min="1672" max="1672" width="40.453125" customWidth="1"/>
    <col min="1673" max="1673" width="52.26953125" customWidth="1"/>
    <col min="1674" max="1674" width="25" customWidth="1"/>
    <col min="1675" max="1675" width="50.81640625" customWidth="1"/>
    <col min="1676" max="1676" width="13.54296875" customWidth="1"/>
    <col min="1677" max="1677" width="16.453125" bestFit="1" customWidth="1"/>
    <col min="1678" max="1678" width="57" customWidth="1"/>
    <col min="1679" max="1679" width="8.1796875" customWidth="1"/>
    <col min="1680" max="1680" width="56.54296875" customWidth="1"/>
    <col min="1681" max="1681" width="53.7265625" customWidth="1"/>
    <col min="1682" max="1682" width="44.26953125" customWidth="1"/>
    <col min="1683" max="1683" width="17" customWidth="1"/>
    <col min="1684" max="1684" width="47.54296875" customWidth="1"/>
    <col min="1685" max="1685" width="54.26953125" customWidth="1"/>
    <col min="1686" max="1686" width="42.1796875" customWidth="1"/>
    <col min="1687" max="1687" width="40" customWidth="1"/>
    <col min="1688" max="1688" width="49.81640625" customWidth="1"/>
    <col min="1689" max="1689" width="41" customWidth="1"/>
    <col min="1690" max="1690" width="49.81640625" customWidth="1"/>
    <col min="1691" max="1691" width="10" customWidth="1"/>
    <col min="1692" max="1692" width="53.453125" customWidth="1"/>
    <col min="1693" max="1693" width="53.1796875" customWidth="1"/>
    <col min="1694" max="1694" width="9.26953125" customWidth="1"/>
    <col min="1695" max="1695" width="35.26953125" customWidth="1"/>
    <col min="1696" max="1696" width="33.1796875" customWidth="1"/>
    <col min="1697" max="1697" width="13.54296875" customWidth="1"/>
    <col min="1698" max="1698" width="48.1796875" customWidth="1"/>
    <col min="1699" max="1699" width="16.1796875" customWidth="1"/>
    <col min="1700" max="1700" width="41.54296875" customWidth="1"/>
    <col min="1701" max="1701" width="42.7265625" customWidth="1"/>
    <col min="1702" max="1702" width="16" customWidth="1"/>
    <col min="1703" max="1703" width="23.453125" customWidth="1"/>
    <col min="1704" max="1704" width="20.54296875" customWidth="1"/>
    <col min="1705" max="1705" width="47.81640625" customWidth="1"/>
    <col min="1706" max="1706" width="32.81640625" customWidth="1"/>
    <col min="1707" max="1707" width="39.453125" customWidth="1"/>
    <col min="1708" max="1708" width="23.54296875" customWidth="1"/>
    <col min="1709" max="1709" width="12.7265625" customWidth="1"/>
    <col min="1710" max="1710" width="57.54296875" customWidth="1"/>
    <col min="1711" max="1711" width="44.54296875" customWidth="1"/>
    <col min="1712" max="1712" width="11.453125" customWidth="1"/>
    <col min="1713" max="1713" width="22.1796875" customWidth="1"/>
    <col min="1714" max="1714" width="26.26953125" customWidth="1"/>
    <col min="1715" max="1715" width="52.26953125" customWidth="1"/>
    <col min="1716" max="1716" width="7.26953125" customWidth="1"/>
    <col min="1717" max="1717" width="26.453125" customWidth="1"/>
    <col min="1718" max="1718" width="29.81640625" customWidth="1"/>
    <col min="1719" max="1719" width="31.7265625" customWidth="1"/>
    <col min="1720" max="1720" width="50" customWidth="1"/>
    <col min="1721" max="1721" width="17.81640625" customWidth="1"/>
    <col min="1722" max="1722" width="38.7265625" customWidth="1"/>
    <col min="1723" max="1723" width="32.81640625" customWidth="1"/>
    <col min="1724" max="1724" width="26.453125" customWidth="1"/>
    <col min="1725" max="1725" width="37.453125" customWidth="1"/>
    <col min="1726" max="1726" width="18.1796875" customWidth="1"/>
    <col min="1727" max="1727" width="56.7265625" customWidth="1"/>
    <col min="1728" max="1728" width="55.1796875" customWidth="1"/>
    <col min="1729" max="1729" width="48.26953125" customWidth="1"/>
    <col min="1730" max="1730" width="22.81640625" customWidth="1"/>
    <col min="1731" max="1731" width="17.453125" customWidth="1"/>
    <col min="1732" max="1732" width="49.453125" customWidth="1"/>
    <col min="1733" max="1733" width="23.54296875" customWidth="1"/>
    <col min="1734" max="1734" width="46.7265625" customWidth="1"/>
    <col min="1735" max="1735" width="32.81640625" customWidth="1"/>
    <col min="1736" max="1736" width="61.453125" customWidth="1"/>
    <col min="1737" max="1737" width="22.453125" customWidth="1"/>
    <col min="1738" max="1738" width="12.81640625" customWidth="1"/>
    <col min="1739" max="1739" width="27.7265625" customWidth="1"/>
    <col min="1740" max="1740" width="41.81640625" customWidth="1"/>
    <col min="1741" max="1741" width="17" customWidth="1"/>
    <col min="1742" max="1742" width="20.26953125" customWidth="1"/>
    <col min="1743" max="1743" width="28.7265625" customWidth="1"/>
    <col min="1744" max="1744" width="57.7265625" bestFit="1" customWidth="1"/>
    <col min="1745" max="1745" width="53.26953125" customWidth="1"/>
    <col min="1746" max="1746" width="44.7265625" customWidth="1"/>
    <col min="1747" max="1747" width="68.54296875" customWidth="1"/>
    <col min="1748" max="1748" width="32.26953125" customWidth="1"/>
    <col min="1749" max="1749" width="24.453125" customWidth="1"/>
    <col min="1750" max="1750" width="28.453125" customWidth="1"/>
    <col min="1751" max="1751" width="42.54296875" customWidth="1"/>
    <col min="1752" max="1752" width="31" customWidth="1"/>
    <col min="1753" max="1753" width="55.54296875" customWidth="1"/>
    <col min="1754" max="1754" width="48.54296875" customWidth="1"/>
    <col min="1755" max="1755" width="47.453125" customWidth="1"/>
    <col min="1756" max="1756" width="39.1796875" customWidth="1"/>
    <col min="1757" max="1757" width="48.1796875" customWidth="1"/>
    <col min="1758" max="1758" width="35.81640625" customWidth="1"/>
    <col min="1759" max="1759" width="21.7265625" customWidth="1"/>
    <col min="1760" max="1760" width="51.1796875" customWidth="1"/>
    <col min="1761" max="1761" width="48.54296875" customWidth="1"/>
    <col min="1762" max="1762" width="52.26953125" customWidth="1"/>
    <col min="1763" max="1763" width="35.7265625" customWidth="1"/>
    <col min="1764" max="1764" width="45.26953125" customWidth="1"/>
    <col min="1765" max="1765" width="17.26953125" customWidth="1"/>
    <col min="1766" max="1766" width="53" customWidth="1"/>
    <col min="1767" max="1767" width="36" customWidth="1"/>
    <col min="1768" max="1768" width="41.26953125" customWidth="1"/>
    <col min="1769" max="1769" width="18.81640625" customWidth="1"/>
    <col min="1770" max="1770" width="18" customWidth="1"/>
    <col min="1771" max="1771" width="40.81640625" customWidth="1"/>
    <col min="1772" max="1772" width="32.7265625" customWidth="1"/>
    <col min="1773" max="1773" width="59.453125" customWidth="1"/>
    <col min="1774" max="1774" width="15.81640625" customWidth="1"/>
    <col min="1775" max="1775" width="49" customWidth="1"/>
    <col min="1776" max="1776" width="14" customWidth="1"/>
    <col min="1777" max="1777" width="19.453125" customWidth="1"/>
    <col min="1778" max="1778" width="26.1796875" customWidth="1"/>
    <col min="1779" max="1779" width="12.26953125" customWidth="1"/>
    <col min="1780" max="1780" width="39.81640625" customWidth="1"/>
    <col min="1781" max="1781" width="34.1796875" customWidth="1"/>
    <col min="1782" max="1782" width="52.81640625" customWidth="1"/>
    <col min="1783" max="1783" width="36.26953125" customWidth="1"/>
    <col min="1784" max="1784" width="23.26953125" customWidth="1"/>
    <col min="1785" max="1785" width="28.54296875" customWidth="1"/>
    <col min="1786" max="1786" width="55.1796875" customWidth="1"/>
    <col min="1787" max="1787" width="34.1796875" customWidth="1"/>
    <col min="1788" max="1788" width="32.81640625" customWidth="1"/>
    <col min="1789" max="1789" width="28.26953125" customWidth="1"/>
    <col min="1790" max="1790" width="24" customWidth="1"/>
    <col min="1791" max="1791" width="39.26953125" customWidth="1"/>
    <col min="1792" max="1792" width="17.81640625" customWidth="1"/>
    <col min="1793" max="1793" width="44.7265625" customWidth="1"/>
    <col min="1794" max="1794" width="49.81640625" customWidth="1"/>
    <col min="1795" max="1795" width="23.26953125" customWidth="1"/>
    <col min="1796" max="1796" width="31.54296875" customWidth="1"/>
    <col min="1797" max="1797" width="60" customWidth="1"/>
    <col min="1798" max="1798" width="41.54296875" customWidth="1"/>
    <col min="1799" max="1799" width="26.1796875" customWidth="1"/>
    <col min="1800" max="1800" width="18.453125" customWidth="1"/>
    <col min="1801" max="1801" width="21.7265625" customWidth="1"/>
    <col min="1802" max="1802" width="16.1796875" customWidth="1"/>
    <col min="1803" max="1803" width="24.7265625" customWidth="1"/>
    <col min="1804" max="1804" width="42.26953125" customWidth="1"/>
    <col min="1805" max="1805" width="51.81640625" customWidth="1"/>
    <col min="1806" max="1806" width="63.81640625" customWidth="1"/>
    <col min="1807" max="1807" width="26.26953125" customWidth="1"/>
    <col min="1808" max="1808" width="56" customWidth="1"/>
    <col min="1809" max="1809" width="21.81640625" customWidth="1"/>
    <col min="1810" max="1810" width="13.7265625" customWidth="1"/>
    <col min="1811" max="1811" width="8.26953125" customWidth="1"/>
    <col min="1812" max="1812" width="22" customWidth="1"/>
    <col min="1813" max="1813" width="35.1796875" customWidth="1"/>
    <col min="1814" max="1814" width="46.26953125" customWidth="1"/>
    <col min="1815" max="1815" width="49.453125" customWidth="1"/>
    <col min="1816" max="1816" width="45.54296875" customWidth="1"/>
    <col min="1817" max="1817" width="26.7265625" customWidth="1"/>
    <col min="1818" max="1818" width="56.7265625" customWidth="1"/>
    <col min="1819" max="1819" width="16.453125" customWidth="1"/>
    <col min="1820" max="1820" width="20.1796875" customWidth="1"/>
    <col min="1821" max="1821" width="48.7265625" customWidth="1"/>
    <col min="1822" max="1822" width="34.7265625" customWidth="1"/>
    <col min="1823" max="1823" width="42.7265625" customWidth="1"/>
    <col min="1824" max="1824" width="48.54296875" customWidth="1"/>
    <col min="1825" max="1825" width="35.7265625" customWidth="1"/>
    <col min="1826" max="1826" width="18.54296875" customWidth="1"/>
    <col min="1827" max="1827" width="33.453125" customWidth="1"/>
    <col min="1828" max="1828" width="32.54296875" customWidth="1"/>
    <col min="1829" max="1829" width="49.26953125" customWidth="1"/>
    <col min="1830" max="1830" width="51.1796875" customWidth="1"/>
    <col min="1831" max="1831" width="42.1796875" customWidth="1"/>
    <col min="1832" max="1832" width="38.81640625" customWidth="1"/>
    <col min="1833" max="1833" width="16.81640625" customWidth="1"/>
    <col min="1834" max="1834" width="11.81640625" customWidth="1"/>
    <col min="1835" max="1835" width="13.7265625" customWidth="1"/>
    <col min="1836" max="1836" width="22.26953125" customWidth="1"/>
    <col min="1837" max="1837" width="20.1796875" customWidth="1"/>
    <col min="1838" max="1838" width="51.81640625" customWidth="1"/>
    <col min="1839" max="1839" width="9" customWidth="1"/>
    <col min="1840" max="1840" width="15.7265625" customWidth="1"/>
    <col min="1841" max="1841" width="13.1796875" customWidth="1"/>
    <col min="1842" max="1842" width="8.81640625" customWidth="1"/>
    <col min="1843" max="1843" width="18.54296875" customWidth="1"/>
    <col min="1844" max="1844" width="59.26953125" customWidth="1"/>
    <col min="1845" max="1845" width="18.453125" customWidth="1"/>
    <col min="1846" max="1846" width="8.453125" customWidth="1"/>
    <col min="1847" max="1847" width="9.1796875" customWidth="1"/>
    <col min="1848" max="1848" width="13.54296875" customWidth="1"/>
    <col min="1849" max="1849" width="45.26953125" customWidth="1"/>
    <col min="1850" max="1850" width="27.26953125" customWidth="1"/>
    <col min="1851" max="1851" width="26" customWidth="1"/>
    <col min="1852" max="1852" width="39" customWidth="1"/>
    <col min="1853" max="1853" width="38.26953125" customWidth="1"/>
    <col min="1854" max="1854" width="6.26953125" customWidth="1"/>
    <col min="1855" max="1855" width="31.7265625" customWidth="1"/>
    <col min="1856" max="1856" width="17.7265625" customWidth="1"/>
    <col min="1857" max="1857" width="20.81640625" customWidth="1"/>
    <col min="1858" max="1858" width="32.453125" customWidth="1"/>
    <col min="1859" max="1859" width="50.81640625" customWidth="1"/>
    <col min="1860" max="1860" width="22" customWidth="1"/>
    <col min="1861" max="1861" width="6.453125" customWidth="1"/>
    <col min="1862" max="1862" width="35" customWidth="1"/>
    <col min="1863" max="1863" width="18.1796875" customWidth="1"/>
    <col min="1864" max="1864" width="31.54296875" customWidth="1"/>
    <col min="1865" max="1865" width="15.453125" customWidth="1"/>
    <col min="1866" max="1866" width="23.7265625" customWidth="1"/>
    <col min="1867" max="1867" width="51.54296875" customWidth="1"/>
    <col min="1868" max="1868" width="43.7265625" customWidth="1"/>
    <col min="1869" max="1869" width="58.7265625" customWidth="1"/>
    <col min="1870" max="1870" width="20.7265625" customWidth="1"/>
    <col min="1871" max="1871" width="49.453125" customWidth="1"/>
    <col min="1872" max="1872" width="54" customWidth="1"/>
    <col min="1873" max="1873" width="52.7265625" customWidth="1"/>
    <col min="1874" max="1874" width="23.7265625" customWidth="1"/>
    <col min="1875" max="1875" width="19.26953125" customWidth="1"/>
    <col min="1876" max="1876" width="26" customWidth="1"/>
    <col min="1877" max="1877" width="26.54296875" customWidth="1"/>
    <col min="1878" max="1878" width="54.26953125" customWidth="1"/>
    <col min="1879" max="1879" width="53.453125" customWidth="1"/>
    <col min="1880" max="1880" width="31.54296875" customWidth="1"/>
    <col min="1881" max="1881" width="11.54296875" customWidth="1"/>
    <col min="1882" max="1882" width="28.26953125" customWidth="1"/>
    <col min="1883" max="1883" width="38.81640625" customWidth="1"/>
    <col min="1884" max="1884" width="26.1796875" customWidth="1"/>
    <col min="1885" max="1885" width="28.54296875" customWidth="1"/>
    <col min="1886" max="1886" width="54.7265625" customWidth="1"/>
    <col min="1887" max="1887" width="51.7265625" customWidth="1"/>
    <col min="1888" max="1888" width="26.453125" customWidth="1"/>
    <col min="1889" max="1889" width="53.1796875" customWidth="1"/>
    <col min="1890" max="1890" width="24.7265625" customWidth="1"/>
    <col min="1891" max="1891" width="66.1796875" customWidth="1"/>
    <col min="1892" max="1892" width="56.1796875" customWidth="1"/>
    <col min="1893" max="1893" width="15.54296875" customWidth="1"/>
    <col min="1894" max="1894" width="43.453125" customWidth="1"/>
    <col min="1895" max="1895" width="40.54296875" customWidth="1"/>
    <col min="1896" max="1896" width="53.81640625" customWidth="1"/>
    <col min="1897" max="1897" width="24.453125" customWidth="1"/>
    <col min="1898" max="1898" width="35" customWidth="1"/>
    <col min="1899" max="1899" width="46" customWidth="1"/>
    <col min="1900" max="1900" width="23.7265625" customWidth="1"/>
    <col min="1901" max="1901" width="33.1796875" customWidth="1"/>
    <col min="1902" max="1902" width="27.81640625" customWidth="1"/>
    <col min="1903" max="1903" width="22.7265625" customWidth="1"/>
    <col min="1904" max="1904" width="27.54296875" customWidth="1"/>
    <col min="1905" max="1905" width="28.54296875" customWidth="1"/>
    <col min="1906" max="1906" width="26" customWidth="1"/>
    <col min="1907" max="1907" width="18.81640625" customWidth="1"/>
    <col min="1908" max="1908" width="49.453125" customWidth="1"/>
    <col min="1909" max="1909" width="54.26953125" customWidth="1"/>
    <col min="1910" max="1910" width="31.81640625" customWidth="1"/>
    <col min="1911" max="1911" width="55" customWidth="1"/>
    <col min="1912" max="1912" width="66" customWidth="1"/>
    <col min="1913" max="1913" width="23.1796875" customWidth="1"/>
    <col min="1914" max="1914" width="34.453125" customWidth="1"/>
    <col min="1915" max="1915" width="51.1796875" customWidth="1"/>
    <col min="1916" max="1916" width="22.453125" customWidth="1"/>
    <col min="1917" max="1917" width="28" customWidth="1"/>
    <col min="1918" max="1918" width="42.54296875" customWidth="1"/>
    <col min="1919" max="1919" width="23.81640625" customWidth="1"/>
    <col min="1920" max="1920" width="40.453125" customWidth="1"/>
    <col min="1921" max="1921" width="58.1796875" customWidth="1"/>
    <col min="1922" max="1922" width="15.7265625" customWidth="1"/>
    <col min="1923" max="1923" width="24.1796875" customWidth="1"/>
    <col min="1924" max="1924" width="12" customWidth="1"/>
    <col min="1925" max="1925" width="17.81640625" customWidth="1"/>
    <col min="1926" max="1926" width="53.54296875" customWidth="1"/>
    <col min="1927" max="1927" width="19.1796875" customWidth="1"/>
    <col min="1928" max="1928" width="13.54296875" customWidth="1"/>
    <col min="1929" max="1929" width="12.54296875" customWidth="1"/>
    <col min="1930" max="1930" width="40.54296875" customWidth="1"/>
    <col min="1931" max="1931" width="36" customWidth="1"/>
    <col min="1932" max="1932" width="13.7265625" customWidth="1"/>
    <col min="1933" max="1933" width="35.7265625" customWidth="1"/>
    <col min="1934" max="1934" width="57.453125" customWidth="1"/>
    <col min="1935" max="1935" width="28.54296875" customWidth="1"/>
    <col min="1936" max="1936" width="38.453125" customWidth="1"/>
    <col min="1937" max="1937" width="47" customWidth="1"/>
    <col min="1938" max="1938" width="48.453125" customWidth="1"/>
    <col min="1939" max="1939" width="54.26953125" customWidth="1"/>
    <col min="1940" max="1940" width="45.1796875" customWidth="1"/>
    <col min="1941" max="1941" width="6.81640625" customWidth="1"/>
    <col min="1942" max="1942" width="27.26953125" customWidth="1"/>
    <col min="1943" max="1943" width="19.26953125" customWidth="1"/>
    <col min="1944" max="1944" width="28.453125" customWidth="1"/>
    <col min="1945" max="1945" width="16.1796875" customWidth="1"/>
    <col min="1946" max="1946" width="47.1796875" customWidth="1"/>
    <col min="1947" max="1947" width="85" customWidth="1"/>
    <col min="1948" max="1948" width="9" customWidth="1"/>
    <col min="1949" max="1949" width="42.26953125" customWidth="1"/>
    <col min="1950" max="1950" width="17" customWidth="1"/>
    <col min="1951" max="1951" width="39.81640625" customWidth="1"/>
    <col min="1952" max="1952" width="23" customWidth="1"/>
    <col min="1953" max="1953" width="23.7265625" customWidth="1"/>
    <col min="1954" max="1954" width="12" customWidth="1"/>
    <col min="1955" max="1955" width="25.81640625" customWidth="1"/>
    <col min="1956" max="1956" width="25.26953125" customWidth="1"/>
    <col min="1957" max="1957" width="51" customWidth="1"/>
    <col min="1958" max="1958" width="14.54296875" customWidth="1"/>
    <col min="1959" max="1959" width="18.1796875" customWidth="1"/>
    <col min="1960" max="1960" width="49.54296875" customWidth="1"/>
    <col min="1961" max="1961" width="20.453125" customWidth="1"/>
    <col min="1962" max="1962" width="20" customWidth="1"/>
    <col min="1963" max="1963" width="9.54296875" customWidth="1"/>
    <col min="1964" max="1964" width="26.7265625" customWidth="1"/>
    <col min="1965" max="1965" width="39" customWidth="1"/>
    <col min="1966" max="1966" width="32.81640625" customWidth="1"/>
    <col min="1967" max="1967" width="48.54296875" customWidth="1"/>
    <col min="1968" max="1968" width="32.7265625" customWidth="1"/>
    <col min="1969" max="1969" width="40.81640625" customWidth="1"/>
    <col min="1970" max="1970" width="55.81640625" customWidth="1"/>
    <col min="1971" max="1971" width="30.1796875" customWidth="1"/>
    <col min="1972" max="1972" width="50.54296875" customWidth="1"/>
    <col min="1973" max="1973" width="41.453125" customWidth="1"/>
    <col min="1974" max="1974" width="38" customWidth="1"/>
    <col min="1975" max="1975" width="31.54296875" customWidth="1"/>
    <col min="1976" max="1976" width="59" customWidth="1"/>
    <col min="1977" max="1977" width="7" customWidth="1"/>
    <col min="1978" max="1978" width="51" customWidth="1"/>
    <col min="1979" max="1979" width="24.453125" customWidth="1"/>
    <col min="1980" max="1980" width="48.26953125" customWidth="1"/>
    <col min="1981" max="1981" width="49.1796875" customWidth="1"/>
    <col min="1982" max="1982" width="53.54296875" customWidth="1"/>
    <col min="1983" max="1983" width="18.26953125" customWidth="1"/>
    <col min="1984" max="1984" width="34.81640625" customWidth="1"/>
    <col min="1985" max="1985" width="55.453125" customWidth="1"/>
    <col min="1986" max="1986" width="16.1796875" customWidth="1"/>
    <col min="1987" max="1987" width="38" customWidth="1"/>
    <col min="1988" max="1988" width="18.7265625" customWidth="1"/>
    <col min="1989" max="1989" width="14.7265625" customWidth="1"/>
    <col min="1990" max="1990" width="9.26953125" customWidth="1"/>
    <col min="1991" max="1991" width="11.7265625" customWidth="1"/>
    <col min="1992" max="1992" width="58.453125" customWidth="1"/>
    <col min="1993" max="1993" width="51.81640625" customWidth="1"/>
    <col min="1994" max="1994" width="33" customWidth="1"/>
    <col min="1995" max="1995" width="15.7265625" customWidth="1"/>
    <col min="1996" max="1996" width="47" customWidth="1"/>
    <col min="1997" max="1997" width="35" customWidth="1"/>
    <col min="1998" max="1998" width="38.54296875" customWidth="1"/>
    <col min="1999" max="1999" width="28.1796875" customWidth="1"/>
    <col min="2000" max="2000" width="55" customWidth="1"/>
    <col min="2001" max="2001" width="27.7265625" customWidth="1"/>
    <col min="2002" max="2002" width="49.81640625" customWidth="1"/>
    <col min="2003" max="2003" width="51.1796875" customWidth="1"/>
    <col min="2004" max="2004" width="45" bestFit="1" customWidth="1"/>
    <col min="2005" max="2005" width="12.54296875" customWidth="1"/>
    <col min="2006" max="2006" width="12.81640625" customWidth="1"/>
    <col min="2007" max="2007" width="24" customWidth="1"/>
    <col min="2008" max="2008" width="31.81640625" customWidth="1"/>
    <col min="2009" max="2009" width="9.81640625" customWidth="1"/>
    <col min="2010" max="2010" width="10.81640625" customWidth="1"/>
    <col min="2011" max="2011" width="21.453125" customWidth="1"/>
    <col min="2012" max="2012" width="13.7265625" customWidth="1"/>
    <col min="2013" max="2013" width="21.81640625" customWidth="1"/>
    <col min="2014" max="2014" width="41.453125" customWidth="1"/>
    <col min="2015" max="2015" width="44.26953125" customWidth="1"/>
    <col min="2016" max="2016" width="49.453125" customWidth="1"/>
    <col min="2017" max="2017" width="36.7265625" customWidth="1"/>
    <col min="2018" max="2018" width="31.54296875" customWidth="1"/>
    <col min="2019" max="2019" width="42.54296875" customWidth="1"/>
    <col min="2020" max="2020" width="31.1796875" customWidth="1"/>
    <col min="2021" max="2021" width="24" customWidth="1"/>
    <col min="2022" max="2022" width="31.81640625" customWidth="1"/>
    <col min="2023" max="2023" width="26" customWidth="1"/>
    <col min="2024" max="2024" width="22.81640625" customWidth="1"/>
    <col min="2025" max="2025" width="8.81640625" customWidth="1"/>
    <col min="2026" max="2026" width="26.1796875" customWidth="1"/>
    <col min="2027" max="2027" width="24.1796875" customWidth="1"/>
    <col min="2028" max="2028" width="58.7265625" customWidth="1"/>
    <col min="2029" max="2029" width="32.81640625" customWidth="1"/>
    <col min="2030" max="2030" width="15" customWidth="1"/>
    <col min="2031" max="2031" width="10.453125" customWidth="1"/>
    <col min="2032" max="2032" width="49" customWidth="1"/>
    <col min="2033" max="2033" width="33.1796875" customWidth="1"/>
    <col min="2034" max="2034" width="48" customWidth="1"/>
    <col min="2035" max="2035" width="28.54296875" customWidth="1"/>
    <col min="2036" max="2036" width="30" customWidth="1"/>
    <col min="2037" max="2037" width="12.81640625" customWidth="1"/>
    <col min="2038" max="2038" width="55.54296875" customWidth="1"/>
    <col min="2039" max="2039" width="43.26953125" customWidth="1"/>
    <col min="2040" max="2040" width="57.7265625" customWidth="1"/>
    <col min="2041" max="2041" width="52.54296875" customWidth="1"/>
    <col min="2042" max="2042" width="36.26953125" customWidth="1"/>
    <col min="2043" max="2043" width="44" customWidth="1"/>
    <col min="2044" max="2044" width="13.1796875" customWidth="1"/>
    <col min="2045" max="2045" width="44.7265625" customWidth="1"/>
    <col min="2046" max="2046" width="19.54296875" customWidth="1"/>
    <col min="2047" max="2047" width="37.1796875" customWidth="1"/>
    <col min="2048" max="2048" width="9.7265625" customWidth="1"/>
    <col min="2049" max="2049" width="15.7265625" customWidth="1"/>
    <col min="2050" max="2050" width="36.7265625" customWidth="1"/>
    <col min="2051" max="2051" width="43.26953125" customWidth="1"/>
    <col min="2052" max="2052" width="47.81640625" customWidth="1"/>
    <col min="2053" max="2053" width="44.453125" customWidth="1"/>
    <col min="2054" max="2054" width="59.7265625" customWidth="1"/>
    <col min="2055" max="2055" width="27.1796875" customWidth="1"/>
    <col min="2056" max="2056" width="18" customWidth="1"/>
    <col min="2057" max="2057" width="38.453125" customWidth="1"/>
    <col min="2058" max="2058" width="39.26953125" customWidth="1"/>
    <col min="2059" max="2059" width="30.7265625" customWidth="1"/>
    <col min="2060" max="2060" width="26.26953125" customWidth="1"/>
    <col min="2061" max="2061" width="40.1796875" customWidth="1"/>
    <col min="2062" max="2062" width="58.1796875" customWidth="1"/>
    <col min="2063" max="2063" width="52.7265625" customWidth="1"/>
    <col min="2064" max="2064" width="35" customWidth="1"/>
    <col min="2065" max="2065" width="27.453125" customWidth="1"/>
    <col min="2066" max="2066" width="38.81640625" customWidth="1"/>
    <col min="2067" max="2067" width="28.81640625" customWidth="1"/>
    <col min="2068" max="2068" width="36.26953125" customWidth="1"/>
    <col min="2069" max="2069" width="29.81640625" customWidth="1"/>
    <col min="2070" max="2070" width="48.453125" customWidth="1"/>
    <col min="2071" max="2071" width="26.54296875" customWidth="1"/>
    <col min="2072" max="2072" width="56" customWidth="1"/>
    <col min="2073" max="2073" width="10.81640625" customWidth="1"/>
    <col min="2074" max="2074" width="57.1796875" customWidth="1"/>
    <col min="2075" max="2075" width="44.81640625" customWidth="1"/>
    <col min="2076" max="2076" width="50.1796875" customWidth="1"/>
    <col min="2077" max="2078" width="22.1796875" customWidth="1"/>
    <col min="2079" max="2079" width="29.7265625" customWidth="1"/>
    <col min="2080" max="2080" width="46.26953125" customWidth="1"/>
    <col min="2081" max="2081" width="44" customWidth="1"/>
    <col min="2082" max="2082" width="52.81640625" customWidth="1"/>
    <col min="2083" max="2083" width="29.81640625" customWidth="1"/>
    <col min="2084" max="2084" width="34.1796875" customWidth="1"/>
    <col min="2085" max="2085" width="52.453125" customWidth="1"/>
    <col min="2086" max="2086" width="23.26953125" customWidth="1"/>
    <col min="2087" max="2087" width="10.7265625" customWidth="1"/>
    <col min="2088" max="2088" width="34.1796875" customWidth="1"/>
    <col min="2089" max="2089" width="27" customWidth="1"/>
    <col min="2090" max="2091" width="50.453125" customWidth="1"/>
    <col min="2092" max="2092" width="57.54296875" customWidth="1"/>
    <col min="2093" max="2093" width="33.54296875" customWidth="1"/>
    <col min="2094" max="2094" width="40" customWidth="1"/>
    <col min="2095" max="2095" width="27.7265625" customWidth="1"/>
    <col min="2096" max="2096" width="48.81640625" customWidth="1"/>
    <col min="2097" max="2097" width="36.54296875" customWidth="1"/>
    <col min="2098" max="2098" width="22.26953125" customWidth="1"/>
    <col min="2099" max="2099" width="54.26953125" customWidth="1"/>
    <col min="2100" max="2100" width="34.81640625" customWidth="1"/>
    <col min="2101" max="2101" width="43.453125" customWidth="1"/>
    <col min="2102" max="2102" width="23.26953125" customWidth="1"/>
    <col min="2103" max="2103" width="16.7265625" customWidth="1"/>
    <col min="2104" max="2104" width="23.26953125" customWidth="1"/>
    <col min="2105" max="2105" width="20.453125" customWidth="1"/>
    <col min="2106" max="2106" width="46.81640625" customWidth="1"/>
    <col min="2107" max="2107" width="58.453125" customWidth="1"/>
    <col min="2108" max="2108" width="50.81640625" customWidth="1"/>
    <col min="2109" max="2109" width="21.54296875" customWidth="1"/>
    <col min="2110" max="2110" width="53" customWidth="1"/>
    <col min="2111" max="2111" width="30.453125" customWidth="1"/>
    <col min="2112" max="2112" width="16.1796875" customWidth="1"/>
    <col min="2113" max="2113" width="43" customWidth="1"/>
    <col min="2114" max="2114" width="59.453125" customWidth="1"/>
    <col min="2115" max="2115" width="20.453125" customWidth="1"/>
    <col min="2116" max="2116" width="57.26953125" customWidth="1"/>
    <col min="2117" max="2117" width="20.81640625" customWidth="1"/>
    <col min="2118" max="2118" width="32" customWidth="1"/>
    <col min="2119" max="2119" width="51.453125" customWidth="1"/>
    <col min="2120" max="2120" width="22.1796875" customWidth="1"/>
    <col min="2121" max="2121" width="25.7265625" customWidth="1"/>
    <col min="2122" max="2122" width="27.453125" customWidth="1"/>
    <col min="2123" max="2123" width="12.54296875" customWidth="1"/>
    <col min="2124" max="2124" width="27.7265625" customWidth="1"/>
    <col min="2125" max="2125" width="48.1796875" customWidth="1"/>
    <col min="2126" max="2126" width="43.81640625" customWidth="1"/>
    <col min="2127" max="2127" width="40.26953125" customWidth="1"/>
    <col min="2128" max="2128" width="9.7265625" customWidth="1"/>
    <col min="2129" max="2129" width="35.7265625" customWidth="1"/>
    <col min="2130" max="2130" width="34.453125" customWidth="1"/>
    <col min="2131" max="2131" width="18.26953125" customWidth="1"/>
    <col min="2132" max="2132" width="44.453125" customWidth="1"/>
    <col min="2133" max="2133" width="48.7265625" customWidth="1"/>
    <col min="2134" max="2134" width="46.54296875" customWidth="1"/>
    <col min="2135" max="2135" width="56.26953125" customWidth="1"/>
    <col min="2136" max="2136" width="62.81640625" customWidth="1"/>
    <col min="2137" max="2137" width="37.54296875" customWidth="1"/>
    <col min="2138" max="2138" width="24.54296875" customWidth="1"/>
    <col min="2139" max="2139" width="46.81640625" customWidth="1"/>
    <col min="2140" max="2140" width="15.81640625" customWidth="1"/>
    <col min="2141" max="2141" width="26.26953125" customWidth="1"/>
    <col min="2142" max="2142" width="38.26953125" customWidth="1"/>
    <col min="2143" max="2143" width="25.1796875" customWidth="1"/>
    <col min="2144" max="2144" width="26.453125" customWidth="1"/>
    <col min="2145" max="2145" width="54.1796875" customWidth="1"/>
    <col min="2146" max="2146" width="16.81640625" customWidth="1"/>
    <col min="2147" max="2147" width="27.7265625" customWidth="1"/>
    <col min="2148" max="2148" width="29.7265625" customWidth="1"/>
    <col min="2149" max="2149" width="36.54296875" customWidth="1"/>
    <col min="2150" max="2150" width="54.7265625" customWidth="1"/>
    <col min="2151" max="2151" width="20.81640625" customWidth="1"/>
    <col min="2152" max="2152" width="43.1796875" customWidth="1"/>
    <col min="2153" max="2153" width="47.26953125" customWidth="1"/>
    <col min="2154" max="2154" width="53.54296875" customWidth="1"/>
    <col min="2155" max="2155" width="30.7265625" customWidth="1"/>
    <col min="2156" max="2156" width="57.26953125" customWidth="1"/>
    <col min="2157" max="2157" width="17.54296875" customWidth="1"/>
    <col min="2158" max="2158" width="15.54296875" customWidth="1"/>
    <col min="2159" max="2159" width="47.453125" customWidth="1"/>
    <col min="2160" max="2160" width="5.81640625" customWidth="1"/>
    <col min="2161" max="2161" width="10" customWidth="1"/>
    <col min="2162" max="2162" width="10.1796875" customWidth="1"/>
    <col min="2163" max="2163" width="13.1796875" customWidth="1"/>
    <col min="2164" max="2164" width="32" customWidth="1"/>
    <col min="2165" max="2165" width="24" customWidth="1"/>
    <col min="2166" max="2166" width="51" customWidth="1"/>
    <col min="2167" max="2167" width="34.81640625" customWidth="1"/>
    <col min="2168" max="2168" width="33.81640625" customWidth="1"/>
    <col min="2169" max="2169" width="13.7265625" customWidth="1"/>
    <col min="2170" max="2170" width="18.7265625" customWidth="1"/>
    <col min="2171" max="2171" width="37" customWidth="1"/>
    <col min="2172" max="2172" width="15.26953125" customWidth="1"/>
    <col min="2173" max="2173" width="20.54296875" customWidth="1"/>
    <col min="2174" max="2174" width="32.1796875" customWidth="1"/>
    <col min="2175" max="2175" width="35.1796875" customWidth="1"/>
    <col min="2176" max="2176" width="22.7265625" customWidth="1"/>
    <col min="2177" max="2177" width="17.7265625" customWidth="1"/>
    <col min="2178" max="2178" width="46.453125" customWidth="1"/>
    <col min="2179" max="2179" width="40.81640625" customWidth="1"/>
    <col min="2180" max="2180" width="39" customWidth="1"/>
    <col min="2181" max="2181" width="12.7265625" customWidth="1"/>
    <col min="2182" max="2182" width="16" customWidth="1"/>
    <col min="2183" max="2183" width="34.453125" customWidth="1"/>
    <col min="2184" max="2184" width="20" customWidth="1"/>
    <col min="2185" max="2185" width="19.26953125" customWidth="1"/>
    <col min="2186" max="2186" width="16.81640625" customWidth="1"/>
    <col min="2187" max="2187" width="6.1796875" customWidth="1"/>
    <col min="2188" max="2188" width="22.7265625" customWidth="1"/>
    <col min="2189" max="2189" width="8.54296875" customWidth="1"/>
    <col min="2190" max="2190" width="12" customWidth="1"/>
    <col min="2191" max="2191" width="16.81640625" customWidth="1"/>
    <col min="2192" max="2192" width="21.7265625" customWidth="1"/>
    <col min="2193" max="2193" width="27.7265625" customWidth="1"/>
    <col min="2194" max="2194" width="55.26953125" customWidth="1"/>
    <col min="2195" max="2195" width="58.81640625" customWidth="1"/>
    <col min="2196" max="2196" width="21.7265625" customWidth="1"/>
    <col min="2197" max="2197" width="50.81640625" customWidth="1"/>
    <col min="2198" max="2198" width="11.54296875" customWidth="1"/>
    <col min="2199" max="2199" width="65.1796875" customWidth="1"/>
    <col min="2200" max="2200" width="36.1796875" customWidth="1"/>
    <col min="2201" max="2201" width="17.7265625" customWidth="1"/>
    <col min="2202" max="2202" width="39.26953125" customWidth="1"/>
    <col min="2203" max="2203" width="14" customWidth="1"/>
    <col min="2204" max="2204" width="30.54296875" customWidth="1"/>
    <col min="2205" max="2205" width="58.7265625" customWidth="1"/>
    <col min="2206" max="2206" width="18.453125" customWidth="1"/>
    <col min="2207" max="2207" width="58.453125" customWidth="1"/>
    <col min="2208" max="2208" width="18.26953125" customWidth="1"/>
    <col min="2209" max="2209" width="58.1796875" customWidth="1"/>
    <col min="2210" max="2210" width="58.26953125" customWidth="1"/>
    <col min="2211" max="2211" width="22.81640625" customWidth="1"/>
    <col min="2212" max="2212" width="49.7265625" customWidth="1"/>
    <col min="2213" max="2213" width="56.7265625" customWidth="1"/>
    <col min="2214" max="2214" width="13.453125" customWidth="1"/>
    <col min="2215" max="2215" width="51.7265625" customWidth="1"/>
    <col min="2216" max="2216" width="9.1796875" customWidth="1"/>
    <col min="2217" max="2217" width="32" customWidth="1"/>
    <col min="2218" max="2218" width="33.26953125" customWidth="1"/>
    <col min="2219" max="2219" width="37.1796875" customWidth="1"/>
    <col min="2220" max="2220" width="10.7265625" customWidth="1"/>
    <col min="2221" max="2221" width="52.7265625" customWidth="1"/>
    <col min="2222" max="2222" width="40" customWidth="1"/>
    <col min="2223" max="2223" width="55.7265625" customWidth="1"/>
    <col min="2224" max="2224" width="24" customWidth="1"/>
    <col min="2225" max="2225" width="14.81640625" customWidth="1"/>
    <col min="2226" max="2226" width="35.54296875" customWidth="1"/>
    <col min="2227" max="2227" width="29.7265625" customWidth="1"/>
    <col min="2228" max="2228" width="40.26953125" customWidth="1"/>
    <col min="2229" max="2229" width="23.81640625" customWidth="1"/>
    <col min="2230" max="2230" width="56.7265625" customWidth="1"/>
    <col min="2231" max="2231" width="29.7265625" customWidth="1"/>
    <col min="2232" max="2232" width="44.453125" customWidth="1"/>
    <col min="2233" max="2233" width="27.1796875" customWidth="1"/>
    <col min="2234" max="2234" width="14" customWidth="1"/>
    <col min="2235" max="2235" width="20.1796875" customWidth="1"/>
    <col min="2236" max="2236" width="54.7265625" customWidth="1"/>
    <col min="2237" max="2237" width="55.26953125" customWidth="1"/>
    <col min="2238" max="2238" width="52.1796875" customWidth="1"/>
    <col min="2239" max="2239" width="25" customWidth="1"/>
    <col min="2240" max="2240" width="15.1796875" customWidth="1"/>
    <col min="2241" max="2241" width="20.7265625" customWidth="1"/>
    <col min="2242" max="2242" width="17" customWidth="1"/>
    <col min="2243" max="2243" width="20" customWidth="1"/>
    <col min="2244" max="2244" width="30.54296875" customWidth="1"/>
    <col min="2245" max="2245" width="17.453125" customWidth="1"/>
    <col min="2246" max="2246" width="22.26953125" customWidth="1"/>
    <col min="2247" max="2247" width="39" customWidth="1"/>
    <col min="2248" max="2248" width="15.7265625" customWidth="1"/>
    <col min="2249" max="2249" width="15.453125" customWidth="1"/>
    <col min="2250" max="2250" width="24.26953125" customWidth="1"/>
    <col min="2251" max="2251" width="36.81640625" customWidth="1"/>
    <col min="2252" max="2252" width="52.1796875" customWidth="1"/>
    <col min="2253" max="2253" width="31.54296875" customWidth="1"/>
    <col min="2254" max="2254" width="18.453125" customWidth="1"/>
    <col min="2255" max="2255" width="39" customWidth="1"/>
    <col min="2256" max="2256" width="52.26953125" customWidth="1"/>
    <col min="2257" max="2257" width="21.54296875" customWidth="1"/>
    <col min="2258" max="2258" width="14.7265625" customWidth="1"/>
    <col min="2259" max="2259" width="57.54296875" customWidth="1"/>
    <col min="2260" max="2260" width="18.453125" customWidth="1"/>
    <col min="2261" max="2261" width="77.453125" customWidth="1"/>
    <col min="2262" max="2262" width="31" customWidth="1"/>
    <col min="2263" max="2263" width="15.1796875" customWidth="1"/>
    <col min="2264" max="2264" width="11" customWidth="1"/>
    <col min="2265" max="2265" width="42.453125" customWidth="1"/>
    <col min="2266" max="2266" width="53.453125" customWidth="1"/>
    <col min="2267" max="2267" width="32.81640625" customWidth="1"/>
    <col min="2268" max="2268" width="36.26953125" customWidth="1"/>
    <col min="2269" max="2269" width="41.26953125" customWidth="1"/>
    <col min="2270" max="2270" width="13.453125" customWidth="1"/>
    <col min="2271" max="2271" width="21.7265625" customWidth="1"/>
    <col min="2272" max="2272" width="20.7265625" customWidth="1"/>
    <col min="2273" max="2273" width="36" customWidth="1"/>
    <col min="2274" max="2274" width="31.1796875" customWidth="1"/>
    <col min="2275" max="2275" width="45.7265625" customWidth="1"/>
    <col min="2276" max="2276" width="49.1796875" customWidth="1"/>
    <col min="2277" max="2277" width="57.7265625" customWidth="1"/>
    <col min="2278" max="2278" width="4.453125" customWidth="1"/>
    <col min="2279" max="2279" width="59.1796875" customWidth="1"/>
    <col min="2280" max="2280" width="37.453125" customWidth="1"/>
    <col min="2281" max="2281" width="55.81640625" customWidth="1"/>
    <col min="2282" max="2282" width="20.81640625" customWidth="1"/>
    <col min="2283" max="2283" width="31.81640625" customWidth="1"/>
    <col min="2284" max="2284" width="26.7265625" customWidth="1"/>
    <col min="2285" max="2285" width="41.54296875" customWidth="1"/>
    <col min="2286" max="2286" width="49.26953125" customWidth="1"/>
    <col min="2287" max="2287" width="59" customWidth="1"/>
    <col min="2288" max="2288" width="24.1796875" customWidth="1"/>
    <col min="2289" max="2289" width="38.1796875" customWidth="1"/>
    <col min="2290" max="2290" width="19" customWidth="1"/>
    <col min="2291" max="2291" width="30.54296875" customWidth="1"/>
    <col min="2292" max="2292" width="51.26953125" customWidth="1"/>
    <col min="2293" max="2293" width="32.7265625" customWidth="1"/>
    <col min="2294" max="2294" width="56.7265625" customWidth="1"/>
    <col min="2295" max="2295" width="23.26953125" customWidth="1"/>
    <col min="2296" max="2296" width="27" customWidth="1"/>
    <col min="2297" max="2297" width="49.7265625" customWidth="1"/>
    <col min="2298" max="2298" width="35.7265625" customWidth="1"/>
    <col min="2299" max="2299" width="26.1796875" customWidth="1"/>
    <col min="2300" max="2300" width="44.26953125" customWidth="1"/>
    <col min="2301" max="2301" width="56.7265625" customWidth="1"/>
    <col min="2302" max="2302" width="25.81640625" customWidth="1"/>
    <col min="2303" max="2303" width="15.54296875" customWidth="1"/>
    <col min="2304" max="2304" width="14" customWidth="1"/>
    <col min="2305" max="2305" width="18.7265625" customWidth="1"/>
    <col min="2306" max="2306" width="23.7265625" customWidth="1"/>
    <col min="2307" max="2307" width="4.1796875" customWidth="1"/>
    <col min="2308" max="2308" width="10.1796875" customWidth="1"/>
    <col min="2309" max="2309" width="31" customWidth="1"/>
    <col min="2310" max="2310" width="54.7265625" customWidth="1"/>
    <col min="2311" max="2311" width="15.7265625" customWidth="1"/>
    <col min="2312" max="2312" width="18.26953125" customWidth="1"/>
    <col min="2313" max="2313" width="19.1796875" customWidth="1"/>
    <col min="2314" max="2314" width="50.453125" customWidth="1"/>
    <col min="2315" max="2315" width="34.7265625" customWidth="1"/>
    <col min="2316" max="2316" width="53.453125" customWidth="1"/>
    <col min="2317" max="2317" width="47.81640625" customWidth="1"/>
    <col min="2318" max="2318" width="34.453125" customWidth="1"/>
    <col min="2319" max="2319" width="40.81640625" customWidth="1"/>
    <col min="2320" max="2320" width="41.54296875" customWidth="1"/>
    <col min="2321" max="2321" width="41.1796875" customWidth="1"/>
    <col min="2322" max="2322" width="40.453125" customWidth="1"/>
    <col min="2323" max="2323" width="38.1796875" customWidth="1"/>
    <col min="2324" max="2324" width="49.81640625" customWidth="1"/>
    <col min="2325" max="2325" width="28.26953125" customWidth="1"/>
    <col min="2326" max="2326" width="56.1796875" customWidth="1"/>
    <col min="2327" max="2327" width="30.7265625" customWidth="1"/>
    <col min="2328" max="2328" width="16.1796875" customWidth="1"/>
    <col min="2329" max="2329" width="26.26953125" customWidth="1"/>
    <col min="2330" max="2330" width="40" customWidth="1"/>
    <col min="2331" max="2331" width="55.26953125" customWidth="1"/>
    <col min="2332" max="2332" width="32.453125" customWidth="1"/>
    <col min="2333" max="2333" width="52.453125" customWidth="1"/>
    <col min="2334" max="2334" width="21.54296875" customWidth="1"/>
    <col min="2335" max="2335" width="26.1796875" customWidth="1"/>
    <col min="2336" max="2336" width="36.81640625" customWidth="1"/>
    <col min="2337" max="2337" width="27.81640625" customWidth="1"/>
    <col min="2338" max="2338" width="14.7265625" customWidth="1"/>
    <col min="2339" max="2339" width="55.453125" customWidth="1"/>
    <col min="2340" max="2340" width="46.26953125" customWidth="1"/>
    <col min="2341" max="2341" width="51" customWidth="1"/>
    <col min="2342" max="2342" width="18.7265625" customWidth="1"/>
    <col min="2343" max="2343" width="18.54296875" customWidth="1"/>
    <col min="2344" max="2344" width="35.453125" customWidth="1"/>
    <col min="2345" max="2345" width="51.453125" customWidth="1"/>
    <col min="2346" max="2346" width="58.26953125" customWidth="1"/>
    <col min="2347" max="2347" width="45" customWidth="1"/>
    <col min="2348" max="2348" width="51.81640625" customWidth="1"/>
    <col min="2349" max="2349" width="21.1796875" customWidth="1"/>
    <col min="2350" max="2350" width="59.1796875" customWidth="1"/>
    <col min="2351" max="2351" width="28" customWidth="1"/>
    <col min="2352" max="2352" width="38.26953125" customWidth="1"/>
    <col min="2353" max="2353" width="52.453125" customWidth="1"/>
    <col min="2354" max="2354" width="42.54296875" customWidth="1"/>
    <col min="2355" max="2355" width="54.54296875" customWidth="1"/>
    <col min="2356" max="2356" width="35.1796875" customWidth="1"/>
    <col min="2357" max="2357" width="35" bestFit="1" customWidth="1"/>
    <col min="2358" max="2358" width="13.54296875" customWidth="1"/>
    <col min="2359" max="2359" width="25" customWidth="1"/>
    <col min="2360" max="2360" width="7" customWidth="1"/>
    <col min="2361" max="2361" width="36.453125" customWidth="1"/>
    <col min="2362" max="2362" width="22.81640625" customWidth="1"/>
    <col min="2363" max="2363" width="52.26953125" customWidth="1"/>
    <col min="2364" max="2364" width="16.81640625" customWidth="1"/>
    <col min="2365" max="2365" width="20.26953125" customWidth="1"/>
    <col min="2366" max="2366" width="73.453125" customWidth="1"/>
    <col min="2367" max="2367" width="59.1796875" customWidth="1"/>
    <col min="2368" max="2368" width="22.54296875" customWidth="1"/>
    <col min="2369" max="2369" width="22.81640625" customWidth="1"/>
    <col min="2370" max="2370" width="4.7265625" customWidth="1"/>
    <col min="2371" max="2371" width="32.54296875" customWidth="1"/>
    <col min="2372" max="2372" width="31.81640625" customWidth="1"/>
    <col min="2373" max="2373" width="22.453125" customWidth="1"/>
    <col min="2374" max="2374" width="58.453125" customWidth="1"/>
    <col min="2375" max="2375" width="25.7265625" customWidth="1"/>
    <col min="2376" max="2376" width="51.54296875" customWidth="1"/>
    <col min="2377" max="2377" width="44" customWidth="1"/>
    <col min="2378" max="2378" width="48" customWidth="1"/>
    <col min="2379" max="2379" width="64" customWidth="1"/>
    <col min="2380" max="2380" width="51.81640625" customWidth="1"/>
    <col min="2381" max="2381" width="31.453125" customWidth="1"/>
    <col min="2382" max="2382" width="36.81640625" customWidth="1"/>
    <col min="2383" max="2383" width="50" customWidth="1"/>
    <col min="2384" max="2384" width="47.1796875" customWidth="1"/>
    <col min="2385" max="2385" width="19.453125" customWidth="1"/>
    <col min="2386" max="2386" width="47.453125" customWidth="1"/>
    <col min="2387" max="2387" width="43" customWidth="1"/>
    <col min="2388" max="2388" width="59.54296875" customWidth="1"/>
    <col min="2389" max="2389" width="31" customWidth="1"/>
    <col min="2390" max="2390" width="42.26953125" customWidth="1"/>
    <col min="2391" max="2391" width="32.7265625" customWidth="1"/>
    <col min="2392" max="2392" width="52.54296875" customWidth="1"/>
    <col min="2393" max="2393" width="61.1796875" customWidth="1"/>
    <col min="2394" max="2394" width="22.81640625" customWidth="1"/>
    <col min="2395" max="2395" width="52.81640625" customWidth="1"/>
    <col min="2396" max="2396" width="14.81640625" customWidth="1"/>
    <col min="2397" max="2397" width="53.81640625" customWidth="1"/>
    <col min="2398" max="2398" width="50" customWidth="1"/>
    <col min="2399" max="2399" width="43.453125" customWidth="1"/>
    <col min="2400" max="2400" width="36.7265625" customWidth="1"/>
    <col min="2401" max="2401" width="41.1796875" customWidth="1"/>
    <col min="2402" max="2402" width="45.81640625" customWidth="1"/>
    <col min="2403" max="2403" width="32.1796875" customWidth="1"/>
    <col min="2404" max="2404" width="28.1796875" customWidth="1"/>
    <col min="2405" max="2405" width="58.26953125" customWidth="1"/>
    <col min="2406" max="2406" width="36.1796875" customWidth="1"/>
    <col min="2407" max="2407" width="18.7265625" customWidth="1"/>
    <col min="2408" max="2408" width="57.453125" customWidth="1"/>
    <col min="2409" max="2409" width="16.81640625" customWidth="1"/>
    <col min="2410" max="2410" width="52.54296875" customWidth="1"/>
    <col min="2411" max="2411" width="16.54296875" customWidth="1"/>
    <col min="2412" max="2412" width="39.54296875" customWidth="1"/>
    <col min="2413" max="2413" width="36.453125" customWidth="1"/>
    <col min="2414" max="2414" width="27.26953125" customWidth="1"/>
    <col min="2415" max="2415" width="15.1796875" customWidth="1"/>
    <col min="2416" max="2416" width="50.7265625" customWidth="1"/>
    <col min="2417" max="2417" width="33.26953125" customWidth="1"/>
    <col min="2418" max="2418" width="29.1796875" customWidth="1"/>
    <col min="2419" max="2419" width="11" customWidth="1"/>
    <col min="2420" max="2420" width="57" customWidth="1"/>
    <col min="2421" max="2421" width="49.54296875" customWidth="1"/>
    <col min="2422" max="2422" width="54.26953125" customWidth="1"/>
    <col min="2423" max="2423" width="26.7265625" customWidth="1"/>
    <col min="2424" max="2424" width="54.1796875" customWidth="1"/>
    <col min="2425" max="2425" width="14.7265625" customWidth="1"/>
    <col min="2426" max="2426" width="31.26953125" customWidth="1"/>
    <col min="2427" max="2427" width="53" customWidth="1"/>
    <col min="2428" max="2428" width="25.1796875" customWidth="1"/>
    <col min="2429" max="2429" width="36.7265625" customWidth="1"/>
    <col min="2430" max="2430" width="55.81640625" customWidth="1"/>
    <col min="2431" max="2431" width="57.26953125" customWidth="1"/>
    <col min="2432" max="2432" width="35.453125" customWidth="1"/>
    <col min="2433" max="2433" width="25.81640625" customWidth="1"/>
    <col min="2434" max="2434" width="24.26953125" customWidth="1"/>
    <col min="2435" max="2435" width="24.1796875" customWidth="1"/>
    <col min="2436" max="2436" width="52.81640625" customWidth="1"/>
    <col min="2437" max="2437" width="56.1796875" customWidth="1"/>
    <col min="2438" max="2438" width="44.1796875" customWidth="1"/>
    <col min="2439" max="2439" width="51.54296875" customWidth="1"/>
    <col min="2440" max="2440" width="33.453125" customWidth="1"/>
    <col min="2441" max="2441" width="38.1796875" customWidth="1"/>
    <col min="2442" max="2442" width="54.7265625" customWidth="1"/>
    <col min="2443" max="2443" width="35.453125" customWidth="1"/>
    <col min="2444" max="2444" width="23.1796875" customWidth="1"/>
    <col min="2445" max="2445" width="47.26953125" customWidth="1"/>
    <col min="2446" max="2446" width="6.54296875" customWidth="1"/>
    <col min="2447" max="2447" width="24.1796875" customWidth="1"/>
    <col min="2448" max="2448" width="14.54296875" customWidth="1"/>
    <col min="2449" max="2449" width="29.453125" customWidth="1"/>
    <col min="2450" max="2450" width="4.7265625" customWidth="1"/>
    <col min="2451" max="2451" width="13.7265625" customWidth="1"/>
    <col min="2452" max="2452" width="28.54296875" customWidth="1"/>
    <col min="2453" max="2453" width="48.26953125" customWidth="1"/>
    <col min="2454" max="2454" width="22.7265625" customWidth="1"/>
    <col min="2455" max="2455" width="14.7265625" customWidth="1"/>
    <col min="2456" max="2456" width="19.1796875" customWidth="1"/>
    <col min="2457" max="2457" width="28.7265625" customWidth="1"/>
    <col min="2458" max="2458" width="39" customWidth="1"/>
    <col min="2459" max="2459" width="43.26953125" customWidth="1"/>
    <col min="2460" max="2460" width="45.453125" customWidth="1"/>
    <col min="2461" max="2461" width="59.81640625" customWidth="1"/>
    <col min="2462" max="2462" width="17.81640625" customWidth="1"/>
    <col min="2463" max="2463" width="34.54296875" customWidth="1"/>
    <col min="2464" max="2464" width="17.26953125" customWidth="1"/>
    <col min="2465" max="2465" width="50.453125" customWidth="1"/>
    <col min="2466" max="2466" width="29.81640625" customWidth="1"/>
    <col min="2467" max="2467" width="58.1796875" customWidth="1"/>
    <col min="2468" max="2468" width="30.1796875" customWidth="1"/>
    <col min="2469" max="2469" width="35.26953125" customWidth="1"/>
    <col min="2470" max="2470" width="11.26953125" customWidth="1"/>
    <col min="2471" max="2471" width="80.81640625" customWidth="1"/>
    <col min="2472" max="2472" width="42.453125" customWidth="1"/>
    <col min="2473" max="2473" width="45.54296875" customWidth="1"/>
    <col min="2474" max="2474" width="54.54296875" customWidth="1"/>
    <col min="2475" max="2475" width="23.54296875" customWidth="1"/>
    <col min="2476" max="2476" width="36.54296875" customWidth="1"/>
    <col min="2477" max="2477" width="40.1796875" customWidth="1"/>
    <col min="2478" max="2478" width="53.453125" customWidth="1"/>
    <col min="2479" max="2479" width="19.81640625" customWidth="1"/>
    <col min="2480" max="2480" width="12" customWidth="1"/>
    <col min="2481" max="2481" width="24.81640625" customWidth="1"/>
    <col min="2482" max="2482" width="38.453125" customWidth="1"/>
    <col min="2483" max="2483" width="24.81640625" customWidth="1"/>
    <col min="2484" max="2484" width="26.54296875" customWidth="1"/>
    <col min="2485" max="2485" width="37.54296875" customWidth="1"/>
    <col min="2486" max="2486" width="56" customWidth="1"/>
    <col min="2487" max="2487" width="37.7265625" customWidth="1"/>
    <col min="2488" max="2488" width="49.26953125" customWidth="1"/>
    <col min="2489" max="2489" width="43" customWidth="1"/>
    <col min="2490" max="2490" width="44.453125" customWidth="1"/>
    <col min="2491" max="2491" width="45.81640625" customWidth="1"/>
    <col min="2492" max="2492" width="23.453125" customWidth="1"/>
    <col min="2493" max="2493" width="52" customWidth="1"/>
    <col min="2494" max="2494" width="50.54296875" customWidth="1"/>
    <col min="2495" max="2495" width="52.453125" customWidth="1"/>
    <col min="2496" max="2496" width="48.1796875" customWidth="1"/>
    <col min="2497" max="2497" width="30.54296875" customWidth="1"/>
    <col min="2498" max="2498" width="49.26953125" customWidth="1"/>
    <col min="2499" max="2499" width="45.1796875" customWidth="1"/>
    <col min="2500" max="2500" width="12.26953125" customWidth="1"/>
    <col min="2501" max="2501" width="56.7265625" customWidth="1"/>
    <col min="2502" max="2502" width="51.81640625" customWidth="1"/>
    <col min="2503" max="2503" width="57.7265625" customWidth="1"/>
    <col min="2504" max="2504" width="31.54296875" customWidth="1"/>
    <col min="2505" max="2505" width="45.26953125" customWidth="1"/>
    <col min="2506" max="2506" width="13.26953125" customWidth="1"/>
    <col min="2507" max="2507" width="48.54296875" customWidth="1"/>
    <col min="2508" max="2508" width="12.26953125" customWidth="1"/>
    <col min="2509" max="2509" width="21.7265625" customWidth="1"/>
    <col min="2510" max="2510" width="14.26953125" customWidth="1"/>
    <col min="2511" max="2511" width="12" customWidth="1"/>
    <col min="2512" max="2512" width="29.1796875" customWidth="1"/>
    <col min="2513" max="2513" width="49.54296875" customWidth="1"/>
    <col min="2514" max="2514" width="23.26953125" customWidth="1"/>
    <col min="2515" max="2515" width="51.54296875" customWidth="1"/>
    <col min="2516" max="2516" width="47.453125" customWidth="1"/>
    <col min="2517" max="2517" width="4.81640625" customWidth="1"/>
    <col min="2518" max="2518" width="43.453125" customWidth="1"/>
    <col min="2519" max="2519" width="20.7265625" customWidth="1"/>
    <col min="2520" max="2520" width="59.1796875" customWidth="1"/>
    <col min="2521" max="2521" width="25.54296875" customWidth="1"/>
    <col min="2522" max="2522" width="33.26953125" customWidth="1"/>
    <col min="2523" max="2523" width="51.1796875" customWidth="1"/>
    <col min="2524" max="2524" width="44.453125" customWidth="1"/>
    <col min="2525" max="2525" width="12.81640625" customWidth="1"/>
    <col min="2526" max="2526" width="51" customWidth="1"/>
    <col min="2527" max="2527" width="46.7265625" customWidth="1"/>
    <col min="2528" max="2528" width="23.81640625" customWidth="1"/>
    <col min="2529" max="2529" width="19.81640625" customWidth="1"/>
    <col min="2530" max="2530" width="16.7265625" customWidth="1"/>
    <col min="2531" max="2531" width="53.1796875" bestFit="1" customWidth="1"/>
    <col min="2532" max="2532" width="12.7265625" customWidth="1"/>
    <col min="2533" max="2533" width="50.453125" bestFit="1" customWidth="1"/>
    <col min="2534" max="2534" width="52.1796875" customWidth="1"/>
    <col min="2535" max="2535" width="43.1796875" customWidth="1"/>
    <col min="2536" max="2536" width="47.453125" customWidth="1"/>
    <col min="2537" max="2537" width="25.54296875" customWidth="1"/>
    <col min="2538" max="2538" width="5.26953125" customWidth="1"/>
    <col min="2539" max="2539" width="11.81640625" customWidth="1"/>
    <col min="2540" max="2540" width="43.81640625" customWidth="1"/>
    <col min="2541" max="2541" width="47.453125" customWidth="1"/>
    <col min="2542" max="2542" width="26.453125" customWidth="1"/>
    <col min="2543" max="2543" width="14.1796875" customWidth="1"/>
    <col min="2544" max="2544" width="53.7265625" customWidth="1"/>
    <col min="2545" max="2545" width="55.54296875" customWidth="1"/>
    <col min="2546" max="2546" width="37.453125" customWidth="1"/>
    <col min="2547" max="2547" width="34.1796875" customWidth="1"/>
    <col min="2548" max="2548" width="38.54296875" customWidth="1"/>
    <col min="2549" max="2549" width="32.54296875" customWidth="1"/>
    <col min="2550" max="2550" width="22.54296875" customWidth="1"/>
    <col min="2551" max="2551" width="24.453125" customWidth="1"/>
    <col min="2552" max="2552" width="42.1796875" customWidth="1"/>
    <col min="2553" max="2553" width="55.1796875" customWidth="1"/>
    <col min="2554" max="2554" width="22.453125" customWidth="1"/>
    <col min="2555" max="2555" width="20.7265625" customWidth="1"/>
    <col min="2556" max="2556" width="53" customWidth="1"/>
    <col min="2557" max="2557" width="56.453125" customWidth="1"/>
    <col min="2558" max="2558" width="20.54296875" customWidth="1"/>
    <col min="2559" max="2559" width="44.81640625" customWidth="1"/>
    <col min="2560" max="2560" width="48.54296875" customWidth="1"/>
    <col min="2561" max="2561" width="11.7265625" customWidth="1"/>
    <col min="2562" max="2562" width="36.1796875" customWidth="1"/>
    <col min="2563" max="2563" width="21.1796875" customWidth="1"/>
    <col min="2564" max="2564" width="33" customWidth="1"/>
    <col min="2565" max="2565" width="39.7265625" customWidth="1"/>
    <col min="2566" max="2566" width="58.26953125" customWidth="1"/>
    <col min="2567" max="2567" width="31.453125" customWidth="1"/>
    <col min="2568" max="2568" width="18.1796875" customWidth="1"/>
    <col min="2569" max="2569" width="16.453125" customWidth="1"/>
    <col min="2570" max="2570" width="35" customWidth="1"/>
    <col min="2571" max="2571" width="22.26953125" customWidth="1"/>
    <col min="2572" max="2572" width="57" customWidth="1"/>
    <col min="2573" max="2573" width="52.54296875" customWidth="1"/>
    <col min="2574" max="2574" width="28.7265625" customWidth="1"/>
    <col min="2575" max="2575" width="53.26953125" customWidth="1"/>
    <col min="2576" max="2576" width="50.453125" customWidth="1"/>
    <col min="2577" max="2577" width="31.1796875" customWidth="1"/>
    <col min="2578" max="2578" width="8.7265625" customWidth="1"/>
    <col min="2579" max="2579" width="11.81640625" customWidth="1"/>
    <col min="2580" max="2580" width="16.453125" customWidth="1"/>
    <col min="2581" max="2581" width="45.7265625" customWidth="1"/>
    <col min="2582" max="2582" width="58.7265625" customWidth="1"/>
    <col min="2583" max="2583" width="46.453125" customWidth="1"/>
    <col min="2584" max="2584" width="25.7265625" customWidth="1"/>
    <col min="2585" max="2585" width="35.453125" customWidth="1"/>
    <col min="2586" max="2586" width="49.453125" customWidth="1"/>
    <col min="2587" max="2587" width="51.54296875" customWidth="1"/>
    <col min="2588" max="2588" width="44.7265625" customWidth="1"/>
    <col min="2589" max="2589" width="37" customWidth="1"/>
    <col min="2590" max="2590" width="38.1796875" customWidth="1"/>
    <col min="2591" max="2591" width="53.1796875" customWidth="1"/>
    <col min="2592" max="2592" width="35.81640625" customWidth="1"/>
    <col min="2593" max="2593" width="49.54296875" customWidth="1"/>
    <col min="2594" max="2594" width="47.54296875" customWidth="1"/>
    <col min="2595" max="2595" width="35.54296875" customWidth="1"/>
    <col min="2596" max="2596" width="42.54296875" customWidth="1"/>
    <col min="2597" max="2597" width="58" customWidth="1"/>
    <col min="2598" max="2598" width="48" customWidth="1"/>
    <col min="2599" max="2599" width="34" customWidth="1"/>
    <col min="2600" max="2600" width="52.81640625" customWidth="1"/>
    <col min="2601" max="2601" width="51.7265625" customWidth="1"/>
    <col min="2602" max="2602" width="23.1796875" customWidth="1"/>
    <col min="2603" max="2603" width="44.26953125" customWidth="1"/>
    <col min="2604" max="2604" width="33.1796875" customWidth="1"/>
    <col min="2605" max="2605" width="60" customWidth="1"/>
    <col min="2606" max="2606" width="32.1796875" customWidth="1"/>
    <col min="2607" max="2607" width="24.1796875" customWidth="1"/>
    <col min="2608" max="2608" width="32" customWidth="1"/>
    <col min="2609" max="2609" width="21.453125" customWidth="1"/>
    <col min="2610" max="2610" width="55.26953125" customWidth="1"/>
    <col min="2611" max="2611" width="14.1796875" customWidth="1"/>
    <col min="2612" max="2612" width="38" customWidth="1"/>
    <col min="2613" max="2613" width="43.81640625" customWidth="1"/>
    <col min="2614" max="2614" width="18" customWidth="1"/>
    <col min="2615" max="2615" width="15.453125" customWidth="1"/>
    <col min="2616" max="2616" width="20.7265625" customWidth="1"/>
    <col min="2617" max="2617" width="53.26953125" customWidth="1"/>
    <col min="2618" max="2618" width="42.7265625" customWidth="1"/>
    <col min="2619" max="2619" width="15.26953125" customWidth="1"/>
    <col min="2620" max="2620" width="29.1796875" customWidth="1"/>
    <col min="2621" max="2621" width="39.26953125" customWidth="1"/>
    <col min="2622" max="2622" width="26.7265625" customWidth="1"/>
    <col min="2623" max="2623" width="26.26953125" customWidth="1"/>
    <col min="2624" max="2624" width="14.1796875" customWidth="1"/>
    <col min="2625" max="2625" width="43.1796875" customWidth="1"/>
    <col min="2626" max="2626" width="30.26953125" customWidth="1"/>
    <col min="2627" max="2627" width="9.26953125" customWidth="1"/>
    <col min="2628" max="2628" width="22.54296875" customWidth="1"/>
    <col min="2629" max="2629" width="57.54296875" customWidth="1"/>
    <col min="2630" max="2630" width="7.1796875" customWidth="1"/>
    <col min="2631" max="2631" width="22.26953125" customWidth="1"/>
    <col min="2632" max="2632" width="52.81640625" customWidth="1"/>
    <col min="2633" max="2633" width="50.54296875" customWidth="1"/>
    <col min="2634" max="2634" width="41.1796875" customWidth="1"/>
    <col min="2635" max="2635" width="19.81640625" customWidth="1"/>
    <col min="2636" max="2636" width="29.1796875" customWidth="1"/>
    <col min="2637" max="2637" width="48.7265625" customWidth="1"/>
    <col min="2638" max="2638" width="27.54296875" customWidth="1"/>
    <col min="2639" max="2639" width="46.54296875" customWidth="1"/>
    <col min="2640" max="2640" width="53.453125" customWidth="1"/>
    <col min="2641" max="2641" width="44.1796875" customWidth="1"/>
    <col min="2642" max="2642" width="37.7265625" customWidth="1"/>
    <col min="2643" max="2643" width="47.7265625" customWidth="1"/>
    <col min="2644" max="2644" width="33.453125" customWidth="1"/>
    <col min="2645" max="2645" width="11.453125" customWidth="1"/>
    <col min="2646" max="2646" width="41" customWidth="1"/>
    <col min="2647" max="2647" width="23.7265625" customWidth="1"/>
    <col min="2648" max="2648" width="58.81640625" customWidth="1"/>
    <col min="2649" max="2649" width="51" customWidth="1"/>
    <col min="2650" max="2650" width="36.81640625" customWidth="1"/>
    <col min="2651" max="2651" width="8" customWidth="1"/>
    <col min="2652" max="2652" width="43.1796875" customWidth="1"/>
    <col min="2653" max="2653" width="32.81640625" customWidth="1"/>
    <col min="2654" max="2654" width="35.26953125" bestFit="1" customWidth="1"/>
    <col min="2655" max="2655" width="9.1796875" customWidth="1"/>
    <col min="2656" max="2656" width="35.54296875" customWidth="1"/>
    <col min="2657" max="2657" width="55.54296875" customWidth="1"/>
    <col min="2658" max="2658" width="53.7265625" customWidth="1"/>
    <col min="2659" max="2659" width="36.453125" customWidth="1"/>
    <col min="2660" max="2660" width="13.453125" customWidth="1"/>
    <col min="2661" max="2661" width="24" customWidth="1"/>
    <col min="2662" max="2662" width="55.453125" customWidth="1"/>
    <col min="2663" max="2663" width="27.7265625" customWidth="1"/>
    <col min="2664" max="2664" width="26.26953125" customWidth="1"/>
    <col min="2665" max="2665" width="39.7265625" customWidth="1"/>
    <col min="2666" max="2666" width="36.26953125" customWidth="1"/>
    <col min="2667" max="2667" width="30.1796875" customWidth="1"/>
    <col min="2668" max="2668" width="7" customWidth="1"/>
    <col min="2669" max="2669" width="30.81640625" customWidth="1"/>
    <col min="2670" max="2670" width="47.453125" customWidth="1"/>
    <col min="2671" max="2671" width="10.54296875" customWidth="1"/>
    <col min="2672" max="2672" width="16.453125" customWidth="1"/>
    <col min="2673" max="2673" width="24.453125" customWidth="1"/>
    <col min="2674" max="2674" width="12.7265625" customWidth="1"/>
    <col min="2675" max="2675" width="49.7265625" customWidth="1"/>
    <col min="2676" max="2676" width="53.81640625" customWidth="1"/>
    <col min="2677" max="2677" width="25.26953125" customWidth="1"/>
    <col min="2678" max="2678" width="13.453125" customWidth="1"/>
    <col min="2679" max="2679" width="17.81640625" customWidth="1"/>
    <col min="2680" max="2680" width="54.26953125" customWidth="1"/>
    <col min="2681" max="2681" width="36.7265625" customWidth="1"/>
    <col min="2682" max="2682" width="11" customWidth="1"/>
    <col min="2683" max="2683" width="58.453125" customWidth="1"/>
    <col min="2684" max="2684" width="26.81640625" customWidth="1"/>
    <col min="2685" max="2685" width="55.453125" customWidth="1"/>
    <col min="2686" max="2686" width="21" customWidth="1"/>
    <col min="2687" max="2687" width="50.453125" customWidth="1"/>
    <col min="2688" max="2688" width="22.453125" customWidth="1"/>
    <col min="2689" max="2689" width="56.7265625" customWidth="1"/>
    <col min="2690" max="2690" width="14.54296875" customWidth="1"/>
    <col min="2691" max="2691" width="22" customWidth="1"/>
    <col min="2692" max="2692" width="39" customWidth="1"/>
    <col min="2693" max="2693" width="18" customWidth="1"/>
    <col min="2694" max="2694" width="56.26953125" customWidth="1"/>
    <col min="2695" max="2695" width="39.26953125" customWidth="1"/>
    <col min="2696" max="2696" width="26.453125" customWidth="1"/>
    <col min="2697" max="2697" width="22" customWidth="1"/>
    <col min="2698" max="2698" width="23.7265625" customWidth="1"/>
    <col min="2699" max="2699" width="36.81640625" customWidth="1"/>
    <col min="2700" max="2700" width="28" customWidth="1"/>
    <col min="2701" max="2701" width="14.1796875" customWidth="1"/>
    <col min="2702" max="2702" width="49.54296875" customWidth="1"/>
    <col min="2703" max="2703" width="61.26953125" customWidth="1"/>
    <col min="2704" max="2704" width="47.81640625" customWidth="1"/>
    <col min="2705" max="2705" width="15.81640625" customWidth="1"/>
    <col min="2706" max="2706" width="21.1796875" customWidth="1"/>
    <col min="2707" max="2707" width="46" customWidth="1"/>
    <col min="2708" max="2708" width="46.7265625" customWidth="1"/>
    <col min="2709" max="2709" width="11.1796875" customWidth="1"/>
    <col min="2710" max="2710" width="43.7265625" customWidth="1"/>
    <col min="2711" max="2711" width="39.26953125" customWidth="1"/>
    <col min="2712" max="2712" width="47.26953125" customWidth="1"/>
    <col min="2713" max="2713" width="23" customWidth="1"/>
    <col min="2714" max="2714" width="23.453125" customWidth="1"/>
    <col min="2715" max="2715" width="28" customWidth="1"/>
    <col min="2716" max="2716" width="20.7265625" customWidth="1"/>
    <col min="2717" max="2717" width="21.453125" customWidth="1"/>
    <col min="2718" max="2718" width="21.81640625" customWidth="1"/>
    <col min="2719" max="2719" width="23.26953125" customWidth="1"/>
    <col min="2720" max="2720" width="18.54296875" customWidth="1"/>
    <col min="2721" max="2721" width="32.81640625" customWidth="1"/>
    <col min="2722" max="2722" width="25" customWidth="1"/>
    <col min="2723" max="2723" width="30.453125" customWidth="1"/>
    <col min="2724" max="2724" width="43" customWidth="1"/>
    <col min="2725" max="2725" width="55.1796875" customWidth="1"/>
    <col min="2726" max="2726" width="43.1796875" customWidth="1"/>
    <col min="2727" max="2727" width="47.81640625" customWidth="1"/>
    <col min="2728" max="2728" width="43.453125" customWidth="1"/>
    <col min="2729" max="2729" width="52.54296875" customWidth="1"/>
    <col min="2730" max="2730" width="21.54296875" customWidth="1"/>
    <col min="2731" max="2731" width="41.81640625" customWidth="1"/>
    <col min="2732" max="2732" width="57.54296875" customWidth="1"/>
    <col min="2733" max="2733" width="58.7265625" customWidth="1"/>
    <col min="2734" max="2734" width="35.7265625" customWidth="1"/>
    <col min="2735" max="2735" width="30.26953125" customWidth="1"/>
    <col min="2736" max="2736" width="15" customWidth="1"/>
    <col min="2737" max="2737" width="41.1796875" customWidth="1"/>
    <col min="2738" max="2738" width="27.26953125" customWidth="1"/>
    <col min="2739" max="2739" width="16.1796875" customWidth="1"/>
    <col min="2740" max="2740" width="51.81640625" customWidth="1"/>
    <col min="2741" max="2741" width="30.7265625" customWidth="1"/>
    <col min="2742" max="2742" width="29.7265625" customWidth="1"/>
    <col min="2743" max="2743" width="10" customWidth="1"/>
    <col min="2744" max="2744" width="50.54296875" customWidth="1"/>
    <col min="2745" max="2745" width="9.7265625" customWidth="1"/>
    <col min="2746" max="2746" width="57.453125" customWidth="1"/>
    <col min="2747" max="2747" width="36.453125" customWidth="1"/>
    <col min="2748" max="2748" width="34.7265625" customWidth="1"/>
    <col min="2749" max="2749" width="55.7265625" customWidth="1"/>
    <col min="2750" max="2750" width="39.453125" customWidth="1"/>
    <col min="2751" max="2751" width="44.453125" customWidth="1"/>
    <col min="2752" max="2752" width="42.26953125" customWidth="1"/>
    <col min="2753" max="2753" width="12.453125" customWidth="1"/>
    <col min="2754" max="2754" width="54.54296875" customWidth="1"/>
    <col min="2755" max="2755" width="55" customWidth="1"/>
    <col min="2756" max="2756" width="21.81640625" customWidth="1"/>
    <col min="2757" max="2757" width="26.7265625" customWidth="1"/>
    <col min="2758" max="2758" width="59.81640625" customWidth="1"/>
    <col min="2759" max="2759" width="55" customWidth="1"/>
    <col min="2760" max="2760" width="25.7265625" customWidth="1"/>
    <col min="2761" max="2761" width="31" customWidth="1"/>
    <col min="2762" max="2762" width="14.26953125" customWidth="1"/>
    <col min="2763" max="2763" width="22.7265625" customWidth="1"/>
    <col min="2764" max="2764" width="34.7265625" customWidth="1"/>
    <col min="2765" max="2765" width="47.1796875" customWidth="1"/>
    <col min="2766" max="2766" width="45.7265625" customWidth="1"/>
    <col min="2767" max="2767" width="54.81640625" customWidth="1"/>
    <col min="2768" max="2768" width="58" customWidth="1"/>
    <col min="2769" max="2769" width="44.81640625" customWidth="1"/>
    <col min="2770" max="2770" width="22.453125" customWidth="1"/>
    <col min="2771" max="2771" width="29" customWidth="1"/>
    <col min="2772" max="2772" width="34.54296875" customWidth="1"/>
    <col min="2773" max="2773" width="39.54296875" customWidth="1"/>
    <col min="2774" max="2774" width="22.54296875" customWidth="1"/>
    <col min="2775" max="2775" width="27.453125" customWidth="1"/>
    <col min="2776" max="2776" width="14.7265625" customWidth="1"/>
    <col min="2777" max="2777" width="31.1796875" customWidth="1"/>
    <col min="2778" max="2778" width="29.26953125" customWidth="1"/>
    <col min="2779" max="2779" width="41.1796875" customWidth="1"/>
    <col min="2780" max="2780" width="44.453125" customWidth="1"/>
    <col min="2781" max="2781" width="37.1796875" customWidth="1"/>
    <col min="2782" max="2782" width="15.1796875" customWidth="1"/>
    <col min="2783" max="2783" width="20.7265625" customWidth="1"/>
    <col min="2784" max="2784" width="12.1796875" customWidth="1"/>
    <col min="2785" max="2785" width="55.7265625" customWidth="1"/>
    <col min="2786" max="2786" width="45" customWidth="1"/>
    <col min="2787" max="2787" width="27.7265625" customWidth="1"/>
    <col min="2788" max="2788" width="48.81640625" customWidth="1"/>
    <col min="2789" max="2789" width="44.1796875" customWidth="1"/>
    <col min="2790" max="2790" width="39.1796875" customWidth="1"/>
    <col min="2791" max="2791" width="32" customWidth="1"/>
    <col min="2792" max="2792" width="58.26953125" customWidth="1"/>
    <col min="2793" max="2793" width="20.7265625" customWidth="1"/>
    <col min="2794" max="2794" width="34.26953125" customWidth="1"/>
    <col min="2795" max="2795" width="49" customWidth="1"/>
    <col min="2796" max="2796" width="45.81640625" customWidth="1"/>
    <col min="2797" max="2797" width="9.7265625" customWidth="1"/>
    <col min="2798" max="2798" width="41.54296875" customWidth="1"/>
    <col min="2799" max="2799" width="11.26953125" customWidth="1"/>
    <col min="2800" max="2800" width="57.1796875" customWidth="1"/>
    <col min="2801" max="2801" width="7.1796875" customWidth="1"/>
    <col min="2802" max="2802" width="59" customWidth="1"/>
    <col min="2803" max="2803" width="22.453125" customWidth="1"/>
    <col min="2804" max="2804" width="15.81640625" customWidth="1"/>
    <col min="2805" max="2805" width="33.26953125" customWidth="1"/>
    <col min="2806" max="2806" width="45.81640625" customWidth="1"/>
    <col min="2807" max="2807" width="47.54296875" customWidth="1"/>
    <col min="2808" max="2808" width="38.7265625" customWidth="1"/>
    <col min="2809" max="2809" width="52.81640625" customWidth="1"/>
    <col min="2810" max="2810" width="9.81640625" customWidth="1"/>
    <col min="2811" max="2811" width="59.26953125" customWidth="1"/>
    <col min="2812" max="2812" width="55.81640625" customWidth="1"/>
    <col min="2813" max="2813" width="18.54296875" customWidth="1"/>
    <col min="2814" max="2814" width="8.453125" customWidth="1"/>
    <col min="2815" max="2815" width="41.1796875" customWidth="1"/>
    <col min="2816" max="2816" width="23.453125" customWidth="1"/>
    <col min="2817" max="2817" width="40.453125" customWidth="1"/>
    <col min="2818" max="2818" width="31" customWidth="1"/>
    <col min="2819" max="2819" width="27.1796875" customWidth="1"/>
    <col min="2820" max="2820" width="31.26953125" customWidth="1"/>
    <col min="2821" max="2821" width="32" customWidth="1"/>
    <col min="2822" max="2822" width="51.81640625" customWidth="1"/>
    <col min="2823" max="2823" width="29" customWidth="1"/>
    <col min="2824" max="2824" width="57" customWidth="1"/>
    <col min="2825" max="2825" width="9.54296875" customWidth="1"/>
    <col min="2826" max="2826" width="30.7265625" customWidth="1"/>
    <col min="2827" max="2827" width="34.26953125" customWidth="1"/>
    <col min="2828" max="2828" width="27.54296875" customWidth="1"/>
    <col min="2829" max="2829" width="21.1796875" customWidth="1"/>
    <col min="2830" max="2830" width="27.1796875" customWidth="1"/>
    <col min="2831" max="2831" width="25" customWidth="1"/>
    <col min="2832" max="2832" width="23" customWidth="1"/>
    <col min="2833" max="2833" width="39.54296875" customWidth="1"/>
    <col min="2834" max="2834" width="37.26953125" customWidth="1"/>
    <col min="2835" max="2835" width="14" customWidth="1"/>
    <col min="2836" max="2836" width="20.81640625" customWidth="1"/>
    <col min="2837" max="2837" width="15.54296875" customWidth="1"/>
    <col min="2838" max="2838" width="57" customWidth="1"/>
    <col min="2839" max="2839" width="34" customWidth="1"/>
    <col min="2840" max="2840" width="40.54296875" customWidth="1"/>
    <col min="2841" max="2841" width="39.1796875" customWidth="1"/>
    <col min="2842" max="2842" width="47.54296875" customWidth="1"/>
    <col min="2843" max="2843" width="31.1796875" customWidth="1"/>
    <col min="2844" max="2844" width="34.453125" customWidth="1"/>
    <col min="2845" max="2845" width="24.1796875" customWidth="1"/>
    <col min="2846" max="2846" width="14" customWidth="1"/>
    <col min="2847" max="2847" width="25.54296875" customWidth="1"/>
    <col min="2848" max="2848" width="48.1796875" customWidth="1"/>
    <col min="2849" max="2849" width="5.81640625" customWidth="1"/>
    <col min="2850" max="2850" width="45.1796875" customWidth="1"/>
    <col min="2851" max="2851" width="13.26953125" customWidth="1"/>
    <col min="2852" max="2852" width="47.453125" customWidth="1"/>
    <col min="2853" max="2853" width="6.54296875" customWidth="1"/>
    <col min="2854" max="2854" width="43.81640625" customWidth="1"/>
    <col min="2855" max="2855" width="27.26953125" customWidth="1"/>
    <col min="2856" max="2857" width="43.26953125" customWidth="1"/>
    <col min="2858" max="2858" width="45.1796875" customWidth="1"/>
    <col min="2859" max="2859" width="48.54296875" customWidth="1"/>
    <col min="2860" max="2860" width="55.1796875" customWidth="1"/>
    <col min="2861" max="2861" width="56.7265625" customWidth="1"/>
    <col min="2862" max="2862" width="45.54296875" customWidth="1"/>
    <col min="2863" max="2863" width="47.7265625" customWidth="1"/>
    <col min="2864" max="2864" width="18.453125" customWidth="1"/>
    <col min="2865" max="2865" width="29.453125" customWidth="1"/>
    <col min="2866" max="2866" width="36.54296875" customWidth="1"/>
    <col min="2867" max="2867" width="13.26953125" customWidth="1"/>
    <col min="2868" max="2868" width="34.1796875" bestFit="1" customWidth="1"/>
    <col min="2869" max="2869" width="33.1796875" customWidth="1"/>
    <col min="2870" max="2870" width="44.453125" customWidth="1"/>
    <col min="2871" max="2871" width="22" customWidth="1"/>
    <col min="2872" max="2872" width="28.81640625" customWidth="1"/>
    <col min="2873" max="2873" width="13.81640625" customWidth="1"/>
    <col min="2874" max="2874" width="26.54296875" customWidth="1"/>
    <col min="2875" max="2875" width="43.54296875" customWidth="1"/>
    <col min="2876" max="2876" width="17.81640625" customWidth="1"/>
    <col min="2877" max="2877" width="10.453125" customWidth="1"/>
    <col min="2878" max="2878" width="25.7265625" customWidth="1"/>
    <col min="2879" max="2879" width="48" customWidth="1"/>
    <col min="2880" max="2880" width="43.54296875" customWidth="1"/>
    <col min="2881" max="2881" width="28" customWidth="1"/>
    <col min="2882" max="2882" width="57.1796875" customWidth="1"/>
    <col min="2883" max="2883" width="58.7265625" customWidth="1"/>
    <col min="2884" max="2884" width="23.453125" customWidth="1"/>
    <col min="2885" max="2885" width="34.81640625" customWidth="1"/>
    <col min="2886" max="2886" width="34" customWidth="1"/>
    <col min="2887" max="2887" width="48.1796875" customWidth="1"/>
    <col min="2888" max="2888" width="24.26953125" customWidth="1"/>
    <col min="2889" max="2889" width="49.7265625" customWidth="1"/>
    <col min="2890" max="2890" width="40" customWidth="1"/>
    <col min="2891" max="2891" width="50" customWidth="1"/>
    <col min="2892" max="2892" width="49.7265625" customWidth="1"/>
    <col min="2893" max="2893" width="62.26953125" customWidth="1"/>
    <col min="2894" max="2894" width="45.1796875" customWidth="1"/>
    <col min="2895" max="2895" width="17.26953125" customWidth="1"/>
    <col min="2896" max="2896" width="40.26953125" customWidth="1"/>
    <col min="2897" max="2897" width="22.81640625" customWidth="1"/>
    <col min="2898" max="2898" width="40.81640625" customWidth="1"/>
    <col min="2899" max="2899" width="22.81640625" customWidth="1"/>
    <col min="2900" max="2900" width="41.1796875" customWidth="1"/>
    <col min="2901" max="2901" width="46.81640625" customWidth="1"/>
    <col min="2902" max="2902" width="36.54296875" customWidth="1"/>
    <col min="2903" max="2903" width="47.54296875" customWidth="1"/>
    <col min="2904" max="2904" width="34.1796875" customWidth="1"/>
    <col min="2905" max="2905" width="34.453125" customWidth="1"/>
    <col min="2906" max="2906" width="54.26953125" customWidth="1"/>
    <col min="2907" max="2907" width="46.7265625" customWidth="1"/>
    <col min="2908" max="2908" width="35.1796875" customWidth="1"/>
    <col min="2909" max="2909" width="47.1796875" customWidth="1"/>
    <col min="2910" max="2910" width="39.7265625" customWidth="1"/>
    <col min="2911" max="2911" width="56.54296875" customWidth="1"/>
    <col min="2912" max="2912" width="40.453125" customWidth="1"/>
    <col min="2913" max="2913" width="51.26953125" customWidth="1"/>
    <col min="2914" max="2914" width="53.7265625" customWidth="1"/>
    <col min="2915" max="2915" width="17.54296875" customWidth="1"/>
    <col min="2916" max="2916" width="14.453125" customWidth="1"/>
    <col min="2917" max="2917" width="49.7265625" customWidth="1"/>
    <col min="2918" max="2918" width="13.453125" customWidth="1"/>
    <col min="2919" max="2919" width="18.54296875" customWidth="1"/>
    <col min="2920" max="2920" width="58.26953125" customWidth="1"/>
    <col min="2921" max="2921" width="43.26953125" customWidth="1"/>
    <col min="2922" max="2922" width="22.54296875" customWidth="1"/>
    <col min="2923" max="2923" width="53.26953125" customWidth="1"/>
    <col min="2924" max="2924" width="28.81640625" customWidth="1"/>
    <col min="2925" max="2925" width="10.26953125" customWidth="1"/>
    <col min="2926" max="2926" width="43.1796875" customWidth="1"/>
    <col min="2927" max="2927" width="20.81640625" customWidth="1"/>
    <col min="2928" max="2928" width="10.54296875" customWidth="1"/>
    <col min="2929" max="2929" width="48.453125" customWidth="1"/>
    <col min="2930" max="2930" width="41.81640625" customWidth="1"/>
    <col min="2931" max="2931" width="57.7265625" customWidth="1"/>
    <col min="2932" max="2932" width="29.26953125" customWidth="1"/>
    <col min="2933" max="2933" width="31.1796875" customWidth="1"/>
    <col min="2934" max="2934" width="15.81640625" customWidth="1"/>
    <col min="2935" max="2935" width="11.26953125" customWidth="1"/>
    <col min="2936" max="2936" width="59.1796875" customWidth="1"/>
    <col min="2937" max="2937" width="23.54296875" customWidth="1"/>
    <col min="2938" max="2938" width="37" customWidth="1"/>
    <col min="2939" max="2939" width="35.453125" customWidth="1"/>
    <col min="2940" max="2940" width="14.26953125" customWidth="1"/>
    <col min="2941" max="2941" width="12.26953125" customWidth="1"/>
    <col min="2942" max="2942" width="23.7265625" customWidth="1"/>
    <col min="2943" max="2943" width="21.81640625" customWidth="1"/>
    <col min="2944" max="2944" width="54.7265625" customWidth="1"/>
    <col min="2945" max="2945" width="39.26953125" customWidth="1"/>
    <col min="2946" max="2946" width="27.7265625" customWidth="1"/>
    <col min="2947" max="2947" width="19.1796875" customWidth="1"/>
    <col min="2948" max="2948" width="23.81640625" customWidth="1"/>
    <col min="2949" max="2949" width="31.1796875" customWidth="1"/>
    <col min="2950" max="2950" width="56" customWidth="1"/>
    <col min="2951" max="2951" width="47.54296875" customWidth="1"/>
    <col min="2952" max="2952" width="19.453125" customWidth="1"/>
    <col min="2953" max="2953" width="28.1796875" customWidth="1"/>
    <col min="2954" max="2954" width="26.453125" customWidth="1"/>
    <col min="2955" max="2955" width="43.26953125" customWidth="1"/>
    <col min="2956" max="2956" width="32.26953125" customWidth="1"/>
    <col min="2957" max="2957" width="37.7265625" customWidth="1"/>
    <col min="2958" max="2958" width="54" customWidth="1"/>
    <col min="2959" max="2959" width="55.7265625" customWidth="1"/>
    <col min="2960" max="2960" width="12.54296875" customWidth="1"/>
    <col min="2961" max="2961" width="38" customWidth="1"/>
    <col min="2962" max="2962" width="31.1796875" customWidth="1"/>
    <col min="2963" max="2963" width="35.26953125" customWidth="1"/>
    <col min="2964" max="2964" width="28.81640625" customWidth="1"/>
    <col min="2965" max="2965" width="21.453125" customWidth="1"/>
    <col min="2966" max="2966" width="56.54296875" customWidth="1"/>
    <col min="2967" max="2967" width="45.26953125" customWidth="1"/>
    <col min="2968" max="2968" width="19.26953125" customWidth="1"/>
    <col min="2969" max="2969" width="14.1796875" customWidth="1"/>
    <col min="2970" max="2970" width="49.81640625" customWidth="1"/>
    <col min="2971" max="2971" width="45.26953125" customWidth="1"/>
    <col min="2972" max="2972" width="36.26953125" customWidth="1"/>
    <col min="2973" max="2973" width="51.81640625" customWidth="1"/>
    <col min="2974" max="2974" width="31.1796875" customWidth="1"/>
    <col min="2975" max="2975" width="58.26953125" customWidth="1"/>
    <col min="2976" max="2976" width="11.26953125" customWidth="1"/>
    <col min="2977" max="2977" width="41.7265625" customWidth="1"/>
    <col min="2978" max="2978" width="47.54296875" customWidth="1"/>
    <col min="2979" max="2979" width="49.26953125" customWidth="1"/>
    <col min="2980" max="2980" width="52.26953125" customWidth="1"/>
    <col min="2981" max="2981" width="8.54296875" customWidth="1"/>
    <col min="2982" max="2982" width="39.81640625" customWidth="1"/>
    <col min="2983" max="2983" width="27.54296875" customWidth="1"/>
    <col min="2984" max="2984" width="36.1796875" customWidth="1"/>
    <col min="2985" max="2985" width="26" customWidth="1"/>
    <col min="2986" max="2986" width="47.81640625" customWidth="1"/>
    <col min="2987" max="2987" width="38.54296875" customWidth="1"/>
    <col min="2988" max="2988" width="13.7265625" customWidth="1"/>
    <col min="2989" max="2989" width="50.81640625" customWidth="1"/>
    <col min="2990" max="2990" width="53.453125" customWidth="1"/>
    <col min="2991" max="2991" width="50.81640625" customWidth="1"/>
    <col min="2992" max="2992" width="23" customWidth="1"/>
    <col min="2993" max="2993" width="51.26953125" customWidth="1"/>
    <col min="2994" max="2994" width="20.26953125" customWidth="1"/>
    <col min="2995" max="2995" width="37.54296875" customWidth="1"/>
    <col min="2996" max="2996" width="25.26953125" customWidth="1"/>
    <col min="2997" max="2997" width="55.26953125" customWidth="1"/>
    <col min="2998" max="2998" width="11.1796875" customWidth="1"/>
    <col min="2999" max="2999" width="11.453125" customWidth="1"/>
    <col min="3000" max="3000" width="60" customWidth="1"/>
    <col min="3001" max="3001" width="51.1796875" customWidth="1"/>
    <col min="3002" max="3002" width="52.81640625" customWidth="1"/>
    <col min="3003" max="3003" width="50.54296875" customWidth="1"/>
    <col min="3004" max="3004" width="38.26953125" customWidth="1"/>
    <col min="3005" max="3005" width="17" customWidth="1"/>
    <col min="3006" max="3006" width="17.453125" customWidth="1"/>
    <col min="3007" max="3007" width="50.7265625" customWidth="1"/>
    <col min="3008" max="3008" width="29.453125" customWidth="1"/>
    <col min="3009" max="3009" width="38" customWidth="1"/>
    <col min="3010" max="3010" width="31" customWidth="1"/>
    <col min="3011" max="3011" width="51.7265625" customWidth="1"/>
    <col min="3012" max="3012" width="35.453125" customWidth="1"/>
    <col min="3013" max="3013" width="52.7265625" customWidth="1"/>
    <col min="3014" max="3014" width="15.1796875" customWidth="1"/>
    <col min="3015" max="3015" width="35.81640625" customWidth="1"/>
    <col min="3016" max="3016" width="52.1796875" customWidth="1"/>
    <col min="3017" max="3017" width="28.26953125" customWidth="1"/>
    <col min="3018" max="3018" width="19.54296875" customWidth="1"/>
    <col min="3019" max="3019" width="43" customWidth="1"/>
    <col min="3020" max="3021" width="32.26953125" customWidth="1"/>
    <col min="3022" max="3022" width="15.26953125" customWidth="1"/>
    <col min="3023" max="3023" width="18.81640625" customWidth="1"/>
    <col min="3024" max="3024" width="56.54296875" customWidth="1"/>
    <col min="3025" max="3025" width="33.26953125" customWidth="1"/>
    <col min="3026" max="3026" width="40.1796875" customWidth="1"/>
    <col min="3027" max="3027" width="12.453125" customWidth="1"/>
    <col min="3028" max="3028" width="9.54296875" customWidth="1"/>
    <col min="3029" max="3029" width="32.26953125" customWidth="1"/>
    <col min="3030" max="3030" width="14.7265625" customWidth="1"/>
    <col min="3031" max="3031" width="21.54296875" customWidth="1"/>
    <col min="3032" max="3032" width="26.7265625" customWidth="1"/>
    <col min="3033" max="3033" width="42.81640625" customWidth="1"/>
    <col min="3034" max="3034" width="34.54296875" customWidth="1"/>
    <col min="3035" max="3035" width="25.54296875" customWidth="1"/>
    <col min="3036" max="3036" width="24.7265625" customWidth="1"/>
    <col min="3037" max="3037" width="37.453125" customWidth="1"/>
    <col min="3038" max="3038" width="24.7265625" customWidth="1"/>
    <col min="3039" max="3039" width="10.81640625" customWidth="1"/>
    <col min="3040" max="3040" width="16.453125" customWidth="1"/>
    <col min="3041" max="3041" width="18.54296875" customWidth="1"/>
    <col min="3042" max="3042" width="56.26953125" customWidth="1"/>
    <col min="3043" max="3043" width="18.26953125" customWidth="1"/>
    <col min="3044" max="3044" width="36.453125" customWidth="1"/>
    <col min="3045" max="3045" width="36.54296875" bestFit="1" customWidth="1"/>
    <col min="3046" max="3046" width="24" customWidth="1"/>
    <col min="3047" max="3047" width="35" customWidth="1"/>
    <col min="3048" max="3048" width="47.26953125" customWidth="1"/>
    <col min="3049" max="3049" width="57.7265625" customWidth="1"/>
    <col min="3050" max="3050" width="55.81640625" customWidth="1"/>
    <col min="3051" max="3051" width="25.81640625" customWidth="1"/>
    <col min="3052" max="3052" width="19" customWidth="1"/>
    <col min="3053" max="3053" width="38.26953125" customWidth="1"/>
    <col min="3054" max="3054" width="37.54296875" customWidth="1"/>
    <col min="3055" max="3055" width="37.26953125" customWidth="1"/>
    <col min="3056" max="3056" width="50.7265625" customWidth="1"/>
    <col min="3057" max="3057" width="51.7265625" customWidth="1"/>
    <col min="3058" max="3058" width="36.1796875" customWidth="1"/>
    <col min="3059" max="3059" width="9.81640625" customWidth="1"/>
    <col min="3060" max="3060" width="36.26953125" customWidth="1"/>
    <col min="3061" max="3061" width="19.26953125" customWidth="1"/>
    <col min="3062" max="3062" width="29.1796875" customWidth="1"/>
    <col min="3063" max="3063" width="39.453125" customWidth="1"/>
    <col min="3064" max="3064" width="41.26953125" customWidth="1"/>
    <col min="3065" max="3065" width="10.81640625" customWidth="1"/>
    <col min="3066" max="3066" width="45.26953125" customWidth="1"/>
    <col min="3067" max="3067" width="59.1796875" customWidth="1"/>
    <col min="3068" max="3068" width="33" customWidth="1"/>
    <col min="3069" max="3069" width="31.54296875" customWidth="1"/>
    <col min="3070" max="3070" width="30.54296875" customWidth="1"/>
    <col min="3071" max="3071" width="22" customWidth="1"/>
    <col min="3072" max="3072" width="30.1796875" customWidth="1"/>
    <col min="3073" max="3073" width="28" customWidth="1"/>
    <col min="3074" max="3074" width="53.7265625" customWidth="1"/>
    <col min="3075" max="3075" width="22.54296875" customWidth="1"/>
    <col min="3076" max="3076" width="20.1796875" customWidth="1"/>
    <col min="3077" max="3077" width="42.26953125" customWidth="1"/>
    <col min="3078" max="3078" width="54.1796875" customWidth="1"/>
    <col min="3079" max="3079" width="51.26953125" customWidth="1"/>
    <col min="3080" max="3080" width="15" customWidth="1"/>
    <col min="3081" max="3081" width="19.26953125" customWidth="1"/>
    <col min="3082" max="3082" width="45.7265625" customWidth="1"/>
    <col min="3083" max="3083" width="9.453125" customWidth="1"/>
    <col min="3084" max="3084" width="50" customWidth="1"/>
    <col min="3085" max="3085" width="85.54296875" customWidth="1"/>
    <col min="3086" max="3086" width="51.1796875" customWidth="1"/>
    <col min="3087" max="3087" width="41.7265625" customWidth="1"/>
    <col min="3088" max="3088" width="31.26953125" customWidth="1"/>
    <col min="3089" max="3089" width="26" customWidth="1"/>
    <col min="3090" max="3090" width="48" customWidth="1"/>
    <col min="3091" max="3091" width="40.453125" customWidth="1"/>
    <col min="3092" max="3092" width="42.26953125" customWidth="1"/>
    <col min="3093" max="3093" width="20" customWidth="1"/>
    <col min="3094" max="3094" width="31.26953125" customWidth="1"/>
    <col min="3095" max="3095" width="27.81640625" customWidth="1"/>
    <col min="3096" max="3096" width="18.7265625" customWidth="1"/>
    <col min="3097" max="3097" width="47.81640625" customWidth="1"/>
    <col min="3098" max="3098" width="27.7265625" customWidth="1"/>
    <col min="3099" max="3099" width="51" customWidth="1"/>
    <col min="3100" max="3100" width="42.7265625" customWidth="1"/>
    <col min="3101" max="3101" width="41.81640625" customWidth="1"/>
    <col min="3102" max="3102" width="29" customWidth="1"/>
    <col min="3103" max="3103" width="22.54296875" customWidth="1"/>
    <col min="3104" max="3104" width="56" customWidth="1"/>
    <col min="3105" max="3105" width="26.1796875" customWidth="1"/>
    <col min="3106" max="3106" width="53.7265625" customWidth="1"/>
    <col min="3107" max="3107" width="38.26953125" customWidth="1"/>
    <col min="3108" max="3108" width="59.1796875" customWidth="1"/>
    <col min="3109" max="3109" width="60.1796875" customWidth="1"/>
    <col min="3110" max="3110" width="30.453125" customWidth="1"/>
    <col min="3111" max="3111" width="53.26953125" customWidth="1"/>
    <col min="3112" max="3112" width="28.54296875" customWidth="1"/>
    <col min="3113" max="3113" width="18.1796875" customWidth="1"/>
    <col min="3114" max="3114" width="9.453125" customWidth="1"/>
    <col min="3115" max="3115" width="11.26953125" customWidth="1"/>
    <col min="3116" max="3116" width="24.1796875" customWidth="1"/>
    <col min="3117" max="3117" width="27.1796875" customWidth="1"/>
    <col min="3118" max="3118" width="55.81640625" customWidth="1"/>
    <col min="3119" max="3119" width="39.453125" customWidth="1"/>
    <col min="3120" max="3120" width="20.26953125" customWidth="1"/>
    <col min="3121" max="3121" width="47.7265625" customWidth="1"/>
    <col min="3122" max="3122" width="48.453125" customWidth="1"/>
    <col min="3123" max="3123" width="45.26953125" customWidth="1"/>
    <col min="3124" max="3124" width="35.7265625" customWidth="1"/>
    <col min="3125" max="3125" width="31.453125" customWidth="1"/>
    <col min="3126" max="3126" width="11.1796875" customWidth="1"/>
    <col min="3127" max="3127" width="41.7265625" customWidth="1"/>
    <col min="3128" max="3128" width="32.81640625" customWidth="1"/>
    <col min="3129" max="3129" width="15.7265625" customWidth="1"/>
    <col min="3130" max="3130" width="37" customWidth="1"/>
    <col min="3131" max="3131" width="22.453125" customWidth="1"/>
    <col min="3132" max="3132" width="33.81640625" customWidth="1"/>
    <col min="3133" max="3133" width="38.54296875" customWidth="1"/>
    <col min="3134" max="3134" width="58" customWidth="1"/>
    <col min="3135" max="3135" width="6.1796875" customWidth="1"/>
    <col min="3136" max="3136" width="33" customWidth="1"/>
    <col min="3137" max="3137" width="55.26953125" customWidth="1"/>
    <col min="3138" max="3138" width="50.54296875" customWidth="1"/>
    <col min="3139" max="3139" width="19.26953125" customWidth="1"/>
    <col min="3140" max="3140" width="50.1796875" customWidth="1"/>
    <col min="3141" max="3141" width="29.1796875" customWidth="1"/>
    <col min="3142" max="3142" width="38.26953125" customWidth="1"/>
    <col min="3143" max="3143" width="34" customWidth="1"/>
    <col min="3144" max="3144" width="35.54296875" customWidth="1"/>
    <col min="3145" max="3145" width="29.1796875" customWidth="1"/>
    <col min="3146" max="3146" width="15.7265625" customWidth="1"/>
    <col min="3147" max="3147" width="13.81640625" customWidth="1"/>
    <col min="3148" max="3148" width="28.453125" customWidth="1"/>
    <col min="3149" max="3149" width="17.7265625" customWidth="1"/>
    <col min="3150" max="3150" width="29.1796875" customWidth="1"/>
    <col min="3151" max="3151" width="34.1796875" customWidth="1"/>
    <col min="3152" max="3152" width="56" customWidth="1"/>
    <col min="3153" max="3153" width="16.7265625" customWidth="1"/>
    <col min="3154" max="3154" width="31.453125" customWidth="1"/>
    <col min="3155" max="3155" width="37.1796875" customWidth="1"/>
    <col min="3156" max="3156" width="51.453125" customWidth="1"/>
    <col min="3157" max="3157" width="16" customWidth="1"/>
    <col min="3158" max="3158" width="52.453125" customWidth="1"/>
    <col min="3159" max="3159" width="23.1796875" customWidth="1"/>
    <col min="3160" max="3160" width="48.1796875" customWidth="1"/>
    <col min="3161" max="3161" width="27.26953125" customWidth="1"/>
    <col min="3162" max="3162" width="21" customWidth="1"/>
    <col min="3163" max="3163" width="18.54296875" customWidth="1"/>
    <col min="3164" max="3164" width="51.54296875" customWidth="1"/>
    <col min="3165" max="3165" width="33.453125" customWidth="1"/>
    <col min="3166" max="3166" width="37.54296875" customWidth="1"/>
    <col min="3167" max="3167" width="38.1796875" customWidth="1"/>
    <col min="3168" max="3168" width="51.1796875" customWidth="1"/>
    <col min="3169" max="3169" width="46.81640625" customWidth="1"/>
    <col min="3170" max="3170" width="37" customWidth="1"/>
    <col min="3171" max="3172" width="43.54296875" customWidth="1"/>
    <col min="3173" max="3173" width="44.1796875" customWidth="1"/>
    <col min="3174" max="3174" width="27.81640625" customWidth="1"/>
    <col min="3175" max="3175" width="78.7265625" customWidth="1"/>
    <col min="3176" max="3176" width="24.54296875" customWidth="1"/>
    <col min="3177" max="3177" width="46.81640625" customWidth="1"/>
    <col min="3178" max="3178" width="60.26953125" customWidth="1"/>
    <col min="3179" max="3179" width="18.54296875" customWidth="1"/>
    <col min="3180" max="3180" width="39.81640625" customWidth="1"/>
    <col min="3181" max="3181" width="17" customWidth="1"/>
    <col min="3182" max="3182" width="40.1796875" customWidth="1"/>
    <col min="3183" max="3183" width="20.26953125" customWidth="1"/>
    <col min="3184" max="3184" width="21.54296875" customWidth="1"/>
    <col min="3185" max="3185" width="52.1796875" customWidth="1"/>
    <col min="3186" max="3186" width="60.7265625" customWidth="1"/>
    <col min="3187" max="3187" width="51.453125" customWidth="1"/>
    <col min="3188" max="3188" width="26.453125" customWidth="1"/>
    <col min="3189" max="3189" width="48.7265625" customWidth="1"/>
    <col min="3190" max="3190" width="24.453125" customWidth="1"/>
    <col min="3191" max="3191" width="34" customWidth="1"/>
    <col min="3192" max="3192" width="39.453125" customWidth="1"/>
    <col min="3193" max="3193" width="56.81640625" customWidth="1"/>
    <col min="3194" max="3194" width="52.81640625" customWidth="1"/>
    <col min="3195" max="3195" width="18.54296875" customWidth="1"/>
    <col min="3196" max="3196" width="23.7265625" customWidth="1"/>
    <col min="3197" max="3197" width="44.26953125" customWidth="1"/>
    <col min="3198" max="3198" width="30.453125" customWidth="1"/>
    <col min="3199" max="3199" width="39.26953125" customWidth="1"/>
    <col min="3200" max="3200" width="44.26953125" customWidth="1"/>
    <col min="3201" max="3201" width="41.26953125" customWidth="1"/>
    <col min="3202" max="3202" width="18.26953125" customWidth="1"/>
    <col min="3203" max="3203" width="34.453125" customWidth="1"/>
    <col min="3204" max="3204" width="39.1796875" customWidth="1"/>
    <col min="3205" max="3205" width="9.81640625" customWidth="1"/>
    <col min="3206" max="3206" width="35" customWidth="1"/>
    <col min="3207" max="3207" width="54.81640625" customWidth="1"/>
    <col min="3208" max="3208" width="30.1796875" customWidth="1"/>
    <col min="3209" max="3209" width="32.81640625" customWidth="1"/>
    <col min="3210" max="3210" width="55.1796875" customWidth="1"/>
    <col min="3211" max="3211" width="39.453125" customWidth="1"/>
    <col min="3212" max="3212" width="49" customWidth="1"/>
    <col min="3213" max="3213" width="37.453125" customWidth="1"/>
    <col min="3214" max="3214" width="8.81640625" customWidth="1"/>
    <col min="3215" max="3215" width="26.26953125" customWidth="1"/>
    <col min="3216" max="3216" width="24.26953125" customWidth="1"/>
    <col min="3217" max="3217" width="49.453125" customWidth="1"/>
    <col min="3218" max="3218" width="24.81640625" customWidth="1"/>
    <col min="3219" max="3219" width="57.26953125" customWidth="1"/>
    <col min="3220" max="3220" width="48" customWidth="1"/>
    <col min="3221" max="3221" width="60.26953125" customWidth="1"/>
    <col min="3222" max="3222" width="20.7265625" customWidth="1"/>
    <col min="3223" max="3223" width="21.54296875" customWidth="1"/>
    <col min="3224" max="3224" width="36" customWidth="1"/>
    <col min="3225" max="3225" width="57.54296875" customWidth="1"/>
    <col min="3226" max="3226" width="27.7265625" customWidth="1"/>
    <col min="3227" max="3227" width="49.453125" customWidth="1"/>
    <col min="3228" max="3228" width="14.81640625" customWidth="1"/>
    <col min="3229" max="3229" width="18.54296875" customWidth="1"/>
    <col min="3230" max="3230" width="49.81640625" customWidth="1"/>
    <col min="3231" max="3231" width="14.54296875" customWidth="1"/>
    <col min="3232" max="3232" width="15" customWidth="1"/>
    <col min="3233" max="3234" width="38.26953125" customWidth="1"/>
    <col min="3235" max="3235" width="42.453125" customWidth="1"/>
    <col min="3236" max="3236" width="41" customWidth="1"/>
    <col min="3237" max="3237" width="21.81640625" customWidth="1"/>
    <col min="3238" max="3238" width="21.1796875" customWidth="1"/>
    <col min="3239" max="3239" width="29.453125" customWidth="1"/>
    <col min="3240" max="3240" width="21.7265625" customWidth="1"/>
    <col min="3241" max="3241" width="41.453125" customWidth="1"/>
    <col min="3242" max="3242" width="30.7265625" customWidth="1"/>
    <col min="3243" max="3243" width="53" customWidth="1"/>
    <col min="3244" max="3244" width="37" customWidth="1"/>
    <col min="3245" max="3245" width="42.1796875" customWidth="1"/>
    <col min="3246" max="3246" width="43.1796875" customWidth="1"/>
    <col min="3247" max="3247" width="38.1796875" customWidth="1"/>
    <col min="3248" max="3248" width="53.81640625" customWidth="1"/>
    <col min="3249" max="3249" width="20.453125" customWidth="1"/>
    <col min="3250" max="3250" width="27.26953125" customWidth="1"/>
    <col min="3251" max="3251" width="38.7265625" customWidth="1"/>
    <col min="3252" max="3252" width="27.453125" customWidth="1"/>
    <col min="3253" max="3253" width="38" customWidth="1"/>
    <col min="3254" max="3254" width="18.453125" customWidth="1"/>
    <col min="3255" max="3255" width="16.453125" customWidth="1"/>
    <col min="3256" max="3256" width="44.7265625" customWidth="1"/>
    <col min="3257" max="3257" width="39" customWidth="1"/>
    <col min="3258" max="3258" width="51.54296875" customWidth="1"/>
    <col min="3259" max="3259" width="16.7265625" customWidth="1"/>
    <col min="3260" max="3260" width="16.54296875" customWidth="1"/>
    <col min="3261" max="3261" width="17.54296875" customWidth="1"/>
    <col min="3262" max="3262" width="44.453125" customWidth="1"/>
    <col min="3263" max="3263" width="54.54296875" customWidth="1"/>
    <col min="3264" max="3264" width="55.453125" customWidth="1"/>
    <col min="3265" max="3265" width="8.81640625" customWidth="1"/>
    <col min="3266" max="3266" width="39" customWidth="1"/>
    <col min="3267" max="3267" width="45.26953125" customWidth="1"/>
    <col min="3268" max="3268" width="26.453125" customWidth="1"/>
    <col min="3269" max="3269" width="34.1796875" customWidth="1"/>
    <col min="3270" max="3270" width="27.453125" customWidth="1"/>
    <col min="3271" max="3271" width="27.26953125" customWidth="1"/>
    <col min="3272" max="3272" width="33" customWidth="1"/>
    <col min="3273" max="3273" width="34.81640625" customWidth="1"/>
    <col min="3274" max="3274" width="30.26953125" customWidth="1"/>
    <col min="3275" max="3275" width="19.1796875" customWidth="1"/>
    <col min="3276" max="3276" width="39.7265625" customWidth="1"/>
    <col min="3277" max="3277" width="46.54296875" customWidth="1"/>
    <col min="3278" max="3278" width="37.7265625" customWidth="1"/>
    <col min="3279" max="3279" width="33" customWidth="1"/>
    <col min="3280" max="3280" width="32.54296875" customWidth="1"/>
    <col min="3281" max="3281" width="60.7265625" customWidth="1"/>
    <col min="3282" max="3282" width="26.81640625" customWidth="1"/>
    <col min="3283" max="3283" width="39.54296875" customWidth="1"/>
    <col min="3284" max="3284" width="52.81640625" customWidth="1"/>
    <col min="3285" max="3285" width="36.26953125" customWidth="1"/>
    <col min="3286" max="3286" width="22.1796875" customWidth="1"/>
    <col min="3287" max="3287" width="46.453125" customWidth="1"/>
    <col min="3288" max="3288" width="26.453125" customWidth="1"/>
    <col min="3289" max="3289" width="31.26953125" customWidth="1"/>
    <col min="3290" max="3290" width="44.54296875" customWidth="1"/>
    <col min="3291" max="3291" width="32.26953125" customWidth="1"/>
    <col min="3292" max="3292" width="51.81640625" customWidth="1"/>
    <col min="3293" max="3293" width="55.1796875" customWidth="1"/>
    <col min="3294" max="3294" width="23" customWidth="1"/>
    <col min="3295" max="3295" width="47.7265625" customWidth="1"/>
    <col min="3296" max="3296" width="8" customWidth="1"/>
    <col min="3297" max="3297" width="58.1796875" customWidth="1"/>
    <col min="3298" max="3298" width="10.1796875" customWidth="1"/>
    <col min="3299" max="3299" width="56.81640625" customWidth="1"/>
    <col min="3300" max="3300" width="22.54296875" customWidth="1"/>
    <col min="3301" max="3301" width="8.26953125" customWidth="1"/>
    <col min="3302" max="3302" width="42.1796875" customWidth="1"/>
    <col min="3303" max="3303" width="20" customWidth="1"/>
    <col min="3304" max="3304" width="10.7265625" customWidth="1"/>
    <col min="3305" max="3305" width="29.1796875" customWidth="1"/>
    <col min="3306" max="3306" width="12.1796875" customWidth="1"/>
    <col min="3307" max="3307" width="46.54296875" customWidth="1"/>
    <col min="3308" max="3308" width="53.453125" customWidth="1"/>
    <col min="3309" max="3309" width="39.81640625" customWidth="1"/>
    <col min="3310" max="3310" width="30.26953125" customWidth="1"/>
    <col min="3311" max="3311" width="17" customWidth="1"/>
    <col min="3312" max="3312" width="23.7265625" customWidth="1"/>
    <col min="3313" max="3313" width="41.7265625" customWidth="1"/>
    <col min="3314" max="3314" width="32" customWidth="1"/>
    <col min="3315" max="3315" width="26.54296875" customWidth="1"/>
    <col min="3316" max="3316" width="24.7265625" customWidth="1"/>
    <col min="3317" max="3317" width="51.26953125" customWidth="1"/>
    <col min="3318" max="3318" width="41.453125" customWidth="1"/>
    <col min="3319" max="3319" width="57.453125" customWidth="1"/>
    <col min="3320" max="3320" width="20.26953125" customWidth="1"/>
    <col min="3321" max="3321" width="29.1796875" customWidth="1"/>
    <col min="3322" max="3322" width="26.7265625" customWidth="1"/>
    <col min="3323" max="3323" width="34.1796875" customWidth="1"/>
    <col min="3324" max="3324" width="37.54296875" customWidth="1"/>
    <col min="3325" max="3325" width="26.26953125" customWidth="1"/>
    <col min="3326" max="3326" width="44" customWidth="1"/>
    <col min="3327" max="3327" width="19" customWidth="1"/>
    <col min="3328" max="3328" width="26.7265625" customWidth="1"/>
    <col min="3329" max="3329" width="55" customWidth="1"/>
    <col min="3330" max="3330" width="52.453125" customWidth="1"/>
    <col min="3331" max="3331" width="23.81640625" customWidth="1"/>
    <col min="3332" max="3332" width="17.81640625" customWidth="1"/>
    <col min="3333" max="3333" width="54.81640625" customWidth="1"/>
    <col min="3334" max="3334" width="17.453125" customWidth="1"/>
    <col min="3335" max="3335" width="12.453125" customWidth="1"/>
    <col min="3336" max="3336" width="18" customWidth="1"/>
    <col min="3337" max="3337" width="55" customWidth="1"/>
    <col min="3338" max="3338" width="39.7265625" customWidth="1"/>
    <col min="3339" max="3339" width="53.453125" customWidth="1"/>
    <col min="3340" max="3340" width="53.1796875" customWidth="1"/>
    <col min="3341" max="3341" width="13.54296875" customWidth="1"/>
    <col min="3342" max="3342" width="29.7265625" customWidth="1"/>
    <col min="3343" max="3343" width="40.26953125" customWidth="1"/>
    <col min="3344" max="3344" width="21.81640625" customWidth="1"/>
    <col min="3345" max="3345" width="47.26953125" customWidth="1"/>
    <col min="3346" max="3346" width="20.7265625" customWidth="1"/>
    <col min="3347" max="3347" width="40.453125" customWidth="1"/>
    <col min="3348" max="3348" width="42.1796875" customWidth="1"/>
    <col min="3349" max="3349" width="43.26953125" customWidth="1"/>
    <col min="3350" max="3350" width="23.81640625" customWidth="1"/>
    <col min="3351" max="3351" width="46.7265625" customWidth="1"/>
    <col min="3352" max="3352" width="41.81640625" customWidth="1"/>
    <col min="3353" max="3353" width="53" customWidth="1"/>
    <col min="3354" max="3354" width="30.7265625" customWidth="1"/>
    <col min="3355" max="3355" width="30.453125" customWidth="1"/>
    <col min="3356" max="3356" width="58.1796875" customWidth="1"/>
    <col min="3357" max="3357" width="11.453125" customWidth="1"/>
    <col min="3358" max="3358" width="20.81640625" customWidth="1"/>
    <col min="3359" max="3359" width="43.81640625" customWidth="1"/>
    <col min="3360" max="3360" width="38.26953125" customWidth="1"/>
    <col min="3361" max="3361" width="21.7265625" customWidth="1"/>
    <col min="3362" max="3362" width="26.81640625" customWidth="1"/>
    <col min="3363" max="3363" width="11.54296875" customWidth="1"/>
    <col min="3364" max="3364" width="10.81640625" customWidth="1"/>
    <col min="3365" max="3365" width="19.1796875" customWidth="1"/>
    <col min="3366" max="3366" width="53" customWidth="1"/>
    <col min="3367" max="3367" width="46.81640625" customWidth="1"/>
    <col min="3368" max="3368" width="28.26953125" customWidth="1"/>
    <col min="3369" max="3369" width="18.1796875" customWidth="1"/>
    <col min="3370" max="3370" width="28.7265625" customWidth="1"/>
    <col min="3371" max="3371" width="33.54296875" customWidth="1"/>
    <col min="3372" max="3372" width="35.453125" customWidth="1"/>
    <col min="3373" max="3373" width="43.453125" customWidth="1"/>
    <col min="3374" max="3374" width="34.81640625" customWidth="1"/>
    <col min="3375" max="3375" width="53.54296875" customWidth="1"/>
    <col min="3376" max="3376" width="39" customWidth="1"/>
    <col min="3377" max="3377" width="38.7265625" customWidth="1"/>
    <col min="3378" max="3378" width="49.1796875" customWidth="1"/>
    <col min="3379" max="3379" width="47.7265625" customWidth="1"/>
    <col min="3380" max="3380" width="17.81640625" customWidth="1"/>
    <col min="3381" max="3381" width="50.7265625" customWidth="1"/>
    <col min="3382" max="3382" width="28.26953125" customWidth="1"/>
    <col min="3383" max="3383" width="39.1796875" customWidth="1"/>
    <col min="3384" max="3384" width="23" customWidth="1"/>
    <col min="3385" max="3385" width="14.26953125" customWidth="1"/>
    <col min="3386" max="3386" width="17.81640625" customWidth="1"/>
    <col min="3387" max="3387" width="13.81640625" customWidth="1"/>
    <col min="3388" max="3388" width="22.453125" customWidth="1"/>
    <col min="3389" max="3389" width="21.1796875" customWidth="1"/>
    <col min="3390" max="3390" width="38.453125" customWidth="1"/>
    <col min="3391" max="3391" width="29.81640625" customWidth="1"/>
    <col min="3392" max="3392" width="28.54296875" customWidth="1"/>
    <col min="3393" max="3393" width="47.7265625" customWidth="1"/>
    <col min="3394" max="3394" width="23.453125" customWidth="1"/>
    <col min="3395" max="3395" width="11.7265625" customWidth="1"/>
    <col min="3396" max="3396" width="44" customWidth="1"/>
    <col min="3397" max="3397" width="25.26953125" customWidth="1"/>
    <col min="3398" max="3398" width="27" customWidth="1"/>
    <col min="3399" max="3399" width="16.453125" customWidth="1"/>
    <col min="3400" max="3400" width="19.453125" customWidth="1"/>
    <col min="3401" max="3401" width="33" customWidth="1"/>
    <col min="3402" max="3402" width="15.54296875" customWidth="1"/>
    <col min="3403" max="3403" width="29.453125" customWidth="1"/>
    <col min="3404" max="3404" width="28.7265625" customWidth="1"/>
    <col min="3405" max="3405" width="55.453125" customWidth="1"/>
    <col min="3406" max="3406" width="15" customWidth="1"/>
    <col min="3407" max="3407" width="24.54296875" customWidth="1"/>
    <col min="3408" max="3408" width="19.1796875" customWidth="1"/>
    <col min="3409" max="3409" width="55.81640625" customWidth="1"/>
    <col min="3410" max="3410" width="26" customWidth="1"/>
    <col min="3411" max="3411" width="13.453125" customWidth="1"/>
    <col min="3412" max="3412" width="24.54296875" customWidth="1"/>
    <col min="3413" max="3413" width="36.81640625" customWidth="1"/>
    <col min="3414" max="3414" width="46.54296875" customWidth="1"/>
    <col min="3415" max="3415" width="51.81640625" customWidth="1"/>
    <col min="3416" max="3416" width="30.26953125" customWidth="1"/>
    <col min="3417" max="3417" width="29.7265625" customWidth="1"/>
    <col min="3418" max="3418" width="10.81640625" customWidth="1"/>
    <col min="3419" max="3419" width="38.81640625" customWidth="1"/>
    <col min="3420" max="3420" width="23.81640625" customWidth="1"/>
    <col min="3421" max="3421" width="19.26953125" customWidth="1"/>
    <col min="3422" max="3422" width="29.7265625" customWidth="1"/>
    <col min="3423" max="3423" width="57.453125" customWidth="1"/>
    <col min="3424" max="3424" width="7.7265625" customWidth="1"/>
    <col min="3425" max="3425" width="23.54296875" customWidth="1"/>
    <col min="3426" max="3426" width="17.453125" customWidth="1"/>
    <col min="3427" max="3427" width="53.1796875" customWidth="1"/>
    <col min="3428" max="3428" width="22.1796875" customWidth="1"/>
    <col min="3429" max="3429" width="34" customWidth="1"/>
    <col min="3430" max="3430" width="14.54296875" customWidth="1"/>
    <col min="3431" max="3431" width="49.81640625" customWidth="1"/>
    <col min="3432" max="3432" width="12.7265625" customWidth="1"/>
    <col min="3433" max="3433" width="52" customWidth="1"/>
    <col min="3434" max="3434" width="48" customWidth="1"/>
    <col min="3435" max="3435" width="37" customWidth="1"/>
    <col min="3436" max="3436" width="50.1796875" customWidth="1"/>
    <col min="3437" max="3437" width="31" customWidth="1"/>
    <col min="3438" max="3438" width="22.81640625" customWidth="1"/>
    <col min="3439" max="3439" width="45.54296875" customWidth="1"/>
    <col min="3440" max="3440" width="44.1796875" customWidth="1"/>
    <col min="3441" max="3441" width="26.54296875" customWidth="1"/>
    <col min="3442" max="3442" width="17.81640625" customWidth="1"/>
    <col min="3443" max="3443" width="30.1796875" customWidth="1"/>
    <col min="3444" max="3444" width="55.1796875" customWidth="1"/>
    <col min="3445" max="3445" width="26.1796875" customWidth="1"/>
    <col min="3446" max="3446" width="27.1796875" customWidth="1"/>
    <col min="3447" max="3447" width="16.1796875" customWidth="1"/>
    <col min="3448" max="3448" width="41.26953125" customWidth="1"/>
    <col min="3449" max="3449" width="22.7265625" customWidth="1"/>
    <col min="3450" max="3450" width="11.7265625" customWidth="1"/>
    <col min="3451" max="3451" width="20.7265625" customWidth="1"/>
    <col min="3452" max="3452" width="38.26953125" customWidth="1"/>
    <col min="3453" max="3453" width="55.54296875" customWidth="1"/>
    <col min="3454" max="3454" width="16" customWidth="1"/>
    <col min="3455" max="3455" width="32.7265625" customWidth="1"/>
    <col min="3456" max="3456" width="26" customWidth="1"/>
    <col min="3457" max="3457" width="26.453125" customWidth="1"/>
    <col min="3458" max="3458" width="18.81640625" customWidth="1"/>
    <col min="3459" max="3459" width="27.7265625" customWidth="1"/>
    <col min="3460" max="3460" width="27" customWidth="1"/>
    <col min="3461" max="3461" width="22.26953125" customWidth="1"/>
    <col min="3462" max="3462" width="35.1796875" customWidth="1"/>
    <col min="3463" max="3463" width="55.54296875" customWidth="1"/>
    <col min="3464" max="3464" width="41.81640625" customWidth="1"/>
    <col min="3465" max="3465" width="13.1796875" customWidth="1"/>
    <col min="3466" max="3466" width="47.54296875" customWidth="1"/>
    <col min="3467" max="3467" width="32" customWidth="1"/>
    <col min="3468" max="3468" width="27.81640625" customWidth="1"/>
    <col min="3469" max="3469" width="53.26953125" customWidth="1"/>
    <col min="3470" max="3470" width="41.1796875" customWidth="1"/>
    <col min="3471" max="3471" width="18.453125" customWidth="1"/>
    <col min="3472" max="3472" width="30.1796875" customWidth="1"/>
    <col min="3473" max="3473" width="23.7265625" customWidth="1"/>
    <col min="3474" max="3474" width="36" customWidth="1"/>
    <col min="3475" max="3475" width="28.81640625" customWidth="1"/>
    <col min="3476" max="3476" width="49.7265625" customWidth="1"/>
    <col min="3477" max="3477" width="28.453125" customWidth="1"/>
    <col min="3478" max="3478" width="33.81640625" customWidth="1"/>
    <col min="3479" max="3479" width="12" customWidth="1"/>
    <col min="3480" max="3480" width="19.26953125" customWidth="1"/>
    <col min="3481" max="3481" width="19.1796875" customWidth="1"/>
    <col min="3482" max="3482" width="34.7265625" customWidth="1"/>
    <col min="3483" max="3483" width="15.81640625" customWidth="1"/>
    <col min="3484" max="3484" width="14.453125" customWidth="1"/>
    <col min="3485" max="3485" width="25.81640625" customWidth="1"/>
    <col min="3486" max="3486" width="17" customWidth="1"/>
    <col min="3487" max="3487" width="56.1796875" customWidth="1"/>
    <col min="3488" max="3488" width="59.81640625" customWidth="1"/>
    <col min="3489" max="3489" width="57.54296875" customWidth="1"/>
    <col min="3490" max="3490" width="30.7265625" customWidth="1"/>
    <col min="3491" max="3491" width="18.81640625" customWidth="1"/>
    <col min="3492" max="3492" width="53.1796875" customWidth="1"/>
    <col min="3493" max="3493" width="47.54296875" customWidth="1"/>
    <col min="3494" max="3494" width="49.54296875" customWidth="1"/>
    <col min="3495" max="3495" width="27.54296875" customWidth="1"/>
    <col min="3496" max="3496" width="32.7265625" customWidth="1"/>
    <col min="3497" max="3497" width="23.7265625" customWidth="1"/>
    <col min="3498" max="3498" width="34.81640625" customWidth="1"/>
    <col min="3499" max="3499" width="38" customWidth="1"/>
    <col min="3500" max="3500" width="19.26953125" customWidth="1"/>
    <col min="3501" max="3501" width="31" customWidth="1"/>
    <col min="3502" max="3502" width="22.54296875" customWidth="1"/>
    <col min="3503" max="3503" width="44.7265625" customWidth="1"/>
    <col min="3504" max="3504" width="23" customWidth="1"/>
    <col min="3505" max="3505" width="22.7265625" customWidth="1"/>
    <col min="3506" max="3506" width="56.7265625" customWidth="1"/>
    <col min="3507" max="3507" width="39.1796875" customWidth="1"/>
    <col min="3508" max="3508" width="28.26953125" customWidth="1"/>
    <col min="3509" max="3509" width="28.81640625" customWidth="1"/>
    <col min="3510" max="3510" width="21.7265625" customWidth="1"/>
    <col min="3511" max="3511" width="39.54296875" customWidth="1"/>
    <col min="3512" max="3512" width="45.26953125" customWidth="1"/>
    <col min="3513" max="3513" width="41.1796875" customWidth="1"/>
    <col min="3514" max="3514" width="18.26953125" customWidth="1"/>
    <col min="3515" max="3515" width="15.81640625" customWidth="1"/>
    <col min="3516" max="3516" width="11.7265625" customWidth="1"/>
    <col min="3517" max="3517" width="36.1796875" customWidth="1"/>
    <col min="3518" max="3518" width="22.81640625" customWidth="1"/>
    <col min="3519" max="3519" width="36" customWidth="1"/>
    <col min="3520" max="3520" width="39.54296875" customWidth="1"/>
    <col min="3521" max="3521" width="17.81640625" customWidth="1"/>
    <col min="3522" max="3522" width="59" customWidth="1"/>
    <col min="3523" max="3523" width="43.7265625" customWidth="1"/>
    <col min="3524" max="3524" width="38.81640625" customWidth="1"/>
    <col min="3525" max="3525" width="45" customWidth="1"/>
    <col min="3526" max="3526" width="60.81640625" customWidth="1"/>
    <col min="3527" max="3527" width="26.54296875" customWidth="1"/>
    <col min="3528" max="3528" width="62" customWidth="1"/>
    <col min="3529" max="3529" width="25.7265625" customWidth="1"/>
    <col min="3530" max="3530" width="15.81640625" customWidth="1"/>
    <col min="3531" max="3531" width="32.453125" customWidth="1"/>
    <col min="3532" max="3532" width="52.54296875" customWidth="1"/>
    <col min="3533" max="3533" width="54.1796875" customWidth="1"/>
    <col min="3534" max="3534" width="34.81640625" customWidth="1"/>
    <col min="3535" max="3535" width="38.26953125" customWidth="1"/>
    <col min="3536" max="3536" width="29.81640625" customWidth="1"/>
    <col min="3537" max="3537" width="31.81640625" customWidth="1"/>
    <col min="3538" max="3538" width="48.26953125" customWidth="1"/>
    <col min="3539" max="3539" width="38.26953125" customWidth="1"/>
    <col min="3540" max="3540" width="29.1796875" customWidth="1"/>
    <col min="3541" max="3541" width="23.54296875" customWidth="1"/>
    <col min="3542" max="3542" width="46.453125" customWidth="1"/>
    <col min="3543" max="3543" width="44" customWidth="1"/>
    <col min="3544" max="3544" width="41.1796875" customWidth="1"/>
    <col min="3545" max="3545" width="38.453125" customWidth="1"/>
    <col min="3546" max="3546" width="19.7265625" customWidth="1"/>
    <col min="3547" max="3547" width="8.54296875" customWidth="1"/>
    <col min="3548" max="3548" width="50.1796875" customWidth="1"/>
    <col min="3549" max="3549" width="31.26953125" customWidth="1"/>
    <col min="3550" max="3550" width="20.7265625" customWidth="1"/>
    <col min="3551" max="3551" width="44.81640625" customWidth="1"/>
    <col min="3552" max="3552" width="40.7265625" customWidth="1"/>
    <col min="3553" max="3553" width="57.81640625" customWidth="1"/>
    <col min="3554" max="3554" width="38.26953125" customWidth="1"/>
    <col min="3555" max="3555" width="15.54296875" customWidth="1"/>
    <col min="3556" max="3556" width="53.1796875" customWidth="1"/>
    <col min="3557" max="3557" width="49.26953125" customWidth="1"/>
    <col min="3558" max="3558" width="54.1796875" customWidth="1"/>
    <col min="3559" max="3559" width="14.26953125" customWidth="1"/>
    <col min="3560" max="3560" width="23.81640625" customWidth="1"/>
    <col min="3561" max="3561" width="55.26953125" customWidth="1"/>
    <col min="3562" max="3562" width="50.54296875" customWidth="1"/>
    <col min="3563" max="3563" width="18.1796875" customWidth="1"/>
    <col min="3564" max="3564" width="55" customWidth="1"/>
    <col min="3565" max="3565" width="36.26953125" customWidth="1"/>
    <col min="3566" max="3566" width="53.453125" customWidth="1"/>
    <col min="3567" max="3568" width="41.26953125" customWidth="1"/>
    <col min="3569" max="3569" width="15.81640625" customWidth="1"/>
    <col min="3570" max="3570" width="12" customWidth="1"/>
    <col min="3571" max="3571" width="24" customWidth="1"/>
    <col min="3572" max="3572" width="43.7265625" customWidth="1"/>
    <col min="3573" max="3573" width="29.1796875" customWidth="1"/>
    <col min="3574" max="3574" width="26.81640625" customWidth="1"/>
    <col min="3575" max="3575" width="47" customWidth="1"/>
    <col min="3576" max="3576" width="25" customWidth="1"/>
    <col min="3577" max="3577" width="22.7265625" customWidth="1"/>
    <col min="3578" max="3578" width="47.1796875" customWidth="1"/>
    <col min="3579" max="3579" width="37.26953125" customWidth="1"/>
    <col min="3580" max="3580" width="33.453125" customWidth="1"/>
    <col min="3581" max="3581" width="27.7265625" customWidth="1"/>
    <col min="3582" max="3582" width="14" customWidth="1"/>
    <col min="3583" max="3583" width="29.7265625" customWidth="1"/>
    <col min="3584" max="3584" width="23.81640625" customWidth="1"/>
    <col min="3585" max="3585" width="24.7265625" customWidth="1"/>
    <col min="3586" max="3586" width="40" customWidth="1"/>
    <col min="3587" max="3587" width="39.81640625" customWidth="1"/>
    <col min="3588" max="3588" width="50.7265625" customWidth="1"/>
    <col min="3589" max="3589" width="25.7265625" customWidth="1"/>
    <col min="3590" max="3590" width="21.7265625" customWidth="1"/>
    <col min="3591" max="3591" width="44.7265625" customWidth="1"/>
    <col min="3592" max="3592" width="52.26953125" customWidth="1"/>
    <col min="3593" max="3593" width="11.81640625" customWidth="1"/>
    <col min="3594" max="3594" width="53.1796875" customWidth="1"/>
    <col min="3595" max="3595" width="22.453125" customWidth="1"/>
    <col min="3596" max="3596" width="32.26953125" customWidth="1"/>
    <col min="3597" max="3597" width="19.81640625" customWidth="1"/>
    <col min="3598" max="3598" width="54.1796875" customWidth="1"/>
    <col min="3599" max="3599" width="45" customWidth="1"/>
    <col min="3600" max="3600" width="29.81640625" customWidth="1"/>
    <col min="3601" max="3601" width="47.453125" customWidth="1"/>
    <col min="3602" max="3602" width="24" customWidth="1"/>
    <col min="3603" max="3603" width="46.453125" customWidth="1"/>
    <col min="3604" max="3604" width="56.81640625" customWidth="1"/>
    <col min="3605" max="3605" width="41.81640625" customWidth="1"/>
    <col min="3606" max="3606" width="23" customWidth="1"/>
    <col min="3607" max="3607" width="43.26953125" customWidth="1"/>
    <col min="3608" max="3608" width="20.1796875" customWidth="1"/>
    <col min="3609" max="3609" width="22.81640625" customWidth="1"/>
    <col min="3610" max="3610" width="57.26953125" customWidth="1"/>
    <col min="3611" max="3611" width="52.54296875" customWidth="1"/>
    <col min="3612" max="3612" width="54" customWidth="1"/>
    <col min="3613" max="3613" width="27.54296875" customWidth="1"/>
    <col min="3614" max="3614" width="43.54296875" customWidth="1"/>
    <col min="3615" max="3615" width="32.81640625" customWidth="1"/>
    <col min="3616" max="3616" width="56.7265625" customWidth="1"/>
    <col min="3617" max="3617" width="31.54296875" customWidth="1"/>
    <col min="3618" max="3618" width="17.7265625" customWidth="1"/>
    <col min="3619" max="3619" width="43.1796875" customWidth="1"/>
    <col min="3620" max="3620" width="20.26953125" customWidth="1"/>
    <col min="3621" max="3621" width="27.1796875" customWidth="1"/>
    <col min="3622" max="3622" width="18.81640625" customWidth="1"/>
    <col min="3623" max="3623" width="37.54296875" customWidth="1"/>
    <col min="3624" max="3624" width="52.26953125" customWidth="1"/>
    <col min="3625" max="3625" width="55.54296875" customWidth="1"/>
    <col min="3626" max="3626" width="29" customWidth="1"/>
    <col min="3627" max="3627" width="45.1796875" customWidth="1"/>
    <col min="3628" max="3628" width="54.81640625" customWidth="1"/>
    <col min="3629" max="3629" width="37.26953125" customWidth="1"/>
    <col min="3630" max="3630" width="23.453125" customWidth="1"/>
    <col min="3631" max="3631" width="44" customWidth="1"/>
    <col min="3632" max="3632" width="24.26953125" customWidth="1"/>
    <col min="3633" max="3633" width="52.453125" customWidth="1"/>
    <col min="3634" max="3634" width="44.81640625" customWidth="1"/>
    <col min="3635" max="3635" width="17.26953125" customWidth="1"/>
    <col min="3636" max="3636" width="40" customWidth="1"/>
    <col min="3637" max="3637" width="31.7265625" customWidth="1"/>
    <col min="3638" max="3638" width="28.453125" customWidth="1"/>
    <col min="3639" max="3639" width="47.54296875" customWidth="1"/>
    <col min="3640" max="3640" width="54" customWidth="1"/>
    <col min="3641" max="3641" width="53.81640625" customWidth="1"/>
    <col min="3642" max="3642" width="23.26953125" customWidth="1"/>
    <col min="3643" max="3643" width="51.81640625" customWidth="1"/>
    <col min="3644" max="3644" width="30.81640625" customWidth="1"/>
    <col min="3645" max="3645" width="26.7265625" customWidth="1"/>
    <col min="3646" max="3646" width="51.81640625" customWidth="1"/>
    <col min="3647" max="3647" width="19.54296875" customWidth="1"/>
    <col min="3648" max="3648" width="32.7265625" customWidth="1"/>
    <col min="3649" max="3649" width="29.26953125" customWidth="1"/>
    <col min="3650" max="3650" width="18.26953125" customWidth="1"/>
    <col min="3651" max="3651" width="23.453125" customWidth="1"/>
    <col min="3652" max="3652" width="10.26953125" customWidth="1"/>
    <col min="3653" max="3653" width="21.1796875" customWidth="1"/>
    <col min="3654" max="3654" width="27.54296875" customWidth="1"/>
    <col min="3655" max="3655" width="35.7265625" customWidth="1"/>
    <col min="3656" max="3656" width="23.453125" customWidth="1"/>
    <col min="3657" max="3657" width="18.81640625" customWidth="1"/>
    <col min="3658" max="3658" width="33.81640625" customWidth="1"/>
    <col min="3659" max="3659" width="18.26953125" customWidth="1"/>
    <col min="3660" max="3660" width="14.26953125" customWidth="1"/>
    <col min="3661" max="3661" width="37" customWidth="1"/>
    <col min="3662" max="3662" width="22" customWidth="1"/>
    <col min="3663" max="3663" width="27.26953125" customWidth="1"/>
    <col min="3664" max="3664" width="31.26953125" customWidth="1"/>
    <col min="3665" max="3665" width="22.453125" customWidth="1"/>
    <col min="3666" max="3666" width="28.54296875" customWidth="1"/>
    <col min="3667" max="3667" width="36.26953125" customWidth="1"/>
    <col min="3668" max="3668" width="20.453125" customWidth="1"/>
    <col min="3669" max="3669" width="45.81640625" customWidth="1"/>
    <col min="3670" max="3670" width="36.26953125" customWidth="1"/>
    <col min="3671" max="3671" width="47.1796875" customWidth="1"/>
    <col min="3672" max="3672" width="54.1796875" customWidth="1"/>
    <col min="3673" max="3673" width="44.26953125" customWidth="1"/>
    <col min="3674" max="3674" width="12.81640625" customWidth="1"/>
    <col min="3675" max="3675" width="14.7265625" customWidth="1"/>
    <col min="3676" max="3676" width="47.54296875" customWidth="1"/>
    <col min="3677" max="3677" width="31.7265625" customWidth="1"/>
    <col min="3678" max="3678" width="19.54296875" customWidth="1"/>
    <col min="3679" max="3679" width="12.26953125" customWidth="1"/>
    <col min="3680" max="3680" width="17.54296875" customWidth="1"/>
    <col min="3681" max="3681" width="42.453125" customWidth="1"/>
    <col min="3682" max="3682" width="23.26953125" customWidth="1"/>
    <col min="3683" max="3683" width="37.26953125" customWidth="1"/>
    <col min="3684" max="3684" width="39.54296875" customWidth="1"/>
    <col min="3685" max="3685" width="51.1796875" customWidth="1"/>
    <col min="3686" max="3686" width="31.81640625" customWidth="1"/>
    <col min="3687" max="3687" width="41.81640625" customWidth="1"/>
    <col min="3688" max="3688" width="50.7265625" customWidth="1"/>
    <col min="3689" max="3689" width="50.1796875" customWidth="1"/>
    <col min="3690" max="3690" width="25.7265625" customWidth="1"/>
    <col min="3691" max="3691" width="44.81640625" customWidth="1"/>
    <col min="3692" max="3692" width="58.26953125" customWidth="1"/>
    <col min="3693" max="3693" width="21.453125" customWidth="1"/>
    <col min="3694" max="3694" width="25" customWidth="1"/>
    <col min="3695" max="3695" width="18.54296875" customWidth="1"/>
    <col min="3696" max="3696" width="33.54296875" customWidth="1"/>
    <col min="3697" max="3697" width="21.1796875" customWidth="1"/>
    <col min="3698" max="3698" width="22.54296875" customWidth="1"/>
    <col min="3699" max="3699" width="34.81640625" customWidth="1"/>
    <col min="3700" max="3700" width="50.7265625" customWidth="1"/>
    <col min="3701" max="3701" width="16" customWidth="1"/>
    <col min="3702" max="3702" width="54.26953125" customWidth="1"/>
    <col min="3703" max="3703" width="50.7265625" customWidth="1"/>
    <col min="3704" max="3704" width="33.81640625" customWidth="1"/>
    <col min="3705" max="3705" width="16.7265625" customWidth="1"/>
    <col min="3706" max="3706" width="46.453125" customWidth="1"/>
    <col min="3707" max="3707" width="33" customWidth="1"/>
    <col min="3708" max="3708" width="54.26953125" customWidth="1"/>
    <col min="3709" max="3709" width="56.453125" customWidth="1"/>
    <col min="3710" max="3710" width="34.1796875" customWidth="1"/>
    <col min="3711" max="3711" width="6.1796875" customWidth="1"/>
    <col min="3712" max="3712" width="56" customWidth="1"/>
    <col min="3713" max="3713" width="26.7265625" customWidth="1"/>
    <col min="3714" max="3714" width="19.453125" customWidth="1"/>
    <col min="3715" max="3715" width="25.7265625" customWidth="1"/>
    <col min="3716" max="3716" width="23.26953125" customWidth="1"/>
    <col min="3717" max="3717" width="5.81640625" customWidth="1"/>
    <col min="3718" max="3718" width="50.7265625" customWidth="1"/>
    <col min="3719" max="3719" width="55.54296875" customWidth="1"/>
    <col min="3720" max="3720" width="58.81640625" customWidth="1"/>
    <col min="3721" max="3721" width="34" customWidth="1"/>
    <col min="3722" max="3722" width="26.453125" customWidth="1"/>
    <col min="3723" max="3723" width="46.7265625" customWidth="1"/>
    <col min="3724" max="3724" width="15.26953125" customWidth="1"/>
    <col min="3725" max="3725" width="35" customWidth="1"/>
    <col min="3726" max="3726" width="29.7265625" customWidth="1"/>
    <col min="3727" max="3727" width="35.1796875" customWidth="1"/>
    <col min="3728" max="3728" width="13.7265625" customWidth="1"/>
    <col min="3729" max="3729" width="37" customWidth="1"/>
    <col min="3730" max="3730" width="51.26953125" customWidth="1"/>
    <col min="3731" max="3731" width="37" customWidth="1"/>
    <col min="3732" max="3732" width="24" customWidth="1"/>
    <col min="3733" max="3733" width="17.7265625" customWidth="1"/>
    <col min="3734" max="3734" width="57.1796875" customWidth="1"/>
    <col min="3735" max="3735" width="35.7265625" customWidth="1"/>
    <col min="3736" max="3736" width="35.453125" customWidth="1"/>
    <col min="3737" max="3737" width="29.7265625" customWidth="1"/>
    <col min="3738" max="3738" width="12.453125" customWidth="1"/>
    <col min="3739" max="3739" width="39.1796875" customWidth="1"/>
    <col min="3740" max="3740" width="50.7265625" customWidth="1"/>
    <col min="3741" max="3741" width="20.1796875" customWidth="1"/>
    <col min="3742" max="3742" width="34.453125" customWidth="1"/>
    <col min="3743" max="3743" width="33.26953125" customWidth="1"/>
    <col min="3744" max="3744" width="16.1796875" customWidth="1"/>
    <col min="3745" max="3745" width="52.7265625" customWidth="1"/>
    <col min="3746" max="3746" width="21.81640625" customWidth="1"/>
    <col min="3747" max="3747" width="20.54296875" customWidth="1"/>
    <col min="3748" max="3748" width="16.7265625" customWidth="1"/>
    <col min="3749" max="3749" width="41.54296875" customWidth="1"/>
    <col min="3750" max="3750" width="24.1796875" customWidth="1"/>
    <col min="3751" max="3751" width="41.7265625" customWidth="1"/>
    <col min="3752" max="3752" width="51.453125" customWidth="1"/>
    <col min="3753" max="3753" width="53.54296875" customWidth="1"/>
    <col min="3754" max="3754" width="35.7265625" customWidth="1"/>
    <col min="3755" max="3755" width="10.7265625" customWidth="1"/>
    <col min="3756" max="3756" width="31.453125" customWidth="1"/>
    <col min="3757" max="3757" width="12.81640625" customWidth="1"/>
    <col min="3758" max="3758" width="18" customWidth="1"/>
    <col min="3759" max="3759" width="57.26953125" customWidth="1"/>
    <col min="3760" max="3760" width="49.54296875" customWidth="1"/>
    <col min="3761" max="3761" width="29.7265625" customWidth="1"/>
    <col min="3762" max="3762" width="45.7265625" customWidth="1"/>
    <col min="3763" max="3763" width="29.453125" customWidth="1"/>
    <col min="3764" max="3764" width="57.1796875" customWidth="1"/>
    <col min="3765" max="3765" width="46.26953125" customWidth="1"/>
    <col min="3766" max="3766" width="27.7265625" customWidth="1"/>
    <col min="3767" max="3767" width="33.1796875" customWidth="1"/>
    <col min="3768" max="3768" width="45.453125" customWidth="1"/>
    <col min="3769" max="3769" width="24.453125" customWidth="1"/>
    <col min="3770" max="3770" width="16.1796875" customWidth="1"/>
    <col min="3771" max="3771" width="22.81640625" customWidth="1"/>
    <col min="3772" max="3772" width="13.81640625" customWidth="1"/>
    <col min="3773" max="3773" width="11.26953125" customWidth="1"/>
    <col min="3774" max="3774" width="43.7265625" customWidth="1"/>
    <col min="3775" max="3775" width="40.453125" customWidth="1"/>
    <col min="3776" max="3776" width="43.1796875" customWidth="1"/>
    <col min="3777" max="3777" width="18.1796875" customWidth="1"/>
    <col min="3778" max="3778" width="46.81640625" customWidth="1"/>
    <col min="3779" max="3779" width="54.54296875" customWidth="1"/>
    <col min="3780" max="3780" width="44.7265625" customWidth="1"/>
    <col min="3781" max="3781" width="17" customWidth="1"/>
    <col min="3782" max="3782" width="28" customWidth="1"/>
    <col min="3783" max="3783" width="54.54296875" customWidth="1"/>
    <col min="3784" max="3784" width="32.1796875" customWidth="1"/>
    <col min="3785" max="3785" width="60.54296875" customWidth="1"/>
    <col min="3786" max="3786" width="24.7265625" customWidth="1"/>
    <col min="3787" max="3787" width="28.453125" customWidth="1"/>
    <col min="3788" max="3788" width="48" customWidth="1"/>
    <col min="3789" max="3789" width="51.453125" customWidth="1"/>
    <col min="3790" max="3790" width="54.1796875" customWidth="1"/>
    <col min="3791" max="3791" width="38.54296875" customWidth="1"/>
    <col min="3792" max="3792" width="48" customWidth="1"/>
    <col min="3793" max="3793" width="59.54296875" customWidth="1"/>
    <col min="3794" max="3794" width="15.81640625" customWidth="1"/>
    <col min="3795" max="3795" width="15.7265625" customWidth="1"/>
    <col min="3796" max="3796" width="26.453125" customWidth="1"/>
    <col min="3797" max="3797" width="58.7265625" customWidth="1"/>
    <col min="3798" max="3798" width="38.1796875" customWidth="1"/>
    <col min="3799" max="3799" width="48" customWidth="1"/>
    <col min="3800" max="3800" width="27.1796875" customWidth="1"/>
    <col min="3801" max="3801" width="11.26953125" customWidth="1"/>
    <col min="3802" max="3802" width="35.1796875" customWidth="1"/>
    <col min="3803" max="3803" width="33.453125" customWidth="1"/>
    <col min="3804" max="3804" width="28.54296875" customWidth="1"/>
    <col min="3805" max="3805" width="6.81640625" customWidth="1"/>
    <col min="3806" max="3806" width="19.7265625" customWidth="1"/>
    <col min="3807" max="3807" width="34.81640625" customWidth="1"/>
    <col min="3808" max="3808" width="29" customWidth="1"/>
    <col min="3809" max="3809" width="40.7265625" customWidth="1"/>
    <col min="3810" max="3810" width="55.81640625" customWidth="1"/>
    <col min="3811" max="3811" width="11" customWidth="1"/>
    <col min="3812" max="3812" width="54.54296875" customWidth="1"/>
    <col min="3813" max="3813" width="33.81640625" customWidth="1"/>
    <col min="3814" max="3814" width="12.26953125" customWidth="1"/>
    <col min="3815" max="3815" width="36.1796875" customWidth="1"/>
    <col min="3816" max="3816" width="7.453125" customWidth="1"/>
    <col min="3817" max="3817" width="39.453125" customWidth="1"/>
    <col min="3818" max="3818" width="41.81640625" customWidth="1"/>
    <col min="3819" max="3819" width="48.81640625" customWidth="1"/>
    <col min="3820" max="3820" width="7" customWidth="1"/>
    <col min="3821" max="3821" width="51.7265625" customWidth="1"/>
    <col min="3822" max="3822" width="19.81640625" customWidth="1"/>
    <col min="3823" max="3823" width="17.26953125" customWidth="1"/>
    <col min="3824" max="3824" width="35.7265625" customWidth="1"/>
    <col min="3825" max="3825" width="29.26953125" customWidth="1"/>
    <col min="3826" max="3826" width="20.81640625" customWidth="1"/>
    <col min="3827" max="3827" width="40.453125" customWidth="1"/>
    <col min="3828" max="3828" width="19.1796875" customWidth="1"/>
    <col min="3829" max="3829" width="49.453125" customWidth="1"/>
    <col min="3830" max="3830" width="33.26953125" customWidth="1"/>
    <col min="3831" max="3831" width="30.1796875" customWidth="1"/>
    <col min="3832" max="3832" width="34.26953125" customWidth="1"/>
    <col min="3833" max="3833" width="11" customWidth="1"/>
    <col min="3834" max="3834" width="22.81640625" customWidth="1"/>
    <col min="3835" max="3835" width="56" customWidth="1"/>
    <col min="3836" max="3836" width="30.7265625" customWidth="1"/>
    <col min="3837" max="3837" width="52.7265625" customWidth="1"/>
    <col min="3838" max="3838" width="16.453125" customWidth="1"/>
    <col min="3839" max="3839" width="32.54296875" customWidth="1"/>
    <col min="3840" max="3840" width="5.81640625" customWidth="1"/>
    <col min="3841" max="3841" width="45.1796875" customWidth="1"/>
    <col min="3842" max="3842" width="56.54296875" customWidth="1"/>
    <col min="3843" max="3843" width="40.453125" customWidth="1"/>
    <col min="3844" max="3844" width="23.1796875" customWidth="1"/>
    <col min="3845" max="3845" width="19.26953125" customWidth="1"/>
    <col min="3846" max="3846" width="36.1796875" customWidth="1"/>
    <col min="3847" max="3847" width="14.453125" customWidth="1"/>
    <col min="3848" max="3848" width="28.453125" customWidth="1"/>
    <col min="3849" max="3849" width="11" customWidth="1"/>
    <col min="3850" max="3850" width="47.1796875" customWidth="1"/>
    <col min="3851" max="3851" width="18.1796875" customWidth="1"/>
    <col min="3852" max="3852" width="18.26953125" customWidth="1"/>
    <col min="3853" max="3853" width="24.81640625" customWidth="1"/>
    <col min="3854" max="3854" width="39.54296875" customWidth="1"/>
    <col min="3855" max="3855" width="51" customWidth="1"/>
    <col min="3856" max="3856" width="49.54296875" customWidth="1"/>
    <col min="3857" max="3857" width="25.54296875" customWidth="1"/>
    <col min="3858" max="3858" width="54" customWidth="1"/>
    <col min="3859" max="3859" width="21.453125" customWidth="1"/>
    <col min="3860" max="3860" width="41.81640625" customWidth="1"/>
    <col min="3861" max="3861" width="56.26953125" customWidth="1"/>
    <col min="3862" max="3862" width="31.7265625" customWidth="1"/>
    <col min="3863" max="3863" width="58.7265625" customWidth="1"/>
    <col min="3864" max="3864" width="21.54296875" customWidth="1"/>
    <col min="3865" max="3865" width="30.81640625" customWidth="1"/>
    <col min="3866" max="3866" width="13.81640625" customWidth="1"/>
    <col min="3867" max="3867" width="59.1796875" customWidth="1"/>
    <col min="3868" max="3868" width="24.1796875" customWidth="1"/>
    <col min="3869" max="3869" width="47" customWidth="1"/>
    <col min="3870" max="3870" width="17.54296875" customWidth="1"/>
    <col min="3871" max="3871" width="55.453125" customWidth="1"/>
    <col min="3872" max="3872" width="51" customWidth="1"/>
    <col min="3873" max="3873" width="47.81640625" customWidth="1"/>
    <col min="3874" max="3874" width="31.81640625" customWidth="1"/>
    <col min="3875" max="3875" width="51.54296875" customWidth="1"/>
    <col min="3876" max="3877" width="21.7265625" customWidth="1"/>
    <col min="3878" max="3878" width="26.81640625" customWidth="1"/>
    <col min="3879" max="3879" width="44.81640625" customWidth="1"/>
    <col min="3880" max="3880" width="49.26953125" customWidth="1"/>
    <col min="3881" max="3881" width="16.453125" customWidth="1"/>
    <col min="3882" max="3882" width="26.26953125" customWidth="1"/>
    <col min="3883" max="3883" width="41.26953125" customWidth="1"/>
    <col min="3884" max="3884" width="38.7265625" customWidth="1"/>
    <col min="3885" max="3885" width="57.1796875" customWidth="1"/>
    <col min="3886" max="3886" width="57.81640625" customWidth="1"/>
    <col min="3887" max="3887" width="31.7265625" customWidth="1"/>
    <col min="3888" max="3888" width="45.81640625" customWidth="1"/>
    <col min="3889" max="3889" width="24.7265625" customWidth="1"/>
    <col min="3890" max="3890" width="34.453125" customWidth="1"/>
    <col min="3891" max="3891" width="41" customWidth="1"/>
    <col min="3892" max="3892" width="45" customWidth="1"/>
    <col min="3893" max="3893" width="59.54296875" customWidth="1"/>
    <col min="3894" max="3894" width="8.81640625" customWidth="1"/>
    <col min="3895" max="3895" width="23.453125" customWidth="1"/>
    <col min="3896" max="3896" width="24.7265625" customWidth="1"/>
    <col min="3897" max="3898" width="31.26953125" customWidth="1"/>
    <col min="3899" max="3899" width="26.54296875" customWidth="1"/>
    <col min="3900" max="3900" width="51.453125" customWidth="1"/>
    <col min="3901" max="3901" width="60" customWidth="1"/>
    <col min="3902" max="3902" width="52.7265625" customWidth="1"/>
    <col min="3903" max="3903" width="20.54296875" customWidth="1"/>
    <col min="3904" max="3904" width="44.26953125" customWidth="1"/>
    <col min="3905" max="3905" width="32.7265625" customWidth="1"/>
    <col min="3906" max="3906" width="9.7265625" customWidth="1"/>
    <col min="3907" max="3907" width="19.54296875" customWidth="1"/>
    <col min="3908" max="3908" width="21.1796875" customWidth="1"/>
    <col min="3909" max="3909" width="13.54296875" customWidth="1"/>
    <col min="3910" max="3910" width="24.453125" customWidth="1"/>
    <col min="3911" max="3911" width="55.26953125" customWidth="1"/>
    <col min="3912" max="3912" width="29.1796875" customWidth="1"/>
    <col min="3913" max="3913" width="48.81640625" customWidth="1"/>
    <col min="3914" max="3914" width="50.81640625" customWidth="1"/>
    <col min="3915" max="3915" width="24.54296875" customWidth="1"/>
    <col min="3916" max="3916" width="7.7265625" customWidth="1"/>
    <col min="3917" max="3917" width="25" customWidth="1"/>
    <col min="3918" max="3918" width="43.81640625" customWidth="1"/>
    <col min="3919" max="3919" width="28.54296875" customWidth="1"/>
    <col min="3920" max="3920" width="51.81640625" customWidth="1"/>
    <col min="3921" max="3921" width="38.1796875" customWidth="1"/>
    <col min="3922" max="3922" width="31.1796875" customWidth="1"/>
    <col min="3923" max="3923" width="9.54296875" customWidth="1"/>
    <col min="3924" max="3924" width="48.81640625" customWidth="1"/>
    <col min="3925" max="3925" width="42.7265625" customWidth="1"/>
    <col min="3926" max="3926" width="45.7265625" customWidth="1"/>
    <col min="3927" max="3927" width="53.7265625" customWidth="1"/>
    <col min="3928" max="3928" width="53.1796875" customWidth="1"/>
    <col min="3929" max="3929" width="54.54296875" customWidth="1"/>
    <col min="3930" max="3930" width="30" customWidth="1"/>
    <col min="3931" max="3931" width="7.453125" customWidth="1"/>
    <col min="3932" max="3932" width="30" customWidth="1"/>
    <col min="3933" max="3933" width="14.1796875" customWidth="1"/>
    <col min="3934" max="3934" width="27" customWidth="1"/>
    <col min="3935" max="3935" width="26.54296875" customWidth="1"/>
    <col min="3936" max="3936" width="22.26953125" customWidth="1"/>
    <col min="3937" max="3937" width="16.1796875" customWidth="1"/>
    <col min="3938" max="3938" width="28.54296875" customWidth="1"/>
    <col min="3939" max="3939" width="11" customWidth="1"/>
    <col min="3940" max="3940" width="23.54296875" customWidth="1"/>
    <col min="3941" max="3941" width="51.1796875" customWidth="1"/>
    <col min="3942" max="3942" width="53.1796875" customWidth="1"/>
    <col min="3943" max="3943" width="28.453125" customWidth="1"/>
    <col min="3944" max="3944" width="43.26953125" customWidth="1"/>
    <col min="3945" max="3945" width="50.81640625" customWidth="1"/>
    <col min="3946" max="3946" width="13.1796875" customWidth="1"/>
    <col min="3947" max="3947" width="43" customWidth="1"/>
    <col min="3948" max="3948" width="17" customWidth="1"/>
    <col min="3949" max="3949" width="16.81640625" customWidth="1"/>
    <col min="3950" max="3950" width="49.7265625" customWidth="1"/>
    <col min="3951" max="3951" width="40.26953125" customWidth="1"/>
    <col min="3952" max="3952" width="15.26953125" customWidth="1"/>
    <col min="3953" max="3953" width="26.1796875" customWidth="1"/>
    <col min="3954" max="3954" width="19.7265625" customWidth="1"/>
    <col min="3955" max="3955" width="29.7265625" customWidth="1"/>
    <col min="3956" max="3956" width="28.453125" customWidth="1"/>
    <col min="3957" max="3957" width="30.453125" customWidth="1"/>
    <col min="3958" max="3958" width="10.81640625" customWidth="1"/>
    <col min="3959" max="3959" width="12.54296875" customWidth="1"/>
    <col min="3960" max="3960" width="48.453125" customWidth="1"/>
    <col min="3961" max="3961" width="32.81640625" customWidth="1"/>
    <col min="3962" max="3962" width="16.453125" customWidth="1"/>
    <col min="3963" max="3963" width="20.54296875" customWidth="1"/>
    <col min="3964" max="3964" width="30" customWidth="1"/>
    <col min="3965" max="3965" width="58.453125" customWidth="1"/>
    <col min="3966" max="3966" width="55.54296875" customWidth="1"/>
    <col min="3967" max="3967" width="53.7265625" customWidth="1"/>
    <col min="3968" max="3968" width="18.7265625" customWidth="1"/>
    <col min="3969" max="3969" width="50.7265625" customWidth="1"/>
    <col min="3970" max="3970" width="53.453125" customWidth="1"/>
    <col min="3971" max="3971" width="18.26953125" customWidth="1"/>
    <col min="3972" max="3972" width="48.26953125" customWidth="1"/>
    <col min="3973" max="3973" width="45.54296875" customWidth="1"/>
    <col min="3974" max="3974" width="16.54296875" customWidth="1"/>
    <col min="3975" max="3975" width="8.26953125" customWidth="1"/>
    <col min="3976" max="3976" width="20" customWidth="1"/>
    <col min="3977" max="3977" width="14.81640625" customWidth="1"/>
    <col min="3978" max="3978" width="31.26953125" customWidth="1"/>
    <col min="3979" max="3979" width="53.7265625" customWidth="1"/>
    <col min="3980" max="3980" width="13.54296875" customWidth="1"/>
    <col min="3981" max="3981" width="28.26953125" customWidth="1"/>
    <col min="3982" max="3982" width="49.26953125" customWidth="1"/>
    <col min="3983" max="3983" width="40.54296875" customWidth="1"/>
    <col min="3984" max="3984" width="39.1796875" customWidth="1"/>
    <col min="3985" max="3985" width="29.453125" customWidth="1"/>
    <col min="3986" max="3986" width="23.7265625" customWidth="1"/>
    <col min="3987" max="3987" width="43.26953125" customWidth="1"/>
    <col min="3988" max="3988" width="59.26953125" customWidth="1"/>
    <col min="3989" max="3989" width="43" customWidth="1"/>
    <col min="3990" max="3990" width="40.54296875" customWidth="1"/>
    <col min="3991" max="3991" width="58" customWidth="1"/>
    <col min="3992" max="3992" width="43.54296875" customWidth="1"/>
    <col min="3993" max="3993" width="30.1796875" customWidth="1"/>
    <col min="3994" max="3994" width="45.453125" customWidth="1"/>
    <col min="3995" max="3995" width="32.7265625" customWidth="1"/>
    <col min="3996" max="3996" width="44.26953125" customWidth="1"/>
    <col min="3997" max="3997" width="38.26953125" customWidth="1"/>
    <col min="3998" max="3998" width="11.7265625" customWidth="1"/>
    <col min="3999" max="3999" width="18" customWidth="1"/>
    <col min="4000" max="4000" width="27.1796875" customWidth="1"/>
    <col min="4001" max="4001" width="22.26953125" customWidth="1"/>
    <col min="4002" max="4002" width="38.81640625" customWidth="1"/>
    <col min="4003" max="4003" width="53.1796875" customWidth="1"/>
    <col min="4004" max="4004" width="53.54296875" customWidth="1"/>
    <col min="4005" max="4005" width="51.81640625" customWidth="1"/>
    <col min="4006" max="4006" width="34.81640625" customWidth="1"/>
    <col min="4007" max="4007" width="32.7265625" customWidth="1"/>
    <col min="4008" max="4008" width="15.81640625" customWidth="1"/>
    <col min="4009" max="4009" width="42.7265625" customWidth="1"/>
    <col min="4010" max="4010" width="18.453125" customWidth="1"/>
    <col min="4011" max="4011" width="37.453125" customWidth="1"/>
    <col min="4012" max="4012" width="15.81640625" customWidth="1"/>
    <col min="4013" max="4013" width="46.453125" customWidth="1"/>
    <col min="4014" max="4014" width="46.26953125" customWidth="1"/>
    <col min="4015" max="4015" width="16.54296875" customWidth="1"/>
    <col min="4016" max="4016" width="34.81640625" customWidth="1"/>
    <col min="4017" max="4017" width="58.26953125" customWidth="1"/>
    <col min="4018" max="4018" width="12.453125" customWidth="1"/>
    <col min="4019" max="4019" width="51.26953125" customWidth="1"/>
    <col min="4020" max="4020" width="23.1796875" customWidth="1"/>
    <col min="4021" max="4021" width="15.26953125" customWidth="1"/>
    <col min="4022" max="4022" width="11" customWidth="1"/>
    <col min="4023" max="4023" width="56.7265625" customWidth="1"/>
    <col min="4024" max="4024" width="31.26953125" customWidth="1"/>
    <col min="4025" max="4025" width="10.54296875" customWidth="1"/>
    <col min="4026" max="4026" width="43.81640625" customWidth="1"/>
    <col min="4027" max="4027" width="12.26953125" customWidth="1"/>
    <col min="4028" max="4028" width="10.1796875" customWidth="1"/>
    <col min="4029" max="4029" width="36" customWidth="1"/>
    <col min="4030" max="4030" width="33.81640625" customWidth="1"/>
    <col min="4031" max="4031" width="23.1796875" customWidth="1"/>
    <col min="4032" max="4032" width="28.54296875" customWidth="1"/>
    <col min="4033" max="4033" width="11.7265625" customWidth="1"/>
    <col min="4034" max="4034" width="40.81640625" customWidth="1"/>
    <col min="4035" max="4035" width="16" customWidth="1"/>
    <col min="4036" max="4036" width="17.453125" customWidth="1"/>
    <col min="4037" max="4037" width="24.1796875" customWidth="1"/>
    <col min="4038" max="4038" width="20.453125" customWidth="1"/>
    <col min="4039" max="4039" width="53.7265625" customWidth="1"/>
    <col min="4040" max="4040" width="27.81640625" customWidth="1"/>
    <col min="4041" max="4041" width="40.81640625" customWidth="1"/>
    <col min="4042" max="4042" width="16.1796875" customWidth="1"/>
    <col min="4043" max="4043" width="23.26953125" customWidth="1"/>
    <col min="4044" max="4044" width="34.54296875" customWidth="1"/>
    <col min="4045" max="4045" width="50.54296875" customWidth="1"/>
    <col min="4046" max="4046" width="14.54296875" customWidth="1"/>
    <col min="4047" max="4047" width="48.1796875" customWidth="1"/>
    <col min="4048" max="4048" width="18.54296875" customWidth="1"/>
    <col min="4049" max="4049" width="49.453125" customWidth="1"/>
    <col min="4050" max="4050" width="30" customWidth="1"/>
    <col min="4051" max="4051" width="12.1796875" customWidth="1"/>
    <col min="4052" max="4052" width="57.1796875" customWidth="1"/>
    <col min="4053" max="4053" width="29.26953125" customWidth="1"/>
    <col min="4054" max="4054" width="49.7265625" customWidth="1"/>
    <col min="4055" max="4055" width="44.54296875" customWidth="1"/>
    <col min="4056" max="4056" width="12.1796875" customWidth="1"/>
    <col min="4057" max="4057" width="64.1796875" customWidth="1"/>
    <col min="4058" max="4058" width="52.453125" customWidth="1"/>
    <col min="4059" max="4059" width="48.453125" customWidth="1"/>
    <col min="4060" max="4060" width="54.7265625" customWidth="1"/>
    <col min="4061" max="4061" width="19.81640625" customWidth="1"/>
    <col min="4062" max="4062" width="60.54296875" customWidth="1"/>
    <col min="4063" max="4063" width="46.453125" customWidth="1"/>
    <col min="4064" max="4064" width="12.1796875" customWidth="1"/>
    <col min="4065" max="4065" width="34.7265625" customWidth="1"/>
    <col min="4066" max="4066" width="45.7265625" customWidth="1"/>
    <col min="4067" max="4067" width="23" customWidth="1"/>
    <col min="4068" max="4068" width="17.453125" customWidth="1"/>
    <col min="4069" max="4069" width="18.7265625" customWidth="1"/>
    <col min="4070" max="4070" width="50.81640625" customWidth="1"/>
    <col min="4071" max="4071" width="55.453125" customWidth="1"/>
    <col min="4072" max="4072" width="51" customWidth="1"/>
    <col min="4073" max="4073" width="20.54296875" customWidth="1"/>
    <col min="4074" max="4074" width="35.453125" customWidth="1"/>
    <col min="4075" max="4075" width="52.26953125" customWidth="1"/>
    <col min="4076" max="4076" width="16.453125" customWidth="1"/>
    <col min="4077" max="4077" width="39.54296875" customWidth="1"/>
    <col min="4078" max="4078" width="59.7265625" customWidth="1"/>
    <col min="4079" max="4079" width="50" customWidth="1"/>
    <col min="4080" max="4080" width="43.7265625" customWidth="1"/>
    <col min="4081" max="4081" width="62.54296875" customWidth="1"/>
    <col min="4082" max="4082" width="24.26953125" customWidth="1"/>
    <col min="4083" max="4083" width="19.1796875" customWidth="1"/>
    <col min="4084" max="4084" width="17.26953125" customWidth="1"/>
    <col min="4085" max="4085" width="22.453125" customWidth="1"/>
    <col min="4086" max="4086" width="18" customWidth="1"/>
    <col min="4087" max="4087" width="34.1796875" customWidth="1"/>
    <col min="4088" max="4088" width="28.54296875" customWidth="1"/>
    <col min="4089" max="4089" width="20.7265625" customWidth="1"/>
    <col min="4090" max="4090" width="39.26953125" customWidth="1"/>
    <col min="4091" max="4091" width="57.7265625" customWidth="1"/>
    <col min="4092" max="4092" width="53.7265625" customWidth="1"/>
    <col min="4093" max="4093" width="21.54296875" customWidth="1"/>
    <col min="4094" max="4094" width="38.26953125" customWidth="1"/>
    <col min="4095" max="4095" width="45.81640625" customWidth="1"/>
    <col min="4096" max="4096" width="48.26953125" customWidth="1"/>
    <col min="4097" max="4097" width="16.26953125" customWidth="1"/>
    <col min="4098" max="4098" width="44.1796875" customWidth="1"/>
    <col min="4099" max="4099" width="10.54296875" customWidth="1"/>
    <col min="4100" max="4100" width="54.81640625" customWidth="1"/>
    <col min="4101" max="4101" width="36.7265625" customWidth="1"/>
    <col min="4102" max="4102" width="53.1796875" customWidth="1"/>
    <col min="4103" max="4103" width="29.7265625" customWidth="1"/>
    <col min="4104" max="4104" width="12.81640625" customWidth="1"/>
    <col min="4105" max="4105" width="11" customWidth="1"/>
    <col min="4106" max="4106" width="47.1796875" customWidth="1"/>
    <col min="4107" max="4107" width="56.81640625" customWidth="1"/>
    <col min="4108" max="4108" width="9.7265625" customWidth="1"/>
    <col min="4109" max="4109" width="7.26953125" customWidth="1"/>
    <col min="4110" max="4110" width="11.26953125" customWidth="1"/>
    <col min="4111" max="4111" width="19.81640625" bestFit="1" customWidth="1"/>
    <col min="4112" max="4112" width="23" bestFit="1" customWidth="1"/>
    <col min="4113" max="4113" width="40.26953125" bestFit="1" customWidth="1"/>
    <col min="4114" max="4114" width="43.453125" bestFit="1" customWidth="1"/>
    <col min="4115" max="4115" width="41.1796875" bestFit="1" customWidth="1"/>
    <col min="4116" max="4116" width="44.26953125" bestFit="1" customWidth="1"/>
    <col min="4117" max="4117" width="32.54296875" bestFit="1" customWidth="1"/>
    <col min="4118" max="4118" width="35.7265625" bestFit="1" customWidth="1"/>
    <col min="4119" max="4119" width="28.1796875" bestFit="1" customWidth="1"/>
    <col min="4120" max="4120" width="31.26953125" bestFit="1" customWidth="1"/>
    <col min="4121" max="4121" width="42" bestFit="1" customWidth="1"/>
    <col min="4122" max="4122" width="45.1796875" bestFit="1" customWidth="1"/>
    <col min="4123" max="4123" width="60" bestFit="1" customWidth="1"/>
    <col min="4124" max="4124" width="63.26953125" bestFit="1" customWidth="1"/>
    <col min="4125" max="4125" width="54.54296875" bestFit="1" customWidth="1"/>
    <col min="4126" max="4126" width="57.7265625" bestFit="1" customWidth="1"/>
    <col min="4127" max="4127" width="36.81640625" bestFit="1" customWidth="1"/>
    <col min="4128" max="4128" width="40" bestFit="1" customWidth="1"/>
    <col min="4129" max="4129" width="29.26953125" bestFit="1" customWidth="1"/>
    <col min="4130" max="4130" width="32.453125" bestFit="1" customWidth="1"/>
    <col min="4131" max="4131" width="40.7265625" bestFit="1" customWidth="1"/>
    <col min="4132" max="4132" width="43.81640625" bestFit="1" customWidth="1"/>
    <col min="4133" max="4133" width="30.7265625" bestFit="1" customWidth="1"/>
    <col min="4134" max="4134" width="34" bestFit="1" customWidth="1"/>
    <col min="4135" max="4135" width="38.1796875" bestFit="1" customWidth="1"/>
    <col min="4136" max="4136" width="41.26953125" bestFit="1" customWidth="1"/>
    <col min="4137" max="4137" width="31.7265625" bestFit="1" customWidth="1"/>
    <col min="4138" max="4138" width="34.81640625" bestFit="1" customWidth="1"/>
    <col min="4139" max="4139" width="50.26953125" bestFit="1" customWidth="1"/>
    <col min="4140" max="4140" width="53.453125" bestFit="1" customWidth="1"/>
    <col min="4141" max="4141" width="28.453125" bestFit="1" customWidth="1"/>
    <col min="4142" max="4142" width="31.54296875" bestFit="1" customWidth="1"/>
    <col min="4143" max="4143" width="57.81640625" bestFit="1" customWidth="1"/>
    <col min="4144" max="4144" width="61" bestFit="1" customWidth="1"/>
    <col min="4145" max="4145" width="12.7265625" bestFit="1" customWidth="1"/>
    <col min="4146" max="4146" width="15.81640625" bestFit="1" customWidth="1"/>
    <col min="4147" max="4147" width="59" bestFit="1" customWidth="1"/>
    <col min="4148" max="4148" width="62.1796875" bestFit="1" customWidth="1"/>
    <col min="4149" max="4149" width="46.7265625" bestFit="1" customWidth="1"/>
    <col min="4150" max="4150" width="49.81640625" bestFit="1" customWidth="1"/>
    <col min="4151" max="4151" width="52" bestFit="1" customWidth="1"/>
    <col min="4152" max="4152" width="55.26953125" bestFit="1" customWidth="1"/>
    <col min="4153" max="4153" width="24" bestFit="1" customWidth="1"/>
    <col min="4154" max="4154" width="27.1796875" bestFit="1" customWidth="1"/>
    <col min="4155" max="4155" width="24" bestFit="1" customWidth="1"/>
    <col min="4156" max="4156" width="27.1796875" bestFit="1" customWidth="1"/>
    <col min="4157" max="4157" width="31.54296875" bestFit="1" customWidth="1"/>
    <col min="4158" max="4158" width="34.7265625" bestFit="1" customWidth="1"/>
    <col min="4159" max="4159" width="48.1796875" bestFit="1" customWidth="1"/>
    <col min="4160" max="4160" width="51.26953125" bestFit="1" customWidth="1"/>
    <col min="4161" max="4161" width="45.81640625" bestFit="1" customWidth="1"/>
    <col min="4162" max="4162" width="49" bestFit="1" customWidth="1"/>
    <col min="4163" max="4163" width="54.7265625" bestFit="1" customWidth="1"/>
    <col min="4164" max="4164" width="57.81640625" bestFit="1" customWidth="1"/>
    <col min="4165" max="4165" width="31.7265625" bestFit="1" customWidth="1"/>
    <col min="4166" max="4166" width="34.81640625" bestFit="1" customWidth="1"/>
    <col min="4167" max="4167" width="36" bestFit="1" customWidth="1"/>
    <col min="4168" max="4168" width="39.1796875" bestFit="1" customWidth="1"/>
    <col min="4169" max="4169" width="54.26953125" bestFit="1" customWidth="1"/>
    <col min="4170" max="4170" width="57.453125" bestFit="1" customWidth="1"/>
    <col min="4171" max="4171" width="25.1796875" bestFit="1" customWidth="1"/>
    <col min="4172" max="4172" width="28.26953125" bestFit="1" customWidth="1"/>
    <col min="4173" max="4173" width="12.54296875" bestFit="1" customWidth="1"/>
    <col min="4174" max="4174" width="15.7265625" bestFit="1" customWidth="1"/>
    <col min="4175" max="4175" width="36" bestFit="1" customWidth="1"/>
    <col min="4176" max="4176" width="39.1796875" bestFit="1" customWidth="1"/>
    <col min="4177" max="4177" width="28.81640625" bestFit="1" customWidth="1"/>
    <col min="4178" max="4178" width="32" bestFit="1" customWidth="1"/>
    <col min="4179" max="4179" width="52.26953125" bestFit="1" customWidth="1"/>
    <col min="4180" max="4180" width="55.453125" bestFit="1" customWidth="1"/>
    <col min="4181" max="4181" width="52.26953125" bestFit="1" customWidth="1"/>
    <col min="4182" max="4182" width="55.453125" bestFit="1" customWidth="1"/>
    <col min="4183" max="4183" width="59.453125" bestFit="1" customWidth="1"/>
    <col min="4184" max="4184" width="62.54296875" bestFit="1" customWidth="1"/>
    <col min="4185" max="4185" width="35.453125" bestFit="1" customWidth="1"/>
    <col min="4186" max="4186" width="38.7265625" bestFit="1" customWidth="1"/>
    <col min="4187" max="4187" width="41.81640625" bestFit="1" customWidth="1"/>
    <col min="4188" max="4188" width="45" bestFit="1" customWidth="1"/>
    <col min="4189" max="4189" width="29.54296875" bestFit="1" customWidth="1"/>
    <col min="4190" max="4190" width="32.7265625" bestFit="1" customWidth="1"/>
    <col min="4191" max="4191" width="50.7265625" bestFit="1" customWidth="1"/>
    <col min="4192" max="4192" width="53.81640625" bestFit="1" customWidth="1"/>
    <col min="4193" max="4193" width="38.453125" bestFit="1" customWidth="1"/>
    <col min="4194" max="4194" width="41.54296875" bestFit="1" customWidth="1"/>
    <col min="4195" max="4195" width="24.1796875" bestFit="1" customWidth="1"/>
    <col min="4196" max="4196" width="27.26953125" bestFit="1" customWidth="1"/>
    <col min="4197" max="4197" width="56.1796875" bestFit="1" customWidth="1"/>
    <col min="4198" max="4198" width="59.453125" bestFit="1" customWidth="1"/>
    <col min="4199" max="4199" width="36.7265625" bestFit="1" customWidth="1"/>
    <col min="4200" max="4200" width="39.81640625" bestFit="1" customWidth="1"/>
    <col min="4201" max="4201" width="45.26953125" bestFit="1" customWidth="1"/>
    <col min="4202" max="4202" width="48.453125" bestFit="1" customWidth="1"/>
    <col min="4203" max="4203" width="25.1796875" bestFit="1" customWidth="1"/>
    <col min="4204" max="4204" width="28.26953125" bestFit="1" customWidth="1"/>
    <col min="4205" max="4205" width="18.54296875" bestFit="1" customWidth="1"/>
    <col min="4206" max="4206" width="21.81640625" bestFit="1" customWidth="1"/>
    <col min="4207" max="4207" width="25.1796875" bestFit="1" customWidth="1"/>
    <col min="4208" max="4208" width="28.26953125" bestFit="1" customWidth="1"/>
    <col min="4209" max="4210" width="22.26953125" bestFit="1" customWidth="1"/>
    <col min="4211" max="4211" width="25.54296875" bestFit="1" customWidth="1"/>
    <col min="4212" max="4212" width="48.7265625" bestFit="1" customWidth="1"/>
    <col min="4213" max="4213" width="51.81640625" bestFit="1" customWidth="1"/>
    <col min="4214" max="4214" width="60.26953125" bestFit="1" customWidth="1"/>
    <col min="4215" max="4215" width="63.54296875" bestFit="1" customWidth="1"/>
    <col min="4216" max="4216" width="52.7265625" bestFit="1" customWidth="1"/>
    <col min="4217" max="4217" width="55.81640625" bestFit="1" customWidth="1"/>
    <col min="4218" max="4218" width="23.453125" bestFit="1" customWidth="1"/>
    <col min="4219" max="4219" width="26.54296875" bestFit="1" customWidth="1"/>
    <col min="4220" max="4220" width="54.81640625" bestFit="1" customWidth="1"/>
    <col min="4221" max="4221" width="58" bestFit="1" customWidth="1"/>
    <col min="4222" max="4222" width="32.26953125" bestFit="1" customWidth="1"/>
    <col min="4223" max="4223" width="35.453125" bestFit="1" customWidth="1"/>
    <col min="4224" max="4224" width="18" bestFit="1" customWidth="1"/>
    <col min="4225" max="4225" width="21.1796875" bestFit="1" customWidth="1"/>
    <col min="4226" max="4226" width="44.81640625" bestFit="1" customWidth="1"/>
    <col min="4227" max="4227" width="48" bestFit="1" customWidth="1"/>
    <col min="4228" max="4228" width="61.26953125" bestFit="1" customWidth="1"/>
    <col min="4229" max="4229" width="64.453125" bestFit="1" customWidth="1"/>
    <col min="4230" max="4230" width="22.26953125" bestFit="1" customWidth="1"/>
    <col min="4231" max="4231" width="25.54296875" bestFit="1" customWidth="1"/>
    <col min="4232" max="4232" width="59.1796875" bestFit="1" customWidth="1"/>
    <col min="4233" max="4233" width="62.26953125" bestFit="1" customWidth="1"/>
    <col min="4234" max="4234" width="22.7265625" bestFit="1" customWidth="1"/>
    <col min="4235" max="4235" width="26" bestFit="1" customWidth="1"/>
    <col min="4236" max="4236" width="33.81640625" bestFit="1" customWidth="1"/>
    <col min="4237" max="4237" width="37" bestFit="1" customWidth="1"/>
    <col min="4238" max="4238" width="53.26953125" bestFit="1" customWidth="1"/>
    <col min="4239" max="4239" width="56.453125" bestFit="1" customWidth="1"/>
    <col min="4240" max="4240" width="24" bestFit="1" customWidth="1"/>
    <col min="4241" max="4241" width="27.1796875" bestFit="1" customWidth="1"/>
    <col min="4242" max="4242" width="27.54296875" bestFit="1" customWidth="1"/>
    <col min="4243" max="4243" width="30.7265625" bestFit="1" customWidth="1"/>
    <col min="4244" max="4244" width="29.26953125" bestFit="1" customWidth="1"/>
    <col min="4245" max="4245" width="32.453125" bestFit="1" customWidth="1"/>
    <col min="4246" max="4246" width="14.453125" bestFit="1" customWidth="1"/>
    <col min="4247" max="4247" width="17.7265625" bestFit="1" customWidth="1"/>
    <col min="4248" max="4248" width="29.54296875" bestFit="1" customWidth="1"/>
    <col min="4249" max="4249" width="32.7265625" bestFit="1" customWidth="1"/>
    <col min="4250" max="4250" width="50" bestFit="1" customWidth="1"/>
    <col min="4251" max="4251" width="53.1796875" bestFit="1" customWidth="1"/>
    <col min="4252" max="4252" width="45.7265625" bestFit="1" customWidth="1"/>
    <col min="4253" max="4253" width="48.81640625" bestFit="1" customWidth="1"/>
    <col min="4254" max="4254" width="42.1796875" bestFit="1" customWidth="1"/>
    <col min="4255" max="4255" width="45.26953125" bestFit="1" customWidth="1"/>
    <col min="4256" max="4256" width="11.54296875" bestFit="1" customWidth="1"/>
    <col min="4257" max="4257" width="14.7265625" bestFit="1" customWidth="1"/>
    <col min="4258" max="4258" width="37.54296875" bestFit="1" customWidth="1"/>
    <col min="4259" max="4259" width="40.7265625" bestFit="1" customWidth="1"/>
    <col min="4260" max="4260" width="36.26953125" bestFit="1" customWidth="1"/>
    <col min="4261" max="4261" width="39.453125" bestFit="1" customWidth="1"/>
    <col min="4262" max="4262" width="20.1796875" bestFit="1" customWidth="1"/>
    <col min="4263" max="4263" width="23.26953125" bestFit="1" customWidth="1"/>
    <col min="4264" max="4264" width="46.26953125" bestFit="1" customWidth="1"/>
    <col min="4265" max="4265" width="49.453125" bestFit="1" customWidth="1"/>
    <col min="4266" max="4266" width="50.54296875" bestFit="1" customWidth="1"/>
    <col min="4267" max="4267" width="53.7265625" bestFit="1" customWidth="1"/>
    <col min="4268" max="4268" width="48.453125" bestFit="1" customWidth="1"/>
    <col min="4269" max="4269" width="51.54296875" bestFit="1" customWidth="1"/>
    <col min="4270" max="4270" width="58.1796875" bestFit="1" customWidth="1"/>
    <col min="4271" max="4271" width="61.26953125" bestFit="1" customWidth="1"/>
    <col min="4272" max="4272" width="64.7265625" bestFit="1" customWidth="1"/>
    <col min="4273" max="4273" width="67.7265625" bestFit="1" customWidth="1"/>
    <col min="4274" max="4274" width="39.453125" bestFit="1" customWidth="1"/>
    <col min="4275" max="4275" width="42.7265625" bestFit="1" customWidth="1"/>
    <col min="4276" max="4276" width="26.453125" bestFit="1" customWidth="1"/>
    <col min="4277" max="4277" width="29.7265625" bestFit="1" customWidth="1"/>
    <col min="4278" max="4278" width="48.7265625" bestFit="1" customWidth="1"/>
    <col min="4279" max="4279" width="51.81640625" bestFit="1" customWidth="1"/>
    <col min="4280" max="4280" width="17.7265625" bestFit="1" customWidth="1"/>
    <col min="4281" max="4281" width="20.81640625" bestFit="1" customWidth="1"/>
    <col min="4282" max="4282" width="28.1796875" bestFit="1" customWidth="1"/>
    <col min="4283" max="4283" width="31.26953125" bestFit="1" customWidth="1"/>
    <col min="4284" max="4284" width="40.1796875" bestFit="1" customWidth="1"/>
    <col min="4285" max="4285" width="43.26953125" bestFit="1" customWidth="1"/>
    <col min="4286" max="4286" width="27" bestFit="1" customWidth="1"/>
    <col min="4287" max="4287" width="30.26953125" bestFit="1" customWidth="1"/>
    <col min="4288" max="4288" width="28.26953125" bestFit="1" customWidth="1"/>
    <col min="4289" max="4289" width="31.453125" bestFit="1" customWidth="1"/>
    <col min="4290" max="4290" width="56" bestFit="1" customWidth="1"/>
    <col min="4291" max="4291" width="59.26953125" bestFit="1" customWidth="1"/>
    <col min="4292" max="4292" width="18.7265625" bestFit="1" customWidth="1"/>
    <col min="4293" max="4293" width="22" bestFit="1" customWidth="1"/>
    <col min="4294" max="4294" width="29.54296875" bestFit="1" customWidth="1"/>
    <col min="4295" max="4295" width="32.7265625" bestFit="1" customWidth="1"/>
    <col min="4296" max="4296" width="31.54296875" bestFit="1" customWidth="1"/>
    <col min="4297" max="4297" width="34.7265625" bestFit="1" customWidth="1"/>
    <col min="4298" max="4298" width="38.453125" bestFit="1" customWidth="1"/>
    <col min="4299" max="4299" width="41.54296875" bestFit="1" customWidth="1"/>
    <col min="4300" max="4300" width="56.54296875" bestFit="1" customWidth="1"/>
    <col min="4301" max="4301" width="59.7265625" bestFit="1" customWidth="1"/>
    <col min="4302" max="4302" width="22.7265625" bestFit="1" customWidth="1"/>
    <col min="4303" max="4303" width="26" bestFit="1" customWidth="1"/>
    <col min="4304" max="4304" width="45" bestFit="1" customWidth="1"/>
    <col min="4305" max="4305" width="48.1796875" bestFit="1" customWidth="1"/>
    <col min="4306" max="4306" width="49.1796875" bestFit="1" customWidth="1"/>
    <col min="4307" max="4307" width="52.26953125" bestFit="1" customWidth="1"/>
    <col min="4308" max="4308" width="55.453125" bestFit="1" customWidth="1"/>
    <col min="4309" max="4309" width="58.7265625" bestFit="1" customWidth="1"/>
    <col min="4310" max="4310" width="32.54296875" bestFit="1" customWidth="1"/>
    <col min="4311" max="4311" width="35.7265625" bestFit="1" customWidth="1"/>
    <col min="4312" max="4312" width="59.1796875" bestFit="1" customWidth="1"/>
    <col min="4313" max="4313" width="62.26953125" bestFit="1" customWidth="1"/>
    <col min="4314" max="4314" width="19.453125" bestFit="1" customWidth="1"/>
    <col min="4315" max="4315" width="22.54296875" bestFit="1" customWidth="1"/>
    <col min="4316" max="4316" width="17.453125" bestFit="1" customWidth="1"/>
    <col min="4317" max="4317" width="20.54296875" bestFit="1" customWidth="1"/>
    <col min="4318" max="4318" width="49.26953125" bestFit="1" customWidth="1"/>
    <col min="4319" max="4319" width="52.453125" bestFit="1" customWidth="1"/>
    <col min="4320" max="4320" width="7.7265625" customWidth="1"/>
    <col min="4321" max="4321" width="10.7265625" bestFit="1" customWidth="1"/>
    <col min="4322" max="4322" width="11.81640625" bestFit="1" customWidth="1"/>
    <col min="4323" max="4323" width="15" bestFit="1" customWidth="1"/>
    <col min="4324" max="4324" width="12" bestFit="1" customWidth="1"/>
    <col min="4325" max="4325" width="15.1796875" bestFit="1" customWidth="1"/>
    <col min="4326" max="4326" width="15" bestFit="1" customWidth="1"/>
    <col min="4327" max="4327" width="18.1796875" bestFit="1" customWidth="1"/>
    <col min="4328" max="4328" width="33.81640625" bestFit="1" customWidth="1"/>
    <col min="4329" max="4329" width="37" bestFit="1" customWidth="1"/>
    <col min="4330" max="4330" width="25.81640625" bestFit="1" customWidth="1"/>
    <col min="4331" max="4331" width="29" bestFit="1" customWidth="1"/>
    <col min="4332" max="4332" width="52.81640625" bestFit="1" customWidth="1"/>
    <col min="4333" max="4333" width="56" bestFit="1" customWidth="1"/>
    <col min="4334" max="4334" width="36.7265625" bestFit="1" customWidth="1"/>
    <col min="4335" max="4335" width="39.81640625" bestFit="1" customWidth="1"/>
    <col min="4336" max="4336" width="35.7265625" bestFit="1" customWidth="1"/>
    <col min="4337" max="4337" width="38.81640625" bestFit="1" customWidth="1"/>
    <col min="4338" max="4338" width="15.54296875" bestFit="1" customWidth="1"/>
    <col min="4339" max="4339" width="18.7265625" bestFit="1" customWidth="1"/>
    <col min="4340" max="4340" width="20.54296875" bestFit="1" customWidth="1"/>
    <col min="4341" max="4341" width="23.7265625" bestFit="1" customWidth="1"/>
    <col min="4342" max="4342" width="38.81640625" bestFit="1" customWidth="1"/>
    <col min="4343" max="4343" width="42.1796875" bestFit="1" customWidth="1"/>
    <col min="4344" max="4344" width="17.1796875" bestFit="1" customWidth="1"/>
    <col min="4345" max="4345" width="20.26953125" bestFit="1" customWidth="1"/>
    <col min="4346" max="4346" width="22.453125" bestFit="1" customWidth="1"/>
    <col min="4347" max="4347" width="25.7265625" bestFit="1" customWidth="1"/>
    <col min="4348" max="4348" width="34" bestFit="1" customWidth="1"/>
    <col min="4349" max="4349" width="37.1796875" bestFit="1" customWidth="1"/>
    <col min="4350" max="4350" width="37" bestFit="1" customWidth="1"/>
    <col min="4351" max="4351" width="40.1796875" bestFit="1" customWidth="1"/>
    <col min="4352" max="4352" width="24.54296875" bestFit="1" customWidth="1"/>
    <col min="4353" max="4353" width="27.7265625" bestFit="1" customWidth="1"/>
    <col min="4354" max="4354" width="19.54296875" bestFit="1" customWidth="1"/>
    <col min="4355" max="4355" width="22.7265625" bestFit="1" customWidth="1"/>
    <col min="4356" max="4356" width="48.26953125" bestFit="1" customWidth="1"/>
    <col min="4357" max="4357" width="51.453125" bestFit="1" customWidth="1"/>
    <col min="4358" max="4358" width="42.7265625" bestFit="1" customWidth="1"/>
    <col min="4359" max="4359" width="45.81640625" bestFit="1" customWidth="1"/>
    <col min="4360" max="4360" width="40.81640625" bestFit="1" customWidth="1"/>
    <col min="4361" max="4361" width="44" bestFit="1" customWidth="1"/>
    <col min="4362" max="4362" width="14.54296875" bestFit="1" customWidth="1"/>
    <col min="4363" max="4364" width="17.81640625" bestFit="1" customWidth="1"/>
    <col min="4365" max="4365" width="21" bestFit="1" customWidth="1"/>
    <col min="4366" max="4366" width="36.26953125" bestFit="1" customWidth="1"/>
    <col min="4367" max="4367" width="39.453125" bestFit="1" customWidth="1"/>
    <col min="4368" max="4368" width="21.81640625" bestFit="1" customWidth="1"/>
    <col min="4369" max="4369" width="25" bestFit="1" customWidth="1"/>
    <col min="4370" max="4370" width="21.1796875" bestFit="1" customWidth="1"/>
    <col min="4371" max="4371" width="24.26953125" bestFit="1" customWidth="1"/>
    <col min="4372" max="4372" width="18.7265625" bestFit="1" customWidth="1"/>
    <col min="4373" max="4373" width="22" bestFit="1" customWidth="1"/>
    <col min="4374" max="4374" width="10" bestFit="1" customWidth="1"/>
    <col min="4375" max="4375" width="11" bestFit="1" customWidth="1"/>
    <col min="4376" max="4376" width="24.54296875" bestFit="1" customWidth="1"/>
    <col min="4377" max="4377" width="27.7265625" bestFit="1" customWidth="1"/>
    <col min="4378" max="4378" width="10.453125" bestFit="1" customWidth="1"/>
    <col min="4379" max="4379" width="13.54296875" bestFit="1" customWidth="1"/>
    <col min="4380" max="4380" width="13.81640625" bestFit="1" customWidth="1"/>
    <col min="4381" max="4381" width="17" bestFit="1" customWidth="1"/>
    <col min="4382" max="4382" width="18.7265625" bestFit="1" customWidth="1"/>
    <col min="4383" max="4383" width="22" bestFit="1" customWidth="1"/>
    <col min="4384" max="4384" width="23.54296875" bestFit="1" customWidth="1"/>
    <col min="4385" max="4385" width="26.7265625" bestFit="1" customWidth="1"/>
    <col min="4386" max="4386" width="29.54296875" bestFit="1" customWidth="1"/>
    <col min="4387" max="4387" width="32.7265625" bestFit="1" customWidth="1"/>
    <col min="4388" max="4388" width="57.1796875" bestFit="1" customWidth="1"/>
    <col min="4389" max="4389" width="60.26953125" bestFit="1" customWidth="1"/>
    <col min="4390" max="4390" width="60.7265625" bestFit="1" customWidth="1"/>
    <col min="4391" max="4391" width="63.81640625" bestFit="1" customWidth="1"/>
    <col min="4392" max="4392" width="23.54296875" bestFit="1" customWidth="1"/>
    <col min="4393" max="4393" width="26.7265625" bestFit="1" customWidth="1"/>
    <col min="4394" max="4394" width="52.7265625" bestFit="1" customWidth="1"/>
    <col min="4395" max="4395" width="55.81640625" bestFit="1" customWidth="1"/>
    <col min="4396" max="4396" width="13.453125" bestFit="1" customWidth="1"/>
    <col min="4397" max="4397" width="16.54296875" bestFit="1" customWidth="1"/>
    <col min="4398" max="4398" width="67" bestFit="1" customWidth="1"/>
    <col min="4399" max="4399" width="70.1796875" bestFit="1" customWidth="1"/>
    <col min="4400" max="4400" width="38" bestFit="1" customWidth="1"/>
    <col min="4401" max="4401" width="41.1796875" bestFit="1" customWidth="1"/>
    <col min="4402" max="4402" width="19.54296875" bestFit="1" customWidth="1"/>
    <col min="4403" max="4403" width="22.7265625" bestFit="1" customWidth="1"/>
    <col min="4404" max="4404" width="41.1796875" bestFit="1" customWidth="1"/>
    <col min="4405" max="4405" width="44.26953125" bestFit="1" customWidth="1"/>
    <col min="4406" max="4406" width="15.81640625" bestFit="1" customWidth="1"/>
    <col min="4407" max="4407" width="19" bestFit="1" customWidth="1"/>
    <col min="4408" max="4408" width="32.453125" bestFit="1" customWidth="1"/>
    <col min="4409" max="4409" width="35.54296875" bestFit="1" customWidth="1"/>
    <col min="4410" max="4410" width="60.54296875" bestFit="1" customWidth="1"/>
    <col min="4411" max="4411" width="63.7265625" bestFit="1" customWidth="1"/>
    <col min="4412" max="4412" width="20.26953125" bestFit="1" customWidth="1"/>
    <col min="4413" max="4413" width="23.453125" bestFit="1" customWidth="1"/>
    <col min="4414" max="4414" width="60.26953125" bestFit="1" customWidth="1"/>
    <col min="4415" max="4415" width="63.54296875" bestFit="1" customWidth="1"/>
    <col min="4416" max="4416" width="20.1796875" bestFit="1" customWidth="1"/>
    <col min="4417" max="4417" width="23.26953125" bestFit="1" customWidth="1"/>
    <col min="4418" max="4418" width="60" bestFit="1" customWidth="1"/>
    <col min="4419" max="4419" width="63.26953125" bestFit="1" customWidth="1"/>
    <col min="4420" max="4420" width="60.1796875" bestFit="1" customWidth="1"/>
    <col min="4421" max="4421" width="63.453125" bestFit="1" customWidth="1"/>
    <col min="4422" max="4422" width="24.7265625" bestFit="1" customWidth="1"/>
    <col min="4423" max="4423" width="27.81640625" bestFit="1" customWidth="1"/>
    <col min="4424" max="4424" width="51.54296875" bestFit="1" customWidth="1"/>
    <col min="4425" max="4425" width="54.81640625" bestFit="1" customWidth="1"/>
    <col min="4426" max="4426" width="58.54296875" bestFit="1" customWidth="1"/>
    <col min="4427" max="4427" width="61.7265625" bestFit="1" customWidth="1"/>
    <col min="4428" max="4428" width="15.26953125" bestFit="1" customWidth="1"/>
    <col min="4429" max="4429" width="18.453125" bestFit="1" customWidth="1"/>
    <col min="4430" max="4430" width="53.54296875" bestFit="1" customWidth="1"/>
    <col min="4431" max="4431" width="56.7265625" bestFit="1" customWidth="1"/>
    <col min="4432" max="4432" width="11" bestFit="1" customWidth="1"/>
    <col min="4433" max="4433" width="14.1796875" bestFit="1" customWidth="1"/>
    <col min="4434" max="4434" width="33.81640625" bestFit="1" customWidth="1"/>
    <col min="4435" max="4435" width="37" bestFit="1" customWidth="1"/>
    <col min="4436" max="4436" width="35.1796875" bestFit="1" customWidth="1"/>
    <col min="4437" max="4437" width="38.453125" bestFit="1" customWidth="1"/>
    <col min="4438" max="4438" width="39" bestFit="1" customWidth="1"/>
    <col min="4439" max="4439" width="42.26953125" bestFit="1" customWidth="1"/>
    <col min="4440" max="4440" width="12.54296875" bestFit="1" customWidth="1"/>
    <col min="4441" max="4441" width="15.7265625" bestFit="1" customWidth="1"/>
    <col min="4442" max="4442" width="54.54296875" bestFit="1" customWidth="1"/>
    <col min="4443" max="4443" width="57.7265625" bestFit="1" customWidth="1"/>
    <col min="4444" max="4444" width="41.81640625" bestFit="1" customWidth="1"/>
    <col min="4445" max="4445" width="45" bestFit="1" customWidth="1"/>
    <col min="4446" max="4446" width="57.54296875" bestFit="1" customWidth="1"/>
    <col min="4447" max="4447" width="60.7265625" bestFit="1" customWidth="1"/>
    <col min="4448" max="4448" width="25.81640625" bestFit="1" customWidth="1"/>
    <col min="4449" max="4449" width="29" bestFit="1" customWidth="1"/>
    <col min="4450" max="4450" width="16.7265625" bestFit="1" customWidth="1"/>
    <col min="4451" max="4451" width="19.81640625" bestFit="1" customWidth="1"/>
    <col min="4452" max="4452" width="37.453125" bestFit="1" customWidth="1"/>
    <col min="4453" max="4453" width="40.54296875" bestFit="1" customWidth="1"/>
    <col min="4454" max="4454" width="31.54296875" bestFit="1" customWidth="1"/>
    <col min="4455" max="4455" width="34.7265625" bestFit="1" customWidth="1"/>
    <col min="4456" max="4456" width="42.1796875" bestFit="1" customWidth="1"/>
    <col min="4457" max="4457" width="45.26953125" bestFit="1" customWidth="1"/>
    <col min="4458" max="4458" width="25.7265625" bestFit="1" customWidth="1"/>
    <col min="4459" max="4459" width="28.81640625" bestFit="1" customWidth="1"/>
    <col min="4460" max="4460" width="58.54296875" bestFit="1" customWidth="1"/>
    <col min="4461" max="4461" width="61.7265625" bestFit="1" customWidth="1"/>
    <col min="4462" max="4462" width="31.54296875" bestFit="1" customWidth="1"/>
    <col min="4463" max="4463" width="34.7265625" bestFit="1" customWidth="1"/>
    <col min="4464" max="4464" width="46.26953125" bestFit="1" customWidth="1"/>
    <col min="4465" max="4465" width="49.453125" bestFit="1" customWidth="1"/>
    <col min="4466" max="4466" width="29" bestFit="1" customWidth="1"/>
    <col min="4467" max="4467" width="32.1796875" bestFit="1" customWidth="1"/>
    <col min="4468" max="4468" width="15.81640625" bestFit="1" customWidth="1"/>
    <col min="4469" max="4469" width="19" bestFit="1" customWidth="1"/>
    <col min="4470" max="4470" width="22" bestFit="1" customWidth="1"/>
    <col min="4471" max="4471" width="25.1796875" bestFit="1" customWidth="1"/>
    <col min="4472" max="4472" width="56.54296875" bestFit="1" customWidth="1"/>
    <col min="4473" max="4473" width="59.7265625" bestFit="1" customWidth="1"/>
    <col min="4474" max="4474" width="57.1796875" bestFit="1" customWidth="1"/>
    <col min="4475" max="4475" width="60.26953125" bestFit="1" customWidth="1"/>
    <col min="4476" max="4476" width="54" bestFit="1" customWidth="1"/>
    <col min="4477" max="4477" width="57.1796875" bestFit="1" customWidth="1"/>
    <col min="4478" max="4478" width="26.81640625" bestFit="1" customWidth="1"/>
    <col min="4479" max="4479" width="30.1796875" bestFit="1" customWidth="1"/>
    <col min="4480" max="4480" width="17" bestFit="1" customWidth="1"/>
    <col min="4481" max="4481" width="20.1796875" bestFit="1" customWidth="1"/>
    <col min="4482" max="4482" width="22.54296875" bestFit="1" customWidth="1"/>
    <col min="4483" max="4483" width="25.81640625" bestFit="1" customWidth="1"/>
    <col min="4484" max="4484" width="18.81640625" bestFit="1" customWidth="1"/>
    <col min="4485" max="4485" width="22.1796875" bestFit="1" customWidth="1"/>
    <col min="4486" max="4486" width="21.81640625" bestFit="1" customWidth="1"/>
    <col min="4487" max="4487" width="25" bestFit="1" customWidth="1"/>
    <col min="4488" max="4488" width="32.453125" bestFit="1" customWidth="1"/>
    <col min="4489" max="4489" width="35.54296875" bestFit="1" customWidth="1"/>
    <col min="4490" max="4490" width="19.26953125" bestFit="1" customWidth="1"/>
    <col min="4491" max="4491" width="22.453125" bestFit="1" customWidth="1"/>
    <col min="4492" max="4492" width="24.1796875" bestFit="1" customWidth="1"/>
    <col min="4493" max="4493" width="27.26953125" bestFit="1" customWidth="1"/>
    <col min="4494" max="4494" width="40.81640625" bestFit="1" customWidth="1"/>
    <col min="4495" max="4495" width="44" bestFit="1" customWidth="1"/>
    <col min="4496" max="4496" width="17.54296875" bestFit="1" customWidth="1"/>
    <col min="4497" max="4497" width="20.7265625" bestFit="1" customWidth="1"/>
    <col min="4498" max="4498" width="17.26953125" bestFit="1" customWidth="1"/>
    <col min="4499" max="4499" width="20.453125" bestFit="1" customWidth="1"/>
    <col min="4500" max="4500" width="26.1796875" bestFit="1" customWidth="1"/>
    <col min="4501" max="4501" width="29.26953125" bestFit="1" customWidth="1"/>
    <col min="4502" max="4502" width="38.7265625" bestFit="1" customWidth="1"/>
    <col min="4503" max="4503" width="41.81640625" bestFit="1" customWidth="1"/>
    <col min="4504" max="4504" width="54" bestFit="1" customWidth="1"/>
    <col min="4505" max="4505" width="57.1796875" bestFit="1" customWidth="1"/>
    <col min="4506" max="4506" width="33.453125" bestFit="1" customWidth="1"/>
    <col min="4507" max="4507" width="36.54296875" bestFit="1" customWidth="1"/>
    <col min="4508" max="4508" width="20.26953125" bestFit="1" customWidth="1"/>
    <col min="4509" max="4509" width="23.453125" bestFit="1" customWidth="1"/>
    <col min="4510" max="4510" width="40.81640625" bestFit="1" customWidth="1"/>
    <col min="4511" max="4511" width="44" bestFit="1" customWidth="1"/>
    <col min="4512" max="4512" width="54.1796875" bestFit="1" customWidth="1"/>
    <col min="4513" max="4513" width="57.26953125" bestFit="1" customWidth="1"/>
    <col min="4514" max="4514" width="23.453125" bestFit="1" customWidth="1"/>
    <col min="4515" max="4515" width="26.54296875" bestFit="1" customWidth="1"/>
    <col min="4516" max="4516" width="16.54296875" bestFit="1" customWidth="1"/>
    <col min="4517" max="4517" width="19.7265625" bestFit="1" customWidth="1"/>
    <col min="4518" max="4518" width="59.453125" bestFit="1" customWidth="1"/>
    <col min="4519" max="4519" width="62.54296875" bestFit="1" customWidth="1"/>
    <col min="4520" max="4520" width="20.26953125" bestFit="1" customWidth="1"/>
    <col min="4521" max="4521" width="23.453125" bestFit="1" customWidth="1"/>
    <col min="4522" max="4522" width="79.26953125" bestFit="1" customWidth="1"/>
    <col min="4523" max="4523" width="82.453125" bestFit="1" customWidth="1"/>
    <col min="4524" max="4524" width="32.81640625" bestFit="1" customWidth="1"/>
    <col min="4525" max="4525" width="36" bestFit="1" customWidth="1"/>
    <col min="4526" max="4526" width="17" bestFit="1" customWidth="1"/>
    <col min="4527" max="4527" width="20.1796875" bestFit="1" customWidth="1"/>
    <col min="4528" max="4528" width="12.81640625" bestFit="1" customWidth="1"/>
    <col min="4529" max="4529" width="16" bestFit="1" customWidth="1"/>
    <col min="4530" max="4530" width="44.26953125" bestFit="1" customWidth="1"/>
    <col min="4531" max="4531" width="47.453125" bestFit="1" customWidth="1"/>
    <col min="4532" max="4532" width="55.26953125" bestFit="1" customWidth="1"/>
    <col min="4533" max="4533" width="58.453125" bestFit="1" customWidth="1"/>
    <col min="4534" max="4534" width="34.7265625" bestFit="1" customWidth="1"/>
    <col min="4535" max="4535" width="38" bestFit="1" customWidth="1"/>
    <col min="4536" max="4536" width="38.1796875" bestFit="1" customWidth="1"/>
    <col min="4537" max="4537" width="41.26953125" bestFit="1" customWidth="1"/>
    <col min="4538" max="4538" width="43.1796875" bestFit="1" customWidth="1"/>
    <col min="4539" max="4539" width="46.453125" bestFit="1" customWidth="1"/>
    <col min="4540" max="4540" width="15.26953125" bestFit="1" customWidth="1"/>
    <col min="4541" max="4541" width="18.453125" bestFit="1" customWidth="1"/>
    <col min="4542" max="4542" width="23.54296875" bestFit="1" customWidth="1"/>
    <col min="4543" max="4543" width="26.7265625" bestFit="1" customWidth="1"/>
    <col min="4544" max="4544" width="22.54296875" bestFit="1" customWidth="1"/>
    <col min="4545" max="4545" width="25.81640625" bestFit="1" customWidth="1"/>
    <col min="4546" max="4546" width="37.81640625" bestFit="1" customWidth="1"/>
    <col min="4547" max="4547" width="41" bestFit="1" customWidth="1"/>
    <col min="4548" max="4548" width="33" bestFit="1" customWidth="1"/>
    <col min="4549" max="4549" width="36.1796875" bestFit="1" customWidth="1"/>
    <col min="4550" max="4550" width="47.54296875" bestFit="1" customWidth="1"/>
    <col min="4551" max="4551" width="50.81640625" bestFit="1" customWidth="1"/>
    <col min="4552" max="4552" width="51" bestFit="1" customWidth="1"/>
    <col min="4553" max="4553" width="54.1796875" bestFit="1" customWidth="1"/>
    <col min="4554" max="4554" width="59.54296875" bestFit="1" customWidth="1"/>
    <col min="4555" max="4555" width="62.81640625" bestFit="1" customWidth="1"/>
    <col min="4556" max="4556" width="6.26953125" customWidth="1"/>
    <col min="4557" max="4557" width="9.26953125" bestFit="1" customWidth="1"/>
    <col min="4558" max="4558" width="61" bestFit="1" customWidth="1"/>
    <col min="4559" max="4559" width="64.1796875" bestFit="1" customWidth="1"/>
    <col min="4560" max="4560" width="39.26953125" bestFit="1" customWidth="1"/>
    <col min="4561" max="4561" width="42.54296875" bestFit="1" customWidth="1"/>
    <col min="4562" max="4562" width="57.7265625" bestFit="1" customWidth="1"/>
    <col min="4563" max="4563" width="60.81640625" bestFit="1" customWidth="1"/>
    <col min="4564" max="4564" width="22.7265625" bestFit="1" customWidth="1"/>
    <col min="4565" max="4565" width="26" bestFit="1" customWidth="1"/>
    <col min="4566" max="4566" width="33.7265625" bestFit="1" customWidth="1"/>
    <col min="4567" max="4567" width="36.81640625" bestFit="1" customWidth="1"/>
    <col min="4568" max="4568" width="28.54296875" bestFit="1" customWidth="1"/>
    <col min="4569" max="4569" width="31.7265625" bestFit="1" customWidth="1"/>
    <col min="4570" max="4570" width="43.453125" bestFit="1" customWidth="1"/>
    <col min="4571" max="4571" width="46.7265625" bestFit="1" customWidth="1"/>
    <col min="4572" max="4572" width="51.1796875" bestFit="1" customWidth="1"/>
    <col min="4573" max="4573" width="54.26953125" bestFit="1" customWidth="1"/>
    <col min="4574" max="4574" width="60.81640625" bestFit="1" customWidth="1"/>
    <col min="4575" max="4575" width="64" bestFit="1" customWidth="1"/>
    <col min="4576" max="4576" width="26" bestFit="1" customWidth="1"/>
    <col min="4577" max="4577" width="29.1796875" bestFit="1" customWidth="1"/>
    <col min="4578" max="4578" width="40" bestFit="1" customWidth="1"/>
    <col min="4579" max="4579" width="43.1796875" bestFit="1" customWidth="1"/>
    <col min="4580" max="4580" width="20.81640625" bestFit="1" customWidth="1"/>
    <col min="4581" max="4581" width="24" bestFit="1" customWidth="1"/>
    <col min="4582" max="4582" width="32.453125" bestFit="1" customWidth="1"/>
    <col min="4583" max="4583" width="35.54296875" bestFit="1" customWidth="1"/>
    <col min="4584" max="4584" width="53.1796875" bestFit="1" customWidth="1"/>
    <col min="4585" max="4585" width="56.26953125" bestFit="1" customWidth="1"/>
    <col min="4586" max="4586" width="34.54296875" bestFit="1" customWidth="1"/>
    <col min="4587" max="4587" width="37.7265625" bestFit="1" customWidth="1"/>
    <col min="4588" max="4588" width="58.54296875" bestFit="1" customWidth="1"/>
    <col min="4589" max="4589" width="61.7265625" bestFit="1" customWidth="1"/>
    <col min="4590" max="4590" width="25.1796875" bestFit="1" customWidth="1"/>
    <col min="4591" max="4591" width="28.26953125" bestFit="1" customWidth="1"/>
    <col min="4592" max="4592" width="28.81640625" bestFit="1" customWidth="1"/>
    <col min="4593" max="4593" width="32" bestFit="1" customWidth="1"/>
    <col min="4594" max="4594" width="51.54296875" bestFit="1" customWidth="1"/>
    <col min="4595" max="4595" width="54.81640625" bestFit="1" customWidth="1"/>
    <col min="4596" max="4596" width="37.54296875" bestFit="1" customWidth="1"/>
    <col min="4597" max="4597" width="40.7265625" bestFit="1" customWidth="1"/>
    <col min="4598" max="4598" width="28" bestFit="1" customWidth="1"/>
    <col min="4599" max="4599" width="31.1796875" bestFit="1" customWidth="1"/>
    <col min="4600" max="4600" width="46.1796875" bestFit="1" customWidth="1"/>
    <col min="4601" max="4601" width="49.26953125" bestFit="1" customWidth="1"/>
    <col min="4602" max="4602" width="58.54296875" bestFit="1" customWidth="1"/>
    <col min="4603" max="4603" width="61.7265625" bestFit="1" customWidth="1"/>
    <col min="4604" max="4604" width="27.7265625" bestFit="1" customWidth="1"/>
    <col min="4605" max="4605" width="30.81640625" bestFit="1" customWidth="1"/>
    <col min="4606" max="4606" width="17.453125" bestFit="1" customWidth="1"/>
    <col min="4607" max="4607" width="20.54296875" bestFit="1" customWidth="1"/>
    <col min="4608" max="4608" width="15.81640625" bestFit="1" customWidth="1"/>
    <col min="4609" max="4609" width="19" bestFit="1" customWidth="1"/>
    <col min="4610" max="4610" width="20.54296875" bestFit="1" customWidth="1"/>
    <col min="4611" max="4611" width="23.7265625" bestFit="1" customWidth="1"/>
    <col min="4612" max="4612" width="25.54296875" bestFit="1" customWidth="1"/>
    <col min="4613" max="4613" width="28.7265625" bestFit="1" customWidth="1"/>
    <col min="4614" max="4614" width="6.1796875" customWidth="1"/>
    <col min="4615" max="4615" width="9" customWidth="1"/>
    <col min="4616" max="4616" width="12" bestFit="1" customWidth="1"/>
    <col min="4617" max="4617" width="15.1796875" bestFit="1" customWidth="1"/>
    <col min="4618" max="4618" width="32.81640625" bestFit="1" customWidth="1"/>
    <col min="4619" max="4619" width="36" bestFit="1" customWidth="1"/>
    <col min="4620" max="4620" width="56.54296875" bestFit="1" customWidth="1"/>
    <col min="4621" max="4621" width="59.7265625" bestFit="1" customWidth="1"/>
    <col min="4622" max="4622" width="17.54296875" bestFit="1" customWidth="1"/>
    <col min="4623" max="4623" width="20.7265625" bestFit="1" customWidth="1"/>
    <col min="4624" max="4624" width="20.1796875" bestFit="1" customWidth="1"/>
    <col min="4625" max="4625" width="23.26953125" bestFit="1" customWidth="1"/>
    <col min="4626" max="4626" width="21" bestFit="1" customWidth="1"/>
    <col min="4627" max="4627" width="24.1796875" bestFit="1" customWidth="1"/>
    <col min="4628" max="4628" width="52.26953125" bestFit="1" customWidth="1"/>
    <col min="4629" max="4629" width="55.453125" bestFit="1" customWidth="1"/>
    <col min="4630" max="4630" width="36.54296875" bestFit="1" customWidth="1"/>
    <col min="4631" max="4631" width="39.7265625" bestFit="1" customWidth="1"/>
    <col min="4632" max="4632" width="55.26953125" bestFit="1" customWidth="1"/>
    <col min="4633" max="4633" width="58.453125" bestFit="1" customWidth="1"/>
    <col min="4634" max="4634" width="49.7265625" bestFit="1" customWidth="1"/>
    <col min="4635" max="4635" width="52.81640625" bestFit="1" customWidth="1"/>
    <col min="4636" max="4636" width="36.26953125" bestFit="1" customWidth="1"/>
    <col min="4637" max="4637" width="39.453125" bestFit="1" customWidth="1"/>
    <col min="4638" max="4638" width="42.7265625" bestFit="1" customWidth="1"/>
    <col min="4639" max="4639" width="45.81640625" bestFit="1" customWidth="1"/>
    <col min="4640" max="4640" width="43.453125" bestFit="1" customWidth="1"/>
    <col min="4641" max="4641" width="46.7265625" bestFit="1" customWidth="1"/>
    <col min="4642" max="4642" width="43" bestFit="1" customWidth="1"/>
    <col min="4643" max="4643" width="46.26953125" bestFit="1" customWidth="1"/>
    <col min="4644" max="4644" width="42.26953125" bestFit="1" customWidth="1"/>
    <col min="4645" max="4645" width="45.453125" bestFit="1" customWidth="1"/>
    <col min="4646" max="4646" width="40" bestFit="1" customWidth="1"/>
    <col min="4647" max="4647" width="43.1796875" bestFit="1" customWidth="1"/>
    <col min="4648" max="4648" width="51.7265625" bestFit="1" customWidth="1"/>
    <col min="4649" max="4649" width="55" bestFit="1" customWidth="1"/>
    <col min="4650" max="4650" width="30.1796875" bestFit="1" customWidth="1"/>
    <col min="4651" max="4651" width="33.26953125" bestFit="1" customWidth="1"/>
    <col min="4652" max="4652" width="58" bestFit="1" customWidth="1"/>
    <col min="4653" max="4653" width="61.1796875" bestFit="1" customWidth="1"/>
    <col min="4654" max="4654" width="32.54296875" bestFit="1" customWidth="1"/>
    <col min="4655" max="4655" width="35.7265625" bestFit="1" customWidth="1"/>
    <col min="4656" max="4656" width="18" bestFit="1" customWidth="1"/>
    <col min="4657" max="4657" width="21.1796875" bestFit="1" customWidth="1"/>
    <col min="4658" max="4658" width="28.1796875" bestFit="1" customWidth="1"/>
    <col min="4659" max="4659" width="31.26953125" bestFit="1" customWidth="1"/>
    <col min="4660" max="4660" width="41.81640625" bestFit="1" customWidth="1"/>
    <col min="4661" max="4661" width="45" bestFit="1" customWidth="1"/>
    <col min="4662" max="4662" width="57.1796875" bestFit="1" customWidth="1"/>
    <col min="4663" max="4663" width="60.26953125" bestFit="1" customWidth="1"/>
    <col min="4664" max="4664" width="34.26953125" bestFit="1" customWidth="1"/>
    <col min="4665" max="4665" width="37.453125" bestFit="1" customWidth="1"/>
    <col min="4666" max="4666" width="54.26953125" bestFit="1" customWidth="1"/>
    <col min="4667" max="4667" width="57.453125" bestFit="1" customWidth="1"/>
    <col min="4668" max="4668" width="23.453125" bestFit="1" customWidth="1"/>
    <col min="4669" max="4669" width="26.54296875" bestFit="1" customWidth="1"/>
    <col min="4670" max="4670" width="28" bestFit="1" customWidth="1"/>
    <col min="4671" max="4671" width="31.1796875" bestFit="1" customWidth="1"/>
    <col min="4672" max="4672" width="38.7265625" bestFit="1" customWidth="1"/>
    <col min="4673" max="4673" width="41.81640625" bestFit="1" customWidth="1"/>
    <col min="4674" max="4674" width="29.7265625" bestFit="1" customWidth="1"/>
    <col min="4675" max="4675" width="32.81640625" bestFit="1" customWidth="1"/>
    <col min="4676" max="4676" width="16.54296875" bestFit="1" customWidth="1"/>
    <col min="4677" max="4677" width="19.7265625" bestFit="1" customWidth="1"/>
    <col min="4678" max="4678" width="57.26953125" bestFit="1" customWidth="1"/>
    <col min="4679" max="4679" width="60.453125" bestFit="1" customWidth="1"/>
    <col min="4680" max="4680" width="48.1796875" bestFit="1" customWidth="1"/>
    <col min="4681" max="4681" width="51.26953125" bestFit="1" customWidth="1"/>
    <col min="4682" max="4682" width="52.81640625" bestFit="1" customWidth="1"/>
    <col min="4683" max="4683" width="56" bestFit="1" customWidth="1"/>
    <col min="4684" max="4684" width="20.54296875" bestFit="1" customWidth="1"/>
    <col min="4685" max="4685" width="23.54296875" bestFit="1" customWidth="1"/>
    <col min="4686" max="4686" width="20.453125" bestFit="1" customWidth="1"/>
    <col min="4687" max="4687" width="23.54296875" bestFit="1" customWidth="1"/>
    <col min="4688" max="4688" width="37.26953125" bestFit="1" customWidth="1"/>
    <col min="4689" max="4689" width="40.453125" bestFit="1" customWidth="1"/>
    <col min="4690" max="4690" width="53.26953125" bestFit="1" customWidth="1"/>
    <col min="4691" max="4691" width="56.453125" bestFit="1" customWidth="1"/>
    <col min="4692" max="4692" width="60.1796875" bestFit="1" customWidth="1"/>
    <col min="4693" max="4693" width="63.453125" bestFit="1" customWidth="1"/>
    <col min="4694" max="4694" width="46.81640625" bestFit="1" customWidth="1"/>
    <col min="4695" max="4695" width="50" bestFit="1" customWidth="1"/>
    <col min="4696" max="4696" width="53.7265625" bestFit="1" customWidth="1"/>
    <col min="4697" max="4697" width="56.81640625" bestFit="1" customWidth="1"/>
    <col min="4698" max="4698" width="23" bestFit="1" customWidth="1"/>
    <col min="4699" max="4699" width="26.26953125" bestFit="1" customWidth="1"/>
    <col min="4700" max="4700" width="61" bestFit="1" customWidth="1"/>
    <col min="4701" max="4701" width="64.1796875" bestFit="1" customWidth="1"/>
    <col min="4702" max="4702" width="29.81640625" bestFit="1" customWidth="1"/>
    <col min="4703" max="4703" width="33" bestFit="1" customWidth="1"/>
    <col min="4704" max="4704" width="40.1796875" bestFit="1" customWidth="1"/>
    <col min="4705" max="4705" width="43.26953125" bestFit="1" customWidth="1"/>
    <col min="4706" max="4706" width="54.26953125" bestFit="1" customWidth="1"/>
    <col min="4707" max="4707" width="57.453125" bestFit="1" customWidth="1"/>
    <col min="4708" max="4708" width="44.453125" bestFit="1" customWidth="1"/>
    <col min="4709" max="4709" width="47.54296875" bestFit="1" customWidth="1"/>
    <col min="4710" max="4710" width="56.453125" bestFit="1" customWidth="1"/>
    <col min="4711" max="4711" width="59.54296875" bestFit="1" customWidth="1"/>
    <col min="4712" max="4712" width="37" bestFit="1" customWidth="1"/>
    <col min="4713" max="4713" width="40.1796875" bestFit="1" customWidth="1"/>
    <col min="4714" max="4714" width="36.81640625" bestFit="1" customWidth="1"/>
    <col min="4715" max="4715" width="40" bestFit="1" customWidth="1"/>
    <col min="4716" max="4716" width="15.453125" bestFit="1" customWidth="1"/>
    <col min="4717" max="4717" width="18.54296875" bestFit="1" customWidth="1"/>
    <col min="4718" max="4718" width="26.81640625" bestFit="1" customWidth="1"/>
    <col min="4719" max="4719" width="30.1796875" bestFit="1" customWidth="1"/>
    <col min="4720" max="4720" width="8.81640625" customWidth="1"/>
    <col min="4721" max="4721" width="11.81640625" bestFit="1" customWidth="1"/>
    <col min="4722" max="4722" width="38.26953125" bestFit="1" customWidth="1"/>
    <col min="4723" max="4723" width="41.453125" bestFit="1" customWidth="1"/>
    <col min="4724" max="4724" width="24.7265625" bestFit="1" customWidth="1"/>
    <col min="4725" max="4725" width="27.81640625" bestFit="1" customWidth="1"/>
    <col min="4726" max="4726" width="54.1796875" bestFit="1" customWidth="1"/>
    <col min="4727" max="4727" width="57.26953125" bestFit="1" customWidth="1"/>
    <col min="4728" max="4728" width="18.7265625" bestFit="1" customWidth="1"/>
    <col min="4729" max="4729" width="22" bestFit="1" customWidth="1"/>
    <col min="4730" max="4730" width="22.1796875" bestFit="1" customWidth="1"/>
    <col min="4731" max="4731" width="25.26953125" bestFit="1" customWidth="1"/>
    <col min="4732" max="4732" width="75.26953125" bestFit="1" customWidth="1"/>
    <col min="4733" max="4733" width="78.453125" bestFit="1" customWidth="1"/>
    <col min="4734" max="4734" width="61" bestFit="1" customWidth="1"/>
    <col min="4735" max="4735" width="64.1796875" bestFit="1" customWidth="1"/>
    <col min="4736" max="4736" width="24.453125" bestFit="1" customWidth="1"/>
    <col min="4737" max="4737" width="27.54296875" bestFit="1" customWidth="1"/>
    <col min="4738" max="4738" width="24.7265625" bestFit="1" customWidth="1"/>
    <col min="4739" max="4739" width="27.81640625" bestFit="1" customWidth="1"/>
    <col min="4740" max="4740" width="6.54296875" customWidth="1"/>
    <col min="4741" max="4741" width="9.54296875" bestFit="1" customWidth="1"/>
    <col min="4742" max="4742" width="34.453125" bestFit="1" customWidth="1"/>
    <col min="4743" max="4743" width="37.54296875" bestFit="1" customWidth="1"/>
    <col min="4744" max="4744" width="33.7265625" bestFit="1" customWidth="1"/>
    <col min="4745" max="4745" width="36.81640625" bestFit="1" customWidth="1"/>
    <col min="4746" max="4746" width="24.26953125" bestFit="1" customWidth="1"/>
    <col min="4747" max="4747" width="27.453125" bestFit="1" customWidth="1"/>
    <col min="4748" max="4748" width="60.26953125" bestFit="1" customWidth="1"/>
    <col min="4749" max="4749" width="63.54296875" bestFit="1" customWidth="1"/>
    <col min="4750" max="4750" width="27.54296875" bestFit="1" customWidth="1"/>
    <col min="4751" max="4751" width="30.7265625" bestFit="1" customWidth="1"/>
    <col min="4752" max="4752" width="53.453125" bestFit="1" customWidth="1"/>
    <col min="4753" max="4753" width="56.54296875" bestFit="1" customWidth="1"/>
    <col min="4754" max="4754" width="45.81640625" bestFit="1" customWidth="1"/>
    <col min="4755" max="4755" width="49" bestFit="1" customWidth="1"/>
    <col min="4756" max="4756" width="49.81640625" bestFit="1" customWidth="1"/>
    <col min="4757" max="4757" width="53" bestFit="1" customWidth="1"/>
    <col min="4758" max="4758" width="65.81640625" bestFit="1" customWidth="1"/>
    <col min="4759" max="4759" width="69" bestFit="1" customWidth="1"/>
    <col min="4760" max="4760" width="53.7265625" bestFit="1" customWidth="1"/>
    <col min="4761" max="4761" width="56.81640625" bestFit="1" customWidth="1"/>
    <col min="4762" max="4762" width="33.26953125" bestFit="1" customWidth="1"/>
    <col min="4763" max="4763" width="36.453125" bestFit="1" customWidth="1"/>
    <col min="4764" max="4764" width="38.7265625" bestFit="1" customWidth="1"/>
    <col min="4765" max="4765" width="41.81640625" bestFit="1" customWidth="1"/>
    <col min="4766" max="4766" width="51.81640625" bestFit="1" customWidth="1"/>
    <col min="4767" max="4767" width="55.1796875" bestFit="1" customWidth="1"/>
    <col min="4768" max="4768" width="49" bestFit="1" customWidth="1"/>
    <col min="4769" max="4769" width="52.1796875" bestFit="1" customWidth="1"/>
    <col min="4770" max="4770" width="21.26953125" bestFit="1" customWidth="1"/>
    <col min="4771" max="4771" width="24.453125" bestFit="1" customWidth="1"/>
    <col min="4772" max="4772" width="49.26953125" bestFit="1" customWidth="1"/>
    <col min="4773" max="4773" width="52.453125" bestFit="1" customWidth="1"/>
    <col min="4774" max="4774" width="44.81640625" bestFit="1" customWidth="1"/>
    <col min="4775" max="4775" width="48" bestFit="1" customWidth="1"/>
    <col min="4776" max="4776" width="61.453125" bestFit="1" customWidth="1"/>
    <col min="4777" max="4777" width="64.54296875" bestFit="1" customWidth="1"/>
    <col min="4778" max="4778" width="32.81640625" bestFit="1" customWidth="1"/>
    <col min="4779" max="4779" width="36" bestFit="1" customWidth="1"/>
    <col min="4780" max="4780" width="44.1796875" bestFit="1" customWidth="1"/>
    <col min="4781" max="4781" width="47.26953125" bestFit="1" customWidth="1"/>
    <col min="4782" max="4782" width="34.54296875" bestFit="1" customWidth="1"/>
    <col min="4783" max="4783" width="37.7265625" bestFit="1" customWidth="1"/>
    <col min="4784" max="4784" width="54.453125" bestFit="1" customWidth="1"/>
    <col min="4785" max="4785" width="57.54296875" bestFit="1" customWidth="1"/>
    <col min="4786" max="4786" width="63" bestFit="1" customWidth="1"/>
    <col min="4787" max="4787" width="66.1796875" bestFit="1" customWidth="1"/>
    <col min="4788" max="4788" width="24.7265625" bestFit="1" customWidth="1"/>
    <col min="4789" max="4789" width="27.81640625" bestFit="1" customWidth="1"/>
    <col min="4790" max="4790" width="54.7265625" bestFit="1" customWidth="1"/>
    <col min="4791" max="4791" width="57.81640625" bestFit="1" customWidth="1"/>
    <col min="4792" max="4792" width="16.7265625" bestFit="1" customWidth="1"/>
    <col min="4793" max="4793" width="19.81640625" bestFit="1" customWidth="1"/>
    <col min="4794" max="4794" width="55.7265625" bestFit="1" customWidth="1"/>
    <col min="4795" max="4795" width="59" bestFit="1" customWidth="1"/>
    <col min="4796" max="4796" width="51.81640625" bestFit="1" customWidth="1"/>
    <col min="4797" max="4797" width="55.1796875" bestFit="1" customWidth="1"/>
    <col min="4798" max="4798" width="45.26953125" bestFit="1" customWidth="1"/>
    <col min="4799" max="4799" width="48.453125" bestFit="1" customWidth="1"/>
    <col min="4800" max="4800" width="38.54296875" bestFit="1" customWidth="1"/>
    <col min="4801" max="4801" width="41.7265625" bestFit="1" customWidth="1"/>
    <col min="4802" max="4802" width="43" bestFit="1" customWidth="1"/>
    <col min="4803" max="4803" width="46.26953125" bestFit="1" customWidth="1"/>
    <col min="4804" max="4804" width="47.7265625" bestFit="1" customWidth="1"/>
    <col min="4805" max="4805" width="51" bestFit="1" customWidth="1"/>
    <col min="4806" max="4806" width="34" bestFit="1" customWidth="1"/>
    <col min="4807" max="4807" width="37.1796875" bestFit="1" customWidth="1"/>
    <col min="4808" max="4808" width="30" bestFit="1" customWidth="1"/>
    <col min="4809" max="4809" width="33.1796875" bestFit="1" customWidth="1"/>
    <col min="4810" max="4810" width="60.1796875" bestFit="1" customWidth="1"/>
    <col min="4811" max="4811" width="63.453125" bestFit="1" customWidth="1"/>
    <col min="4812" max="4812" width="38" bestFit="1" customWidth="1"/>
    <col min="4813" max="4813" width="41.1796875" bestFit="1" customWidth="1"/>
    <col min="4814" max="4814" width="20.54296875" bestFit="1" customWidth="1"/>
    <col min="4815" max="4815" width="23.7265625" bestFit="1" customWidth="1"/>
    <col min="4816" max="4816" width="59.26953125" bestFit="1" customWidth="1"/>
    <col min="4817" max="4817" width="62.453125" bestFit="1" customWidth="1"/>
    <col min="4818" max="4818" width="18.7265625" bestFit="1" customWidth="1"/>
    <col min="4819" max="4819" width="22" bestFit="1" customWidth="1"/>
    <col min="4820" max="4820" width="54.453125" bestFit="1" customWidth="1"/>
    <col min="4821" max="4821" width="57.54296875" bestFit="1" customWidth="1"/>
    <col min="4822" max="4822" width="18.453125" bestFit="1" customWidth="1"/>
    <col min="4823" max="4823" width="21.7265625" bestFit="1" customWidth="1"/>
    <col min="4824" max="4824" width="41.453125" bestFit="1" customWidth="1"/>
    <col min="4825" max="4825" width="44.54296875" bestFit="1" customWidth="1"/>
    <col min="4826" max="4826" width="38.26953125" bestFit="1" customWidth="1"/>
    <col min="4827" max="4827" width="41.453125" bestFit="1" customWidth="1"/>
    <col min="4828" max="4828" width="29.1796875" bestFit="1" customWidth="1"/>
    <col min="4829" max="4829" width="32.26953125" bestFit="1" customWidth="1"/>
    <col min="4830" max="4830" width="17" bestFit="1" customWidth="1"/>
    <col min="4831" max="4831" width="20.1796875" bestFit="1" customWidth="1"/>
    <col min="4832" max="4832" width="52.54296875" bestFit="1" customWidth="1"/>
    <col min="4833" max="4833" width="55.7265625" bestFit="1" customWidth="1"/>
    <col min="4834" max="4834" width="35.1796875" bestFit="1" customWidth="1"/>
    <col min="4835" max="4835" width="38.453125" bestFit="1" customWidth="1"/>
    <col min="4836" max="4836" width="31" bestFit="1" customWidth="1"/>
    <col min="4837" max="4837" width="34.26953125" bestFit="1" customWidth="1"/>
    <col min="4838" max="4838" width="12.81640625" bestFit="1" customWidth="1"/>
    <col min="4839" max="4839" width="16" bestFit="1" customWidth="1"/>
    <col min="4840" max="4840" width="58.81640625" bestFit="1" customWidth="1"/>
    <col min="4841" max="4841" width="62" bestFit="1" customWidth="1"/>
    <col min="4842" max="4842" width="51.453125" bestFit="1" customWidth="1"/>
    <col min="4843" max="4843" width="54.7265625" bestFit="1" customWidth="1"/>
    <col min="4844" max="4844" width="56.1796875" bestFit="1" customWidth="1"/>
    <col min="4845" max="4845" width="59.453125" bestFit="1" customWidth="1"/>
    <col min="4846" max="4846" width="28.54296875" bestFit="1" customWidth="1"/>
    <col min="4847" max="4847" width="31.7265625" bestFit="1" customWidth="1"/>
    <col min="4848" max="4848" width="56" bestFit="1" customWidth="1"/>
    <col min="4849" max="4849" width="59.26953125" bestFit="1" customWidth="1"/>
    <col min="4850" max="4850" width="16.54296875" bestFit="1" customWidth="1"/>
    <col min="4851" max="4851" width="19.7265625" bestFit="1" customWidth="1"/>
    <col min="4852" max="4852" width="33.1796875" bestFit="1" customWidth="1"/>
    <col min="4853" max="4853" width="36.26953125" bestFit="1" customWidth="1"/>
    <col min="4854" max="4854" width="54.81640625" bestFit="1" customWidth="1"/>
    <col min="4855" max="4855" width="58" bestFit="1" customWidth="1"/>
    <col min="4856" max="4856" width="27" bestFit="1" customWidth="1"/>
    <col min="4857" max="4857" width="30.26953125" bestFit="1" customWidth="1"/>
    <col min="4858" max="4858" width="38.54296875" bestFit="1" customWidth="1"/>
    <col min="4859" max="4859" width="41.7265625" bestFit="1" customWidth="1"/>
    <col min="4860" max="4860" width="57.7265625" bestFit="1" customWidth="1"/>
    <col min="4861" max="4861" width="60.81640625" bestFit="1" customWidth="1"/>
    <col min="4862" max="4862" width="59.1796875" bestFit="1" customWidth="1"/>
    <col min="4863" max="4863" width="62.26953125" bestFit="1" customWidth="1"/>
    <col min="4864" max="4864" width="37.26953125" bestFit="1" customWidth="1"/>
    <col min="4865" max="4865" width="40.453125" bestFit="1" customWidth="1"/>
    <col min="4866" max="4866" width="27.7265625" bestFit="1" customWidth="1"/>
    <col min="4867" max="4867" width="30.81640625" bestFit="1" customWidth="1"/>
    <col min="4868" max="4868" width="26.1796875" bestFit="1" customWidth="1"/>
    <col min="4869" max="4869" width="29.26953125" bestFit="1" customWidth="1"/>
    <col min="4870" max="4870" width="26" bestFit="1" customWidth="1"/>
    <col min="4871" max="4871" width="29.1796875" bestFit="1" customWidth="1"/>
    <col min="4872" max="4872" width="54.7265625" bestFit="1" customWidth="1"/>
    <col min="4873" max="4873" width="57.81640625" bestFit="1" customWidth="1"/>
    <col min="4874" max="4874" width="58" bestFit="1" customWidth="1"/>
    <col min="4875" max="4875" width="61.1796875" bestFit="1" customWidth="1"/>
    <col min="4876" max="4876" width="46" bestFit="1" customWidth="1"/>
    <col min="4877" max="4877" width="49.1796875" bestFit="1" customWidth="1"/>
    <col min="4878" max="4878" width="53.453125" bestFit="1" customWidth="1"/>
    <col min="4879" max="4879" width="56.54296875" bestFit="1" customWidth="1"/>
    <col min="4880" max="4880" width="35.26953125" bestFit="1" customWidth="1"/>
    <col min="4881" max="4881" width="38.54296875" bestFit="1" customWidth="1"/>
    <col min="4882" max="4882" width="40" bestFit="1" customWidth="1"/>
    <col min="4883" max="4883" width="43.1796875" bestFit="1" customWidth="1"/>
    <col min="4884" max="4884" width="56.54296875" bestFit="1" customWidth="1"/>
    <col min="4885" max="4885" width="59.7265625" bestFit="1" customWidth="1"/>
    <col min="4886" max="4886" width="37.26953125" bestFit="1" customWidth="1"/>
    <col min="4887" max="4887" width="40.453125" bestFit="1" customWidth="1"/>
    <col min="4888" max="4888" width="25" bestFit="1" customWidth="1"/>
    <col min="4889" max="4889" width="28.1796875" bestFit="1" customWidth="1"/>
    <col min="4890" max="4890" width="49.1796875" bestFit="1" customWidth="1"/>
    <col min="4891" max="4891" width="52.26953125" bestFit="1" customWidth="1"/>
    <col min="4892" max="4892" width="10" bestFit="1" customWidth="1"/>
    <col min="4893" max="4893" width="11.453125" bestFit="1" customWidth="1"/>
    <col min="4894" max="4894" width="26" bestFit="1" customWidth="1"/>
    <col min="4895" max="4895" width="29.1796875" bestFit="1" customWidth="1"/>
    <col min="4896" max="4896" width="16.453125" bestFit="1" customWidth="1"/>
    <col min="4897" max="4897" width="19.54296875" bestFit="1" customWidth="1"/>
    <col min="4898" max="4898" width="31.26953125" bestFit="1" customWidth="1"/>
    <col min="4899" max="4899" width="34.54296875" bestFit="1" customWidth="1"/>
    <col min="4900" max="4900" width="6.54296875" customWidth="1"/>
    <col min="4901" max="4901" width="9.54296875" bestFit="1" customWidth="1"/>
    <col min="4902" max="4902" width="15.54296875" bestFit="1" customWidth="1"/>
    <col min="4903" max="4903" width="18.7265625" bestFit="1" customWidth="1"/>
    <col min="4904" max="4904" width="30.453125" bestFit="1" customWidth="1"/>
    <col min="4905" max="4905" width="33.54296875" bestFit="1" customWidth="1"/>
    <col min="4906" max="4906" width="50.1796875" bestFit="1" customWidth="1"/>
    <col min="4907" max="4907" width="53.26953125" bestFit="1" customWidth="1"/>
    <col min="4908" max="4908" width="24.54296875" bestFit="1" customWidth="1"/>
    <col min="4909" max="4909" width="27.7265625" bestFit="1" customWidth="1"/>
    <col min="4910" max="4910" width="16.54296875" bestFit="1" customWidth="1"/>
    <col min="4911" max="4911" width="19.7265625" bestFit="1" customWidth="1"/>
    <col min="4912" max="4912" width="21" bestFit="1" customWidth="1"/>
    <col min="4913" max="4913" width="24.1796875" bestFit="1" customWidth="1"/>
    <col min="4914" max="4914" width="30.54296875" bestFit="1" customWidth="1"/>
    <col min="4915" max="4915" width="33.81640625" bestFit="1" customWidth="1"/>
    <col min="4916" max="4916" width="40.81640625" bestFit="1" customWidth="1"/>
    <col min="4917" max="4917" width="44" bestFit="1" customWidth="1"/>
    <col min="4918" max="4918" width="45.1796875" bestFit="1" customWidth="1"/>
    <col min="4919" max="4919" width="48.26953125" bestFit="1" customWidth="1"/>
    <col min="4920" max="4920" width="47.26953125" bestFit="1" customWidth="1"/>
    <col min="4921" max="4921" width="50.54296875" bestFit="1" customWidth="1"/>
    <col min="4922" max="4922" width="61.7265625" bestFit="1" customWidth="1"/>
    <col min="4923" max="4923" width="64.81640625" bestFit="1" customWidth="1"/>
    <col min="4924" max="4924" width="19.7265625" bestFit="1" customWidth="1"/>
    <col min="4925" max="4925" width="22.81640625" bestFit="1" customWidth="1"/>
    <col min="4926" max="4926" width="36.453125" bestFit="1" customWidth="1"/>
    <col min="4927" max="4927" width="39.54296875" bestFit="1" customWidth="1"/>
    <col min="4928" max="4928" width="19.1796875" bestFit="1" customWidth="1"/>
    <col min="4929" max="4929" width="22.26953125" bestFit="1" customWidth="1"/>
    <col min="4930" max="4930" width="52.26953125" bestFit="1" customWidth="1"/>
    <col min="4931" max="4931" width="55.453125" bestFit="1" customWidth="1"/>
    <col min="4932" max="4932" width="31.7265625" bestFit="1" customWidth="1"/>
    <col min="4933" max="4933" width="34.81640625" bestFit="1" customWidth="1"/>
    <col min="4934" max="4934" width="60" bestFit="1" customWidth="1"/>
    <col min="4935" max="4935" width="63.26953125" bestFit="1" customWidth="1"/>
    <col min="4936" max="4936" width="32" bestFit="1" customWidth="1"/>
    <col min="4937" max="4937" width="35.1796875" bestFit="1" customWidth="1"/>
    <col min="4938" max="4938" width="37.1796875" bestFit="1" customWidth="1"/>
    <col min="4939" max="4939" width="40.26953125" bestFit="1" customWidth="1"/>
    <col min="4940" max="4940" width="13.1796875" bestFit="1" customWidth="1"/>
    <col min="4941" max="4941" width="16.26953125" bestFit="1" customWidth="1"/>
    <col min="4942" max="4942" width="82.7265625" bestFit="1" customWidth="1"/>
    <col min="4943" max="4943" width="85.81640625" bestFit="1" customWidth="1"/>
    <col min="4944" max="4944" width="44.26953125" bestFit="1" customWidth="1"/>
    <col min="4945" max="4946" width="47.453125" bestFit="1" customWidth="1"/>
    <col min="4947" max="4947" width="50.7265625" bestFit="1" customWidth="1"/>
    <col min="4948" max="4948" width="56.453125" bestFit="1" customWidth="1"/>
    <col min="4949" max="4949" width="59.54296875" bestFit="1" customWidth="1"/>
    <col min="4950" max="4950" width="25.453125" bestFit="1" customWidth="1"/>
    <col min="4951" max="4951" width="28.54296875" bestFit="1" customWidth="1"/>
    <col min="4952" max="4952" width="38.453125" bestFit="1" customWidth="1"/>
    <col min="4953" max="4953" width="41.54296875" bestFit="1" customWidth="1"/>
    <col min="4954" max="4954" width="42" bestFit="1" customWidth="1"/>
    <col min="4955" max="4955" width="45.1796875" bestFit="1" customWidth="1"/>
    <col min="4956" max="4956" width="55.26953125" bestFit="1" customWidth="1"/>
    <col min="4957" max="4957" width="58.453125" bestFit="1" customWidth="1"/>
    <col min="4958" max="4958" width="21.7265625" bestFit="1" customWidth="1"/>
    <col min="4959" max="4959" width="24.81640625" bestFit="1" customWidth="1"/>
    <col min="4960" max="4960" width="13.81640625" bestFit="1" customWidth="1"/>
    <col min="4961" max="4961" width="17" bestFit="1" customWidth="1"/>
    <col min="4962" max="4962" width="26.7265625" bestFit="1" customWidth="1"/>
    <col min="4963" max="4963" width="30" bestFit="1" customWidth="1"/>
    <col min="4964" max="4964" width="40.26953125" bestFit="1" customWidth="1"/>
    <col min="4965" max="4965" width="43.453125" bestFit="1" customWidth="1"/>
    <col min="4966" max="4966" width="26.7265625" bestFit="1" customWidth="1"/>
    <col min="4967" max="4967" width="30" bestFit="1" customWidth="1"/>
    <col min="4968" max="4968" width="28.453125" bestFit="1" customWidth="1"/>
    <col min="4969" max="4969" width="31.54296875" bestFit="1" customWidth="1"/>
    <col min="4970" max="4970" width="39.453125" bestFit="1" customWidth="1"/>
    <col min="4971" max="4971" width="42.7265625" bestFit="1" customWidth="1"/>
    <col min="4972" max="4972" width="57.81640625" bestFit="1" customWidth="1"/>
    <col min="4973" max="4973" width="61" bestFit="1" customWidth="1"/>
    <col min="4974" max="4974" width="39.54296875" bestFit="1" customWidth="1"/>
    <col min="4975" max="4975" width="42.81640625" bestFit="1" customWidth="1"/>
    <col min="4976" max="4976" width="51.1796875" bestFit="1" customWidth="1"/>
    <col min="4977" max="4977" width="54.26953125" bestFit="1" customWidth="1"/>
    <col min="4978" max="4978" width="44.81640625" bestFit="1" customWidth="1"/>
    <col min="4979" max="4979" width="48" bestFit="1" customWidth="1"/>
    <col min="4980" max="4980" width="46.26953125" bestFit="1" customWidth="1"/>
    <col min="4981" max="4981" width="49.453125" bestFit="1" customWidth="1"/>
    <col min="4982" max="4982" width="47.7265625" bestFit="1" customWidth="1"/>
    <col min="4983" max="4983" width="51" bestFit="1" customWidth="1"/>
    <col min="4984" max="4984" width="25.26953125" bestFit="1" customWidth="1"/>
    <col min="4985" max="4985" width="28.453125" bestFit="1" customWidth="1"/>
    <col min="4986" max="4986" width="53.81640625" bestFit="1" customWidth="1"/>
    <col min="4987" max="4987" width="57" bestFit="1" customWidth="1"/>
    <col min="4988" max="4988" width="52.453125" bestFit="1" customWidth="1"/>
    <col min="4989" max="4989" width="55.54296875" bestFit="1" customWidth="1"/>
    <col min="4990" max="4990" width="54.26953125" bestFit="1" customWidth="1"/>
    <col min="4991" max="4991" width="57.453125" bestFit="1" customWidth="1"/>
    <col min="4992" max="4992" width="50" bestFit="1" customWidth="1"/>
    <col min="4993" max="4993" width="53.1796875" bestFit="1" customWidth="1"/>
    <col min="4994" max="4994" width="32.453125" bestFit="1" customWidth="1"/>
    <col min="4995" max="4995" width="35.54296875" bestFit="1" customWidth="1"/>
    <col min="4996" max="4996" width="51.1796875" bestFit="1" customWidth="1"/>
    <col min="4997" max="4997" width="54.26953125" bestFit="1" customWidth="1"/>
    <col min="4998" max="4998" width="47" bestFit="1" customWidth="1"/>
    <col min="4999" max="4999" width="50.1796875" bestFit="1" customWidth="1"/>
    <col min="5000" max="5000" width="14.1796875" bestFit="1" customWidth="1"/>
    <col min="5001" max="5001" width="17.453125" bestFit="1" customWidth="1"/>
    <col min="5002" max="5002" width="58.54296875" bestFit="1" customWidth="1"/>
    <col min="5003" max="5003" width="61.7265625" bestFit="1" customWidth="1"/>
    <col min="5004" max="5004" width="53.7265625" bestFit="1" customWidth="1"/>
    <col min="5005" max="5005" width="56.81640625" bestFit="1" customWidth="1"/>
    <col min="5006" max="5006" width="59.54296875" bestFit="1" customWidth="1"/>
    <col min="5007" max="5007" width="62.81640625" bestFit="1" customWidth="1"/>
    <col min="5008" max="5008" width="33.453125" bestFit="1" customWidth="1"/>
    <col min="5009" max="5009" width="36.54296875" bestFit="1" customWidth="1"/>
    <col min="5010" max="5010" width="47.1796875" bestFit="1" customWidth="1"/>
    <col min="5011" max="5011" width="50.453125" bestFit="1" customWidth="1"/>
    <col min="5012" max="5012" width="15.1796875" bestFit="1" customWidth="1"/>
    <col min="5013" max="5013" width="18.26953125" bestFit="1" customWidth="1"/>
    <col min="5014" max="5014" width="50.453125" bestFit="1" customWidth="1"/>
    <col min="5015" max="5015" width="53.54296875" bestFit="1" customWidth="1"/>
    <col min="5016" max="5016" width="14.1796875" bestFit="1" customWidth="1"/>
    <col min="5017" max="5017" width="17.453125" bestFit="1" customWidth="1"/>
    <col min="5018" max="5018" width="23.54296875" bestFit="1" customWidth="1"/>
    <col min="5019" max="5019" width="26.7265625" bestFit="1" customWidth="1"/>
    <col min="5020" max="5020" width="16.1796875" bestFit="1" customWidth="1"/>
    <col min="5021" max="5021" width="19.26953125" bestFit="1" customWidth="1"/>
    <col min="5022" max="5022" width="13.81640625" bestFit="1" customWidth="1"/>
    <col min="5023" max="5023" width="17" bestFit="1" customWidth="1"/>
    <col min="5024" max="5024" width="31" bestFit="1" customWidth="1"/>
    <col min="5025" max="5025" width="34.26953125" bestFit="1" customWidth="1"/>
    <col min="5026" max="5026" width="51.453125" bestFit="1" customWidth="1"/>
    <col min="5027" max="5027" width="54.7265625" bestFit="1" customWidth="1"/>
    <col min="5028" max="5028" width="25.1796875" bestFit="1" customWidth="1"/>
    <col min="5029" max="5029" width="28.26953125" bestFit="1" customWidth="1"/>
    <col min="5030" max="5030" width="53.453125" bestFit="1" customWidth="1"/>
    <col min="5031" max="5031" width="56.54296875" bestFit="1" customWidth="1"/>
    <col min="5032" max="5032" width="49.26953125" bestFit="1" customWidth="1"/>
    <col min="5033" max="5033" width="52.453125" bestFit="1" customWidth="1"/>
    <col min="5034" max="5034" width="6.7265625" customWidth="1"/>
    <col min="5035" max="5035" width="9.7265625" bestFit="1" customWidth="1"/>
    <col min="5036" max="5036" width="45.26953125" bestFit="1" customWidth="1"/>
    <col min="5037" max="5037" width="48.453125" bestFit="1" customWidth="1"/>
    <col min="5038" max="5038" width="22.54296875" bestFit="1" customWidth="1"/>
    <col min="5039" max="5039" width="25.81640625" bestFit="1" customWidth="1"/>
    <col min="5040" max="5040" width="61" bestFit="1" customWidth="1"/>
    <col min="5041" max="5041" width="64.1796875" bestFit="1" customWidth="1"/>
    <col min="5042" max="5042" width="27.453125" bestFit="1" customWidth="1"/>
    <col min="5043" max="5043" width="30.54296875" bestFit="1" customWidth="1"/>
    <col min="5044" max="5044" width="35.1796875" bestFit="1" customWidth="1"/>
    <col min="5045" max="5045" width="38.453125" bestFit="1" customWidth="1"/>
    <col min="5046" max="5046" width="53" bestFit="1" customWidth="1"/>
    <col min="5047" max="5047" width="56.1796875" bestFit="1" customWidth="1"/>
    <col min="5048" max="5048" width="46.26953125" bestFit="1" customWidth="1"/>
    <col min="5049" max="5049" width="49.453125" bestFit="1" customWidth="1"/>
    <col min="5050" max="5050" width="14.7265625" bestFit="1" customWidth="1"/>
    <col min="5051" max="5051" width="18" bestFit="1" customWidth="1"/>
    <col min="5052" max="5052" width="52.81640625" bestFit="1" customWidth="1"/>
    <col min="5053" max="5053" width="56" bestFit="1" customWidth="1"/>
    <col min="5054" max="5054" width="48.54296875" bestFit="1" customWidth="1"/>
    <col min="5055" max="5055" width="51.7265625" bestFit="1" customWidth="1"/>
    <col min="5056" max="5056" width="25.7265625" bestFit="1" customWidth="1"/>
    <col min="5057" max="5057" width="28.81640625" bestFit="1" customWidth="1"/>
    <col min="5058" max="5058" width="21.7265625" bestFit="1" customWidth="1"/>
    <col min="5059" max="5059" width="24.81640625" bestFit="1" customWidth="1"/>
    <col min="5060" max="5060" width="18.54296875" bestFit="1" customWidth="1"/>
    <col min="5061" max="5061" width="21.81640625" bestFit="1" customWidth="1"/>
    <col min="5062" max="5062" width="55" bestFit="1" customWidth="1"/>
    <col min="5063" max="5063" width="58.1796875" bestFit="1" customWidth="1"/>
    <col min="5064" max="5064" width="14.54296875" bestFit="1" customWidth="1"/>
    <col min="5065" max="5065" width="17.81640625" bestFit="1" customWidth="1"/>
    <col min="5066" max="5066" width="52.26953125" bestFit="1" customWidth="1"/>
    <col min="5067" max="5067" width="55.453125" bestFit="1" customWidth="1"/>
    <col min="5068" max="5068" width="54" bestFit="1" customWidth="1"/>
    <col min="5069" max="5069" width="57.1796875" bestFit="1" customWidth="1"/>
    <col min="5070" max="5070" width="45" bestFit="1" customWidth="1"/>
    <col min="5071" max="5071" width="48.1796875" bestFit="1" customWidth="1"/>
    <col min="5072" max="5072" width="49.26953125" bestFit="1" customWidth="1"/>
    <col min="5073" max="5073" width="52.453125" bestFit="1" customWidth="1"/>
    <col min="5074" max="5074" width="27.453125" bestFit="1" customWidth="1"/>
    <col min="5075" max="5075" width="30.54296875" bestFit="1" customWidth="1"/>
    <col min="5076" max="5076" width="7.1796875" customWidth="1"/>
    <col min="5077" max="5077" width="10.1796875" bestFit="1" customWidth="1"/>
    <col min="5078" max="5078" width="13.7265625" bestFit="1" customWidth="1"/>
    <col min="5079" max="5079" width="16.81640625" bestFit="1" customWidth="1"/>
    <col min="5080" max="5080" width="45.7265625" bestFit="1" customWidth="1"/>
    <col min="5081" max="5081" width="48.81640625" bestFit="1" customWidth="1"/>
    <col min="5082" max="5082" width="49.26953125" bestFit="1" customWidth="1"/>
    <col min="5083" max="5083" width="52.453125" bestFit="1" customWidth="1"/>
    <col min="5084" max="5084" width="28.26953125" bestFit="1" customWidth="1"/>
    <col min="5085" max="5085" width="31.453125" bestFit="1" customWidth="1"/>
    <col min="5086" max="5086" width="16" bestFit="1" customWidth="1"/>
    <col min="5087" max="5087" width="19.1796875" bestFit="1" customWidth="1"/>
    <col min="5088" max="5088" width="55.54296875" bestFit="1" customWidth="1"/>
    <col min="5089" max="5089" width="58.81640625" bestFit="1" customWidth="1"/>
    <col min="5090" max="5090" width="57.453125" bestFit="1" customWidth="1"/>
    <col min="5091" max="5091" width="60.54296875" bestFit="1" customWidth="1"/>
    <col min="5092" max="5092" width="39.26953125" bestFit="1" customWidth="1"/>
    <col min="5093" max="5093" width="42.54296875" bestFit="1" customWidth="1"/>
    <col min="5094" max="5094" width="36" bestFit="1" customWidth="1"/>
    <col min="5095" max="5095" width="39.1796875" bestFit="1" customWidth="1"/>
    <col min="5096" max="5096" width="40.453125" bestFit="1" customWidth="1"/>
    <col min="5097" max="5097" width="43.54296875" bestFit="1" customWidth="1"/>
    <col min="5098" max="5098" width="34.453125" bestFit="1" customWidth="1"/>
    <col min="5099" max="5099" width="37.54296875" bestFit="1" customWidth="1"/>
    <col min="5100" max="5100" width="24.453125" bestFit="1" customWidth="1"/>
    <col min="5101" max="5101" width="27.54296875" bestFit="1" customWidth="1"/>
    <col min="5102" max="5102" width="26.26953125" bestFit="1" customWidth="1"/>
    <col min="5103" max="5103" width="29.453125" bestFit="1" customWidth="1"/>
    <col min="5104" max="5104" width="44" bestFit="1" customWidth="1"/>
    <col min="5105" max="5105" width="47.1796875" bestFit="1" customWidth="1"/>
    <col min="5106" max="5106" width="57" bestFit="1" customWidth="1"/>
    <col min="5107" max="5107" width="60.1796875" bestFit="1" customWidth="1"/>
    <col min="5108" max="5108" width="24.26953125" bestFit="1" customWidth="1"/>
    <col min="5109" max="5109" width="27.453125" bestFit="1" customWidth="1"/>
    <col min="5110" max="5110" width="22.54296875" bestFit="1" customWidth="1"/>
    <col min="5111" max="5111" width="25.81640625" bestFit="1" customWidth="1"/>
    <col min="5112" max="5112" width="54.81640625" bestFit="1" customWidth="1"/>
    <col min="5113" max="5113" width="58" bestFit="1" customWidth="1"/>
    <col min="5114" max="5114" width="58.26953125" bestFit="1" customWidth="1"/>
    <col min="5115" max="5115" width="61.453125" bestFit="1" customWidth="1"/>
    <col min="5116" max="5116" width="22.453125" bestFit="1" customWidth="1"/>
    <col min="5117" max="5117" width="25.7265625" bestFit="1" customWidth="1"/>
    <col min="5118" max="5118" width="46.7265625" bestFit="1" customWidth="1"/>
    <col min="5119" max="5119" width="49.81640625" bestFit="1" customWidth="1"/>
    <col min="5120" max="5120" width="50.453125" bestFit="1" customWidth="1"/>
    <col min="5121" max="5121" width="53.54296875" bestFit="1" customWidth="1"/>
    <col min="5122" max="5122" width="13.54296875" bestFit="1" customWidth="1"/>
    <col min="5123" max="5123" width="16.7265625" bestFit="1" customWidth="1"/>
    <col min="5124" max="5124" width="38" bestFit="1" customWidth="1"/>
    <col min="5125" max="5125" width="41.1796875" bestFit="1" customWidth="1"/>
    <col min="5126" max="5126" width="23" bestFit="1" customWidth="1"/>
    <col min="5127" max="5127" width="26.26953125" bestFit="1" customWidth="1"/>
    <col min="5128" max="5128" width="34.81640625" bestFit="1" customWidth="1"/>
    <col min="5129" max="5129" width="38.1796875" bestFit="1" customWidth="1"/>
    <col min="5130" max="5130" width="41.54296875" bestFit="1" customWidth="1"/>
    <col min="5131" max="5131" width="44.7265625" bestFit="1" customWidth="1"/>
    <col min="5132" max="5132" width="60.1796875" bestFit="1" customWidth="1"/>
    <col min="5133" max="5133" width="63.453125" bestFit="1" customWidth="1"/>
    <col min="5134" max="5134" width="33.26953125" bestFit="1" customWidth="1"/>
    <col min="5135" max="5135" width="36.453125" bestFit="1" customWidth="1"/>
    <col min="5136" max="5136" width="20" bestFit="1" customWidth="1"/>
    <col min="5137" max="5137" width="23.1796875" bestFit="1" customWidth="1"/>
    <col min="5138" max="5138" width="18.26953125" bestFit="1" customWidth="1"/>
    <col min="5139" max="5139" width="21.54296875" bestFit="1" customWidth="1"/>
    <col min="5140" max="5140" width="36.81640625" bestFit="1" customWidth="1"/>
    <col min="5141" max="5141" width="40" bestFit="1" customWidth="1"/>
    <col min="5142" max="5142" width="24.1796875" bestFit="1" customWidth="1"/>
    <col min="5143" max="5143" width="27.26953125" bestFit="1" customWidth="1"/>
    <col min="5144" max="5144" width="58.81640625" bestFit="1" customWidth="1"/>
    <col min="5145" max="5145" width="62" bestFit="1" customWidth="1"/>
    <col min="5146" max="5146" width="54.453125" bestFit="1" customWidth="1"/>
    <col min="5147" max="5147" width="57.54296875" bestFit="1" customWidth="1"/>
    <col min="5148" max="5148" width="30.54296875" bestFit="1" customWidth="1"/>
    <col min="5149" max="5149" width="33.81640625" bestFit="1" customWidth="1"/>
    <col min="5150" max="5150" width="55.1796875" bestFit="1" customWidth="1"/>
    <col min="5151" max="5151" width="58.26953125" bestFit="1" customWidth="1"/>
    <col min="5152" max="5152" width="52.26953125" bestFit="1" customWidth="1"/>
    <col min="5153" max="5153" width="55.453125" bestFit="1" customWidth="1"/>
    <col min="5154" max="5154" width="33" bestFit="1" customWidth="1"/>
    <col min="5155" max="5155" width="36.1796875" bestFit="1" customWidth="1"/>
    <col min="5156" max="5156" width="10.54296875" bestFit="1" customWidth="1"/>
    <col min="5157" max="5158" width="13.7265625" bestFit="1" customWidth="1"/>
    <col min="5159" max="5159" width="16.81640625" bestFit="1" customWidth="1"/>
    <col min="5160" max="5160" width="18.26953125" bestFit="1" customWidth="1"/>
    <col min="5161" max="5161" width="21.54296875" bestFit="1" customWidth="1"/>
    <col min="5162" max="5162" width="47.54296875" bestFit="1" customWidth="1"/>
    <col min="5163" max="5163" width="50.81640625" bestFit="1" customWidth="1"/>
    <col min="5164" max="5164" width="60.54296875" bestFit="1" customWidth="1"/>
    <col min="5165" max="5165" width="63.7265625" bestFit="1" customWidth="1"/>
    <col min="5166" max="5166" width="48.26953125" bestFit="1" customWidth="1"/>
    <col min="5167" max="5167" width="51.453125" bestFit="1" customWidth="1"/>
    <col min="5168" max="5168" width="27.54296875" bestFit="1" customWidth="1"/>
    <col min="5169" max="5169" width="30.7265625" bestFit="1" customWidth="1"/>
    <col min="5170" max="5170" width="37.26953125" bestFit="1" customWidth="1"/>
    <col min="5171" max="5171" width="40.453125" bestFit="1" customWidth="1"/>
    <col min="5172" max="5172" width="51.26953125" bestFit="1" customWidth="1"/>
    <col min="5173" max="5173" width="54.54296875" bestFit="1" customWidth="1"/>
    <col min="5174" max="5174" width="53.453125" bestFit="1" customWidth="1"/>
    <col min="5175" max="5175" width="56.54296875" bestFit="1" customWidth="1"/>
    <col min="5176" max="5176" width="46.54296875" bestFit="1" customWidth="1"/>
    <col min="5177" max="5177" width="49.7265625" bestFit="1" customWidth="1"/>
    <col min="5178" max="5178" width="38.81640625" bestFit="1" customWidth="1"/>
    <col min="5179" max="5179" width="42.1796875" bestFit="1" customWidth="1"/>
    <col min="5180" max="5180" width="40" bestFit="1" customWidth="1"/>
    <col min="5181" max="5181" width="43.1796875" bestFit="1" customWidth="1"/>
    <col min="5182" max="5182" width="55" bestFit="1" customWidth="1"/>
    <col min="5183" max="5183" width="58.1796875" bestFit="1" customWidth="1"/>
    <col min="5184" max="5184" width="37.7265625" bestFit="1" customWidth="1"/>
    <col min="5185" max="5185" width="40.81640625" bestFit="1" customWidth="1"/>
    <col min="5186" max="5186" width="51.453125" bestFit="1" customWidth="1"/>
    <col min="5187" max="5187" width="54.7265625" bestFit="1" customWidth="1"/>
    <col min="5188" max="5188" width="49.453125" bestFit="1" customWidth="1"/>
    <col min="5189" max="5189" width="52.54296875" bestFit="1" customWidth="1"/>
    <col min="5190" max="5190" width="37.453125" bestFit="1" customWidth="1"/>
    <col min="5191" max="5191" width="40.54296875" bestFit="1" customWidth="1"/>
    <col min="5192" max="5192" width="44.453125" bestFit="1" customWidth="1"/>
    <col min="5193" max="5193" width="47.54296875" bestFit="1" customWidth="1"/>
    <col min="5194" max="5194" width="59.81640625" bestFit="1" customWidth="1"/>
    <col min="5195" max="5195" width="63.1796875" bestFit="1" customWidth="1"/>
    <col min="5196" max="5196" width="49.81640625" bestFit="1" customWidth="1"/>
    <col min="5197" max="5197" width="53" bestFit="1" customWidth="1"/>
    <col min="5198" max="5198" width="35.81640625" bestFit="1" customWidth="1"/>
    <col min="5199" max="5199" width="39" bestFit="1" customWidth="1"/>
    <col min="5200" max="5200" width="54.7265625" bestFit="1" customWidth="1"/>
    <col min="5201" max="5201" width="57.81640625" bestFit="1" customWidth="1"/>
    <col min="5202" max="5202" width="53.54296875" bestFit="1" customWidth="1"/>
    <col min="5203" max="5203" width="56.7265625" bestFit="1" customWidth="1"/>
    <col min="5204" max="5204" width="25" bestFit="1" customWidth="1"/>
    <col min="5205" max="5205" width="28.1796875" bestFit="1" customWidth="1"/>
    <col min="5206" max="5206" width="46.1796875" bestFit="1" customWidth="1"/>
    <col min="5207" max="5207" width="49.26953125" bestFit="1" customWidth="1"/>
    <col min="5208" max="5208" width="35" bestFit="1" customWidth="1"/>
    <col min="5209" max="5209" width="38.26953125" bestFit="1" customWidth="1"/>
    <col min="5210" max="5210" width="61.81640625" bestFit="1" customWidth="1"/>
    <col min="5211" max="5211" width="65" bestFit="1" customWidth="1"/>
    <col min="5212" max="5212" width="34" bestFit="1" customWidth="1"/>
    <col min="5213" max="5213" width="37.1796875" bestFit="1" customWidth="1"/>
    <col min="5214" max="5214" width="26" bestFit="1" customWidth="1"/>
    <col min="5215" max="5215" width="29.1796875" bestFit="1" customWidth="1"/>
    <col min="5216" max="5216" width="33.81640625" bestFit="1" customWidth="1"/>
    <col min="5217" max="5217" width="37" bestFit="1" customWidth="1"/>
    <col min="5218" max="5218" width="23.26953125" bestFit="1" customWidth="1"/>
    <col min="5219" max="5219" width="26.453125" bestFit="1" customWidth="1"/>
    <col min="5220" max="5220" width="57.1796875" bestFit="1" customWidth="1"/>
    <col min="5221" max="5221" width="60.26953125" bestFit="1" customWidth="1"/>
    <col min="5222" max="5222" width="16" bestFit="1" customWidth="1"/>
    <col min="5223" max="5223" width="19.1796875" bestFit="1" customWidth="1"/>
    <col min="5224" max="5224" width="39.81640625" bestFit="1" customWidth="1"/>
    <col min="5225" max="5225" width="43" bestFit="1" customWidth="1"/>
    <col min="5226" max="5226" width="45.7265625" bestFit="1" customWidth="1"/>
    <col min="5227" max="5227" width="48.81640625" bestFit="1" customWidth="1"/>
    <col min="5228" max="5228" width="19.81640625" bestFit="1" customWidth="1"/>
    <col min="5229" max="5229" width="23" bestFit="1" customWidth="1"/>
    <col min="5230" max="5230" width="17.26953125" bestFit="1" customWidth="1"/>
    <col min="5231" max="5231" width="20.453125" bestFit="1" customWidth="1"/>
    <col min="5232" max="5232" width="22.54296875" bestFit="1" customWidth="1"/>
    <col min="5233" max="5233" width="25.81640625" bestFit="1" customWidth="1"/>
    <col min="5234" max="5234" width="55.1796875" bestFit="1" customWidth="1"/>
    <col min="5235" max="5235" width="58.26953125" bestFit="1" customWidth="1"/>
    <col min="5236" max="5236" width="44.54296875" bestFit="1" customWidth="1"/>
    <col min="5237" max="5237" width="47.7265625" bestFit="1" customWidth="1"/>
    <col min="5238" max="5238" width="17.1796875" bestFit="1" customWidth="1"/>
    <col min="5239" max="5239" width="20.26953125" bestFit="1" customWidth="1"/>
    <col min="5240" max="5240" width="31" bestFit="1" customWidth="1"/>
    <col min="5241" max="5241" width="34.26953125" bestFit="1" customWidth="1"/>
    <col min="5242" max="5242" width="41.1796875" bestFit="1" customWidth="1"/>
    <col min="5243" max="5243" width="44.26953125" bestFit="1" customWidth="1"/>
    <col min="5244" max="5244" width="28.54296875" bestFit="1" customWidth="1"/>
    <col min="5245" max="5245" width="31.7265625" bestFit="1" customWidth="1"/>
    <col min="5246" max="5246" width="28.1796875" bestFit="1" customWidth="1"/>
    <col min="5247" max="5247" width="31.26953125" bestFit="1" customWidth="1"/>
    <col min="5248" max="5248" width="16" bestFit="1" customWidth="1"/>
    <col min="5249" max="5249" width="19.1796875" bestFit="1" customWidth="1"/>
    <col min="5250" max="5250" width="45" bestFit="1" customWidth="1"/>
    <col min="5251" max="5251" width="48.1796875" bestFit="1" customWidth="1"/>
    <col min="5252" max="5252" width="32.1796875" bestFit="1" customWidth="1"/>
    <col min="5253" max="5253" width="35.26953125" bestFit="1" customWidth="1"/>
    <col min="5254" max="5254" width="11.1796875" bestFit="1" customWidth="1"/>
    <col min="5255" max="5255" width="14.26953125" bestFit="1" customWidth="1"/>
    <col min="5256" max="5256" width="24.453125" bestFit="1" customWidth="1"/>
    <col min="5257" max="5257" width="27.54296875" bestFit="1" customWidth="1"/>
    <col min="5258" max="5258" width="59.453125" bestFit="1" customWidth="1"/>
    <col min="5259" max="5259" width="62.54296875" bestFit="1" customWidth="1"/>
    <col min="5260" max="5260" width="9" customWidth="1"/>
    <col min="5261" max="5261" width="12" bestFit="1" customWidth="1"/>
    <col min="5262" max="5262" width="24.1796875" bestFit="1" customWidth="1"/>
    <col min="5263" max="5263" width="27.26953125" bestFit="1" customWidth="1"/>
    <col min="5264" max="5264" width="54.7265625" bestFit="1" customWidth="1"/>
    <col min="5265" max="5265" width="57.81640625" bestFit="1" customWidth="1"/>
    <col min="5266" max="5266" width="52.453125" bestFit="1" customWidth="1"/>
    <col min="5267" max="5267" width="55.54296875" bestFit="1" customWidth="1"/>
    <col min="5268" max="5268" width="43" bestFit="1" customWidth="1"/>
    <col min="5269" max="5269" width="46.26953125" bestFit="1" customWidth="1"/>
    <col min="5270" max="5270" width="21.7265625" bestFit="1" customWidth="1"/>
    <col min="5271" max="5271" width="24.81640625" bestFit="1" customWidth="1"/>
    <col min="5272" max="5272" width="31" bestFit="1" customWidth="1"/>
    <col min="5273" max="5273" width="34.26953125" bestFit="1" customWidth="1"/>
    <col min="5274" max="5274" width="50.54296875" bestFit="1" customWidth="1"/>
    <col min="5275" max="5275" width="53.7265625" bestFit="1" customWidth="1"/>
    <col min="5276" max="5276" width="29.453125" bestFit="1" customWidth="1"/>
    <col min="5277" max="5277" width="32.54296875" bestFit="1" customWidth="1"/>
    <col min="5278" max="5278" width="48.453125" bestFit="1" customWidth="1"/>
    <col min="5279" max="5279" width="51.54296875" bestFit="1" customWidth="1"/>
    <col min="5280" max="5280" width="55.26953125" bestFit="1" customWidth="1"/>
    <col min="5281" max="5281" width="58.453125" bestFit="1" customWidth="1"/>
    <col min="5282" max="5282" width="46" bestFit="1" customWidth="1"/>
    <col min="5283" max="5283" width="49.1796875" bestFit="1" customWidth="1"/>
    <col min="5284" max="5284" width="39.54296875" bestFit="1" customWidth="1"/>
    <col min="5285" max="5285" width="42.81640625" bestFit="1" customWidth="1"/>
    <col min="5286" max="5286" width="49.54296875" bestFit="1" customWidth="1"/>
    <col min="5287" max="5287" width="52.7265625" bestFit="1" customWidth="1"/>
    <col min="5288" max="5288" width="35.26953125" bestFit="1" customWidth="1"/>
    <col min="5289" max="5289" width="38.54296875" bestFit="1" customWidth="1"/>
    <col min="5290" max="5290" width="13.26953125" bestFit="1" customWidth="1"/>
    <col min="5291" max="5291" width="16.453125" bestFit="1" customWidth="1"/>
    <col min="5292" max="5292" width="42.81640625" bestFit="1" customWidth="1"/>
    <col min="5293" max="5293" width="46" bestFit="1" customWidth="1"/>
    <col min="5294" max="5294" width="25.54296875" bestFit="1" customWidth="1"/>
    <col min="5295" max="5295" width="28.7265625" bestFit="1" customWidth="1"/>
    <col min="5296" max="5296" width="60.7265625" bestFit="1" customWidth="1"/>
    <col min="5297" max="5297" width="63.81640625" bestFit="1" customWidth="1"/>
    <col min="5298" max="5298" width="52.81640625" bestFit="1" customWidth="1"/>
    <col min="5299" max="5299" width="56" bestFit="1" customWidth="1"/>
    <col min="5300" max="5300" width="38.7265625" bestFit="1" customWidth="1"/>
    <col min="5301" max="5301" width="41.81640625" bestFit="1" customWidth="1"/>
    <col min="5302" max="5302" width="10" bestFit="1" customWidth="1"/>
    <col min="5303" max="5303" width="12.81640625" bestFit="1" customWidth="1"/>
    <col min="5304" max="5304" width="45" bestFit="1" customWidth="1"/>
    <col min="5305" max="5305" width="48.1796875" bestFit="1" customWidth="1"/>
    <col min="5306" max="5306" width="34.7265625" bestFit="1" customWidth="1"/>
    <col min="5307" max="5307" width="38" bestFit="1" customWidth="1"/>
    <col min="5308" max="5308" width="37.1796875" bestFit="1" customWidth="1"/>
    <col min="5309" max="5309" width="40.26953125" bestFit="1" customWidth="1"/>
    <col min="5310" max="5310" width="11" bestFit="1" customWidth="1"/>
    <col min="5311" max="5311" width="14.1796875" bestFit="1" customWidth="1"/>
    <col min="5312" max="5312" width="37.453125" bestFit="1" customWidth="1"/>
    <col min="5313" max="5313" width="40.54296875" bestFit="1" customWidth="1"/>
    <col min="5314" max="5314" width="57.453125" bestFit="1" customWidth="1"/>
    <col min="5315" max="5315" width="60.54296875" bestFit="1" customWidth="1"/>
    <col min="5316" max="5316" width="55.54296875" bestFit="1" customWidth="1"/>
    <col min="5317" max="5317" width="58.81640625" bestFit="1" customWidth="1"/>
    <col min="5318" max="5318" width="38.26953125" bestFit="1" customWidth="1"/>
    <col min="5319" max="5319" width="41.453125" bestFit="1" customWidth="1"/>
    <col min="5320" max="5320" width="15.26953125" bestFit="1" customWidth="1"/>
    <col min="5321" max="5321" width="18.453125" bestFit="1" customWidth="1"/>
    <col min="5322" max="5322" width="25.81640625" bestFit="1" customWidth="1"/>
    <col min="5323" max="5323" width="29" bestFit="1" customWidth="1"/>
    <col min="5324" max="5324" width="57.26953125" bestFit="1" customWidth="1"/>
    <col min="5325" max="5325" width="60.453125" bestFit="1" customWidth="1"/>
    <col min="5326" max="5326" width="29.54296875" bestFit="1" customWidth="1"/>
    <col min="5327" max="5327" width="32.7265625" bestFit="1" customWidth="1"/>
    <col min="5328" max="5328" width="28.1796875" bestFit="1" customWidth="1"/>
    <col min="5329" max="5329" width="31.26953125" bestFit="1" customWidth="1"/>
    <col min="5330" max="5330" width="41.54296875" bestFit="1" customWidth="1"/>
    <col min="5331" max="5331" width="44.7265625" bestFit="1" customWidth="1"/>
    <col min="5332" max="5332" width="38.1796875" bestFit="1" customWidth="1"/>
    <col min="5333" max="5333" width="41.26953125" bestFit="1" customWidth="1"/>
    <col min="5334" max="5334" width="32" bestFit="1" customWidth="1"/>
    <col min="5335" max="5335" width="35.1796875" bestFit="1" customWidth="1"/>
    <col min="5336" max="5336" width="8.81640625" customWidth="1"/>
    <col min="5337" max="5337" width="11.81640625" bestFit="1" customWidth="1"/>
    <col min="5338" max="5338" width="32.7265625" bestFit="1" customWidth="1"/>
    <col min="5339" max="5339" width="35.81640625" bestFit="1" customWidth="1"/>
    <col min="5340" max="5340" width="49.26953125" bestFit="1" customWidth="1"/>
    <col min="5341" max="5341" width="52.453125" bestFit="1" customWidth="1"/>
    <col min="5342" max="5342" width="12.453125" bestFit="1" customWidth="1"/>
    <col min="5343" max="5343" width="15.54296875" bestFit="1" customWidth="1"/>
    <col min="5344" max="5344" width="18.26953125" bestFit="1" customWidth="1"/>
    <col min="5345" max="5345" width="21.54296875" bestFit="1" customWidth="1"/>
    <col min="5346" max="5346" width="26.26953125" bestFit="1" customWidth="1"/>
    <col min="5347" max="5347" width="29.453125" bestFit="1" customWidth="1"/>
    <col min="5348" max="5348" width="14.54296875" bestFit="1" customWidth="1"/>
    <col min="5349" max="5349" width="17.81640625" bestFit="1" customWidth="1"/>
    <col min="5350" max="5350" width="51.54296875" bestFit="1" customWidth="1"/>
    <col min="5351" max="5351" width="54.81640625" bestFit="1" customWidth="1"/>
    <col min="5352" max="5352" width="55.7265625" bestFit="1" customWidth="1"/>
    <col min="5353" max="5353" width="59" bestFit="1" customWidth="1"/>
    <col min="5354" max="5354" width="27.1796875" bestFit="1" customWidth="1"/>
    <col min="5355" max="5355" width="30.453125" bestFit="1" customWidth="1"/>
    <col min="5356" max="5356" width="15.26953125" bestFit="1" customWidth="1"/>
    <col min="5357" max="5357" width="18.453125" bestFit="1" customWidth="1"/>
    <col min="5358" max="5358" width="19.7265625" bestFit="1" customWidth="1"/>
    <col min="5359" max="5359" width="22.81640625" bestFit="1" customWidth="1"/>
    <col min="5360" max="5360" width="56.1796875" bestFit="1" customWidth="1"/>
    <col min="5361" max="5361" width="59.453125" bestFit="1" customWidth="1"/>
    <col min="5362" max="5362" width="38.54296875" bestFit="1" customWidth="1"/>
    <col min="5363" max="5363" width="41.7265625" bestFit="1" customWidth="1"/>
    <col min="5364" max="5364" width="12.81640625" bestFit="1" customWidth="1"/>
    <col min="5365" max="5365" width="16" bestFit="1" customWidth="1"/>
    <col min="5366" max="5366" width="60.26953125" bestFit="1" customWidth="1"/>
    <col min="5367" max="5367" width="63.54296875" bestFit="1" customWidth="1"/>
    <col min="5368" max="5368" width="28.7265625" bestFit="1" customWidth="1"/>
    <col min="5369" max="5369" width="31.81640625" bestFit="1" customWidth="1"/>
    <col min="5370" max="5370" width="57.26953125" bestFit="1" customWidth="1"/>
    <col min="5371" max="5371" width="60.453125" bestFit="1" customWidth="1"/>
    <col min="5372" max="5372" width="22.81640625" bestFit="1" customWidth="1"/>
    <col min="5373" max="5373" width="26.1796875" bestFit="1" customWidth="1"/>
    <col min="5374" max="5374" width="52.26953125" bestFit="1" customWidth="1"/>
    <col min="5375" max="5375" width="55.453125" bestFit="1" customWidth="1"/>
    <col min="5376" max="5376" width="24.26953125" bestFit="1" customWidth="1"/>
    <col min="5377" max="5377" width="27.453125" bestFit="1" customWidth="1"/>
    <col min="5378" max="5378" width="58.54296875" bestFit="1" customWidth="1"/>
    <col min="5379" max="5379" width="61.7265625" bestFit="1" customWidth="1"/>
    <col min="5380" max="5380" width="16.453125" bestFit="1" customWidth="1"/>
    <col min="5381" max="5381" width="19.54296875" bestFit="1" customWidth="1"/>
    <col min="5382" max="5382" width="23.81640625" bestFit="1" customWidth="1"/>
    <col min="5383" max="5383" width="27" bestFit="1" customWidth="1"/>
    <col min="5384" max="5384" width="40.81640625" bestFit="1" customWidth="1"/>
    <col min="5385" max="5385" width="44" bestFit="1" customWidth="1"/>
    <col min="5386" max="5386" width="19.81640625" bestFit="1" customWidth="1"/>
    <col min="5387" max="5387" width="23" bestFit="1" customWidth="1"/>
    <col min="5388" max="5388" width="58.1796875" bestFit="1" customWidth="1"/>
    <col min="5389" max="5389" width="61.26953125" bestFit="1" customWidth="1"/>
    <col min="5390" max="5390" width="41.1796875" bestFit="1" customWidth="1"/>
    <col min="5391" max="5391" width="44.26953125" bestFit="1" customWidth="1"/>
    <col min="5392" max="5392" width="28.26953125" bestFit="1" customWidth="1"/>
    <col min="5393" max="5393" width="31.453125" bestFit="1" customWidth="1"/>
    <col min="5394" max="5394" width="23.81640625" bestFit="1" customWidth="1"/>
    <col min="5395" max="5395" width="27" bestFit="1" customWidth="1"/>
    <col min="5396" max="5396" width="25.54296875" bestFit="1" customWidth="1"/>
    <col min="5397" max="5397" width="28.7265625" bestFit="1" customWidth="1"/>
    <col min="5398" max="5398" width="38.7265625" bestFit="1" customWidth="1"/>
    <col min="5399" max="5399" width="41.81640625" bestFit="1" customWidth="1"/>
    <col min="5400" max="5400" width="29.81640625" bestFit="1" customWidth="1"/>
    <col min="5401" max="5401" width="33" bestFit="1" customWidth="1"/>
    <col min="5402" max="5402" width="16" bestFit="1" customWidth="1"/>
    <col min="5403" max="5403" width="19.1796875" bestFit="1" customWidth="1"/>
    <col min="5404" max="5404" width="51.453125" bestFit="1" customWidth="1"/>
    <col min="5405" max="5405" width="54.7265625" bestFit="1" customWidth="1"/>
    <col min="5406" max="5406" width="63.1796875" bestFit="1" customWidth="1"/>
    <col min="5407" max="5407" width="66.26953125" bestFit="1" customWidth="1"/>
    <col min="5408" max="5408" width="49.7265625" bestFit="1" customWidth="1"/>
    <col min="5409" max="5409" width="52.81640625" bestFit="1" customWidth="1"/>
    <col min="5410" max="5410" width="17.7265625" bestFit="1" customWidth="1"/>
    <col min="5411" max="5411" width="20.81640625" bestFit="1" customWidth="1"/>
    <col min="5412" max="5412" width="23" bestFit="1" customWidth="1"/>
    <col min="5413" max="5413" width="26.26953125" bestFit="1" customWidth="1"/>
    <col min="5414" max="5414" width="47.81640625" bestFit="1" customWidth="1"/>
    <col min="5415" max="5415" width="51.1796875" bestFit="1" customWidth="1"/>
    <col min="5416" max="5416" width="48.54296875" bestFit="1" customWidth="1"/>
    <col min="5417" max="5417" width="51.7265625" bestFit="1" customWidth="1"/>
    <col min="5418" max="5418" width="13" bestFit="1" customWidth="1"/>
    <col min="5419" max="5419" width="16.1796875" bestFit="1" customWidth="1"/>
    <col min="5420" max="5420" width="45.54296875" bestFit="1" customWidth="1"/>
    <col min="5421" max="5421" width="48.7265625" bestFit="1" customWidth="1"/>
    <col min="5422" max="5422" width="41.1796875" bestFit="1" customWidth="1"/>
    <col min="5423" max="5423" width="44.26953125" bestFit="1" customWidth="1"/>
    <col min="5424" max="5424" width="49.1796875" bestFit="1" customWidth="1"/>
    <col min="5425" max="5425" width="52.26953125" bestFit="1" customWidth="1"/>
    <col min="5426" max="5426" width="24.81640625" bestFit="1" customWidth="1"/>
    <col min="5427" max="5427" width="28" bestFit="1" customWidth="1"/>
    <col min="5428" max="5428" width="25.26953125" bestFit="1" customWidth="1"/>
    <col min="5429" max="5429" width="28.453125" bestFit="1" customWidth="1"/>
    <col min="5430" max="5430" width="29.81640625" bestFit="1" customWidth="1"/>
    <col min="5431" max="5431" width="33" bestFit="1" customWidth="1"/>
    <col min="5432" max="5432" width="22.54296875" bestFit="1" customWidth="1"/>
    <col min="5433" max="5433" width="25.81640625" bestFit="1" customWidth="1"/>
    <col min="5434" max="5434" width="23.26953125" bestFit="1" customWidth="1"/>
    <col min="5435" max="5435" width="26.453125" bestFit="1" customWidth="1"/>
    <col min="5436" max="5436" width="23.7265625" bestFit="1" customWidth="1"/>
    <col min="5437" max="5437" width="26.81640625" bestFit="1" customWidth="1"/>
    <col min="5438" max="5438" width="25.1796875" bestFit="1" customWidth="1"/>
    <col min="5439" max="5439" width="28.26953125" bestFit="1" customWidth="1"/>
    <col min="5440" max="5440" width="20.453125" bestFit="1" customWidth="1"/>
    <col min="5441" max="5441" width="23.54296875" bestFit="1" customWidth="1"/>
    <col min="5442" max="5442" width="34.7265625" bestFit="1" customWidth="1"/>
    <col min="5443" max="5443" width="38" bestFit="1" customWidth="1"/>
    <col min="5444" max="5444" width="26.81640625" bestFit="1" customWidth="1"/>
    <col min="5445" max="5445" width="30.1796875" bestFit="1" customWidth="1"/>
    <col min="5446" max="5446" width="32.26953125" bestFit="1" customWidth="1"/>
    <col min="5447" max="5447" width="35.453125" bestFit="1" customWidth="1"/>
    <col min="5448" max="5448" width="44.81640625" bestFit="1" customWidth="1"/>
    <col min="5449" max="5449" width="48" bestFit="1" customWidth="1"/>
    <col min="5450" max="5450" width="57" bestFit="1" customWidth="1"/>
    <col min="5451" max="5451" width="60.1796875" bestFit="1" customWidth="1"/>
    <col min="5452" max="5452" width="45" bestFit="1" customWidth="1"/>
    <col min="5453" max="5453" width="48.1796875" bestFit="1" customWidth="1"/>
    <col min="5454" max="5454" width="49.7265625" bestFit="1" customWidth="1"/>
    <col min="5455" max="5455" width="52.81640625" bestFit="1" customWidth="1"/>
    <col min="5456" max="5456" width="45.26953125" bestFit="1" customWidth="1"/>
    <col min="5457" max="5457" width="48.453125" bestFit="1" customWidth="1"/>
    <col min="5458" max="5458" width="54.453125" bestFit="1" customWidth="1"/>
    <col min="5459" max="5459" width="57.54296875" bestFit="1" customWidth="1"/>
    <col min="5460" max="5460" width="23.453125" bestFit="1" customWidth="1"/>
    <col min="5461" max="5461" width="26.54296875" bestFit="1" customWidth="1"/>
    <col min="5462" max="5462" width="43.7265625" bestFit="1" customWidth="1"/>
    <col min="5463" max="5463" width="47" bestFit="1" customWidth="1"/>
    <col min="5464" max="5464" width="59.453125" bestFit="1" customWidth="1"/>
    <col min="5465" max="5465" width="62.54296875" bestFit="1" customWidth="1"/>
    <col min="5466" max="5466" width="60.54296875" bestFit="1" customWidth="1"/>
    <col min="5467" max="5467" width="63.7265625" bestFit="1" customWidth="1"/>
    <col min="5468" max="5468" width="37.54296875" bestFit="1" customWidth="1"/>
    <col min="5469" max="5469" width="40.7265625" bestFit="1" customWidth="1"/>
    <col min="5470" max="5470" width="32.1796875" bestFit="1" customWidth="1"/>
    <col min="5471" max="5471" width="35.26953125" bestFit="1" customWidth="1"/>
    <col min="5472" max="5472" width="16.81640625" bestFit="1" customWidth="1"/>
    <col min="5473" max="5473" width="20" bestFit="1" customWidth="1"/>
    <col min="5474" max="5474" width="43" bestFit="1" customWidth="1"/>
    <col min="5475" max="5475" width="46.26953125" bestFit="1" customWidth="1"/>
    <col min="5476" max="5476" width="29.1796875" bestFit="1" customWidth="1"/>
    <col min="5477" max="5477" width="32.26953125" bestFit="1" customWidth="1"/>
    <col min="5478" max="5478" width="18" bestFit="1" customWidth="1"/>
    <col min="5479" max="5479" width="21.1796875" bestFit="1" customWidth="1"/>
    <col min="5480" max="5480" width="53.7265625" bestFit="1" customWidth="1"/>
    <col min="5481" max="5481" width="56.81640625" bestFit="1" customWidth="1"/>
    <col min="5482" max="5482" width="32.54296875" bestFit="1" customWidth="1"/>
    <col min="5483" max="5483" width="35.7265625" bestFit="1" customWidth="1"/>
    <col min="5484" max="5484" width="31.54296875" bestFit="1" customWidth="1"/>
    <col min="5485" max="5485" width="34.7265625" bestFit="1" customWidth="1"/>
    <col min="5486" max="5486" width="11.81640625" bestFit="1" customWidth="1"/>
    <col min="5487" max="5487" width="15" bestFit="1" customWidth="1"/>
    <col min="5488" max="5488" width="52.453125" bestFit="1" customWidth="1"/>
    <col min="5489" max="5489" width="55.54296875" bestFit="1" customWidth="1"/>
    <col min="5490" max="5490" width="11.54296875" bestFit="1" customWidth="1"/>
    <col min="5491" max="5491" width="14.7265625" bestFit="1" customWidth="1"/>
    <col min="5492" max="5492" width="59.26953125" bestFit="1" customWidth="1"/>
    <col min="5493" max="5493" width="62.453125" bestFit="1" customWidth="1"/>
    <col min="5494" max="5494" width="38.26953125" bestFit="1" customWidth="1"/>
    <col min="5495" max="5495" width="41.453125" bestFit="1" customWidth="1"/>
    <col min="5496" max="5496" width="36.54296875" bestFit="1" customWidth="1"/>
    <col min="5497" max="5497" width="39.7265625" bestFit="1" customWidth="1"/>
    <col min="5498" max="5498" width="57.54296875" bestFit="1" customWidth="1"/>
    <col min="5499" max="5499" width="60.7265625" bestFit="1" customWidth="1"/>
    <col min="5500" max="5500" width="41.26953125" bestFit="1" customWidth="1"/>
    <col min="5501" max="5501" width="44.453125" bestFit="1" customWidth="1"/>
    <col min="5502" max="5502" width="46.26953125" bestFit="1" customWidth="1"/>
    <col min="5503" max="5503" width="49.453125" bestFit="1" customWidth="1"/>
    <col min="5504" max="5504" width="44.1796875" bestFit="1" customWidth="1"/>
    <col min="5505" max="5505" width="47.26953125" bestFit="1" customWidth="1"/>
    <col min="5506" max="5506" width="14.26953125" bestFit="1" customWidth="1"/>
    <col min="5507" max="5507" width="17.54296875" bestFit="1" customWidth="1"/>
    <col min="5508" max="5508" width="56.453125" bestFit="1" customWidth="1"/>
    <col min="5509" max="5509" width="59.54296875" bestFit="1" customWidth="1"/>
    <col min="5510" max="5510" width="56.81640625" bestFit="1" customWidth="1"/>
    <col min="5511" max="5511" width="60" bestFit="1" customWidth="1"/>
    <col min="5512" max="5512" width="23.7265625" bestFit="1" customWidth="1"/>
    <col min="5513" max="5513" width="26.81640625" bestFit="1" customWidth="1"/>
    <col min="5514" max="5514" width="28.54296875" bestFit="1" customWidth="1"/>
    <col min="5515" max="5515" width="31.7265625" bestFit="1" customWidth="1"/>
    <col min="5516" max="5516" width="61.7265625" bestFit="1" customWidth="1"/>
    <col min="5517" max="5517" width="64.81640625" bestFit="1" customWidth="1"/>
    <col min="5518" max="5518" width="56.81640625" bestFit="1" customWidth="1"/>
    <col min="5519" max="5519" width="60" bestFit="1" customWidth="1"/>
    <col min="5520" max="5520" width="27.54296875" bestFit="1" customWidth="1"/>
    <col min="5521" max="5521" width="30.7265625" bestFit="1" customWidth="1"/>
    <col min="5522" max="5522" width="32.81640625" bestFit="1" customWidth="1"/>
    <col min="5523" max="5523" width="36" bestFit="1" customWidth="1"/>
    <col min="5524" max="5524" width="16.1796875" bestFit="1" customWidth="1"/>
    <col min="5525" max="5525" width="19.26953125" bestFit="1" customWidth="1"/>
    <col min="5526" max="5526" width="24.54296875" bestFit="1" customWidth="1"/>
    <col min="5527" max="5527" width="27.7265625" bestFit="1" customWidth="1"/>
    <col min="5528" max="5528" width="36.54296875" bestFit="1" customWidth="1"/>
    <col min="5529" max="5529" width="39.7265625" bestFit="1" customWidth="1"/>
    <col min="5530" max="5530" width="49" bestFit="1" customWidth="1"/>
    <col min="5531" max="5531" width="52.1796875" bestFit="1" customWidth="1"/>
    <col min="5532" max="5532" width="47.54296875" bestFit="1" customWidth="1"/>
    <col min="5533" max="5533" width="50.81640625" bestFit="1" customWidth="1"/>
    <col min="5534" max="5534" width="56.7265625" bestFit="1" customWidth="1"/>
    <col min="5535" max="5536" width="59.81640625" bestFit="1" customWidth="1"/>
    <col min="5537" max="5537" width="63.1796875" bestFit="1" customWidth="1"/>
    <col min="5538" max="5538" width="46.7265625" bestFit="1" customWidth="1"/>
    <col min="5539" max="5539" width="49.81640625" bestFit="1" customWidth="1"/>
    <col min="5540" max="5540" width="24.26953125" bestFit="1" customWidth="1"/>
    <col min="5541" max="5541" width="27.453125" bestFit="1" customWidth="1"/>
    <col min="5542" max="5542" width="30.81640625" bestFit="1" customWidth="1"/>
    <col min="5543" max="5543" width="34.1796875" bestFit="1" customWidth="1"/>
    <col min="5544" max="5544" width="36.453125" bestFit="1" customWidth="1"/>
    <col min="5545" max="5545" width="39.54296875" bestFit="1" customWidth="1"/>
    <col min="5546" max="5546" width="41.453125" bestFit="1" customWidth="1"/>
    <col min="5547" max="5547" width="44.54296875" bestFit="1" customWidth="1"/>
    <col min="5548" max="5548" width="24.453125" bestFit="1" customWidth="1"/>
    <col min="5549" max="5549" width="27.54296875" bestFit="1" customWidth="1"/>
    <col min="5550" max="5550" width="29.26953125" bestFit="1" customWidth="1"/>
    <col min="5551" max="5551" width="32.453125" bestFit="1" customWidth="1"/>
    <col min="5552" max="5552" width="16.54296875" bestFit="1" customWidth="1"/>
    <col min="5553" max="5553" width="19.7265625" bestFit="1" customWidth="1"/>
    <col min="5554" max="5554" width="33" bestFit="1" customWidth="1"/>
    <col min="5555" max="5555" width="36.1796875" bestFit="1" customWidth="1"/>
    <col min="5556" max="5556" width="31.1796875" bestFit="1" customWidth="1"/>
    <col min="5557" max="5557" width="34.453125" bestFit="1" customWidth="1"/>
    <col min="5558" max="5558" width="43" bestFit="1" customWidth="1"/>
    <col min="5559" max="5560" width="46.26953125" bestFit="1" customWidth="1"/>
    <col min="5561" max="5561" width="49.453125" bestFit="1" customWidth="1"/>
    <col min="5562" max="5562" width="39" bestFit="1" customWidth="1"/>
    <col min="5563" max="5563" width="42.26953125" bestFit="1" customWidth="1"/>
    <col min="5564" max="5564" width="17" bestFit="1" customWidth="1"/>
    <col min="5565" max="5565" width="20.1796875" bestFit="1" customWidth="1"/>
    <col min="5566" max="5566" width="22.54296875" bestFit="1" customWidth="1"/>
    <col min="5567" max="5567" width="25.81640625" bestFit="1" customWidth="1"/>
    <col min="5568" max="5568" width="14" bestFit="1" customWidth="1"/>
    <col min="5569" max="5569" width="17.26953125" bestFit="1" customWidth="1"/>
    <col min="5570" max="5570" width="57.54296875" bestFit="1" customWidth="1"/>
    <col min="5571" max="5571" width="60.7265625" bestFit="1" customWidth="1"/>
    <col min="5572" max="5572" width="46.81640625" bestFit="1" customWidth="1"/>
    <col min="5573" max="5573" width="50" bestFit="1" customWidth="1"/>
    <col min="5574" max="5574" width="29.54296875" bestFit="1" customWidth="1"/>
    <col min="5575" max="5575" width="32.7265625" bestFit="1" customWidth="1"/>
    <col min="5576" max="5576" width="50.7265625" bestFit="1" customWidth="1"/>
    <col min="5577" max="5577" width="53.81640625" bestFit="1" customWidth="1"/>
    <col min="5578" max="5578" width="46" bestFit="1" customWidth="1"/>
    <col min="5579" max="5579" width="49.1796875" bestFit="1" customWidth="1"/>
    <col min="5580" max="5580" width="41" bestFit="1" customWidth="1"/>
    <col min="5581" max="5581" width="44.1796875" bestFit="1" customWidth="1"/>
    <col min="5582" max="5582" width="33.81640625" bestFit="1" customWidth="1"/>
    <col min="5583" max="5583" width="37" bestFit="1" customWidth="1"/>
    <col min="5584" max="5584" width="60.1796875" bestFit="1" customWidth="1"/>
    <col min="5585" max="5585" width="63.453125" bestFit="1" customWidth="1"/>
    <col min="5586" max="5586" width="22.54296875" bestFit="1" customWidth="1"/>
    <col min="5587" max="5587" width="25.81640625" bestFit="1" customWidth="1"/>
    <col min="5588" max="5588" width="36.1796875" bestFit="1" customWidth="1"/>
    <col min="5589" max="5589" width="39.26953125" bestFit="1" customWidth="1"/>
    <col min="5590" max="5590" width="50.81640625" bestFit="1" customWidth="1"/>
    <col min="5591" max="5591" width="54" bestFit="1" customWidth="1"/>
    <col min="5592" max="5592" width="47.7265625" bestFit="1" customWidth="1"/>
    <col min="5593" max="5593" width="51" bestFit="1" customWidth="1"/>
    <col min="5594" max="5594" width="11.54296875" bestFit="1" customWidth="1"/>
    <col min="5595" max="5595" width="14.7265625" bestFit="1" customWidth="1"/>
    <col min="5596" max="5596" width="43.453125" bestFit="1" customWidth="1"/>
    <col min="5597" max="5597" width="46.7265625" bestFit="1" customWidth="1"/>
    <col min="5598" max="5598" width="13.1796875" bestFit="1" customWidth="1"/>
    <col min="5599" max="5599" width="16.26953125" bestFit="1" customWidth="1"/>
    <col min="5600" max="5600" width="59" bestFit="1" customWidth="1"/>
    <col min="5601" max="5601" width="62.1796875" bestFit="1" customWidth="1"/>
    <col min="5602" max="5602" width="9" customWidth="1"/>
    <col min="5603" max="5603" width="12" bestFit="1" customWidth="1"/>
    <col min="5604" max="5604" width="60.81640625" bestFit="1" customWidth="1"/>
    <col min="5605" max="5605" width="64" bestFit="1" customWidth="1"/>
    <col min="5606" max="5606" width="24.26953125" bestFit="1" customWidth="1"/>
    <col min="5607" max="5607" width="27.453125" bestFit="1" customWidth="1"/>
    <col min="5608" max="5608" width="17.7265625" bestFit="1" customWidth="1"/>
    <col min="5609" max="5609" width="20.81640625" bestFit="1" customWidth="1"/>
    <col min="5610" max="5610" width="35.1796875" bestFit="1" customWidth="1"/>
    <col min="5611" max="5611" width="38.453125" bestFit="1" customWidth="1"/>
    <col min="5612" max="5612" width="47.7265625" bestFit="1" customWidth="1"/>
    <col min="5613" max="5613" width="51" bestFit="1" customWidth="1"/>
    <col min="5614" max="5614" width="49.453125" bestFit="1" customWidth="1"/>
    <col min="5615" max="5615" width="52.54296875" bestFit="1" customWidth="1"/>
    <col min="5616" max="5616" width="40.54296875" bestFit="1" customWidth="1"/>
    <col min="5617" max="5617" width="43.7265625" bestFit="1" customWidth="1"/>
    <col min="5618" max="5618" width="54.7265625" bestFit="1" customWidth="1"/>
    <col min="5619" max="5619" width="57.81640625" bestFit="1" customWidth="1"/>
    <col min="5620" max="5620" width="11.7265625" bestFit="1" customWidth="1"/>
    <col min="5621" max="5621" width="14.81640625" bestFit="1" customWidth="1"/>
    <col min="5622" max="5622" width="61.1796875" bestFit="1" customWidth="1"/>
    <col min="5623" max="5623" width="64.26953125" bestFit="1" customWidth="1"/>
    <col min="5624" max="5624" width="57.7265625" bestFit="1" customWidth="1"/>
    <col min="5625" max="5625" width="60.81640625" bestFit="1" customWidth="1"/>
    <col min="5626" max="5626" width="20.453125" bestFit="1" customWidth="1"/>
    <col min="5627" max="5627" width="23.54296875" bestFit="1" customWidth="1"/>
    <col min="5628" max="5628" width="10.26953125" bestFit="1" customWidth="1"/>
    <col min="5629" max="5629" width="13.453125" bestFit="1" customWidth="1"/>
    <col min="5630" max="5630" width="43" bestFit="1" customWidth="1"/>
    <col min="5631" max="5631" width="46.26953125" bestFit="1" customWidth="1"/>
    <col min="5632" max="5632" width="25.26953125" bestFit="1" customWidth="1"/>
    <col min="5633" max="5633" width="28.453125" bestFit="1" customWidth="1"/>
    <col min="5634" max="5634" width="42.26953125" bestFit="1" customWidth="1"/>
    <col min="5635" max="5635" width="45.453125" bestFit="1" customWidth="1"/>
    <col min="5636" max="5636" width="32.81640625" bestFit="1" customWidth="1"/>
    <col min="5637" max="5637" width="36" bestFit="1" customWidth="1"/>
    <col min="5638" max="5638" width="29" bestFit="1" customWidth="1"/>
    <col min="5639" max="5639" width="32.1796875" bestFit="1" customWidth="1"/>
    <col min="5640" max="5640" width="33.1796875" bestFit="1" customWidth="1"/>
    <col min="5641" max="5641" width="36.26953125" bestFit="1" customWidth="1"/>
    <col min="5642" max="5642" width="33.81640625" bestFit="1" customWidth="1"/>
    <col min="5643" max="5643" width="37" bestFit="1" customWidth="1"/>
    <col min="5644" max="5644" width="53.7265625" bestFit="1" customWidth="1"/>
    <col min="5645" max="5645" width="56.81640625" bestFit="1" customWidth="1"/>
    <col min="5646" max="5646" width="30.81640625" bestFit="1" customWidth="1"/>
    <col min="5647" max="5647" width="34.1796875" bestFit="1" customWidth="1"/>
    <col min="5648" max="5648" width="58.81640625" bestFit="1" customWidth="1"/>
    <col min="5649" max="5649" width="62" bestFit="1" customWidth="1"/>
    <col min="5650" max="5650" width="11.453125" bestFit="1" customWidth="1"/>
    <col min="5651" max="5651" width="14.54296875" bestFit="1" customWidth="1"/>
    <col min="5652" max="5652" width="32.54296875" bestFit="1" customWidth="1"/>
    <col min="5653" max="5653" width="35.7265625" bestFit="1" customWidth="1"/>
    <col min="5654" max="5654" width="36.1796875" bestFit="1" customWidth="1"/>
    <col min="5655" max="5655" width="39.26953125" bestFit="1" customWidth="1"/>
    <col min="5656" max="5656" width="29.453125" bestFit="1" customWidth="1"/>
    <col min="5657" max="5657" width="32.54296875" bestFit="1" customWidth="1"/>
    <col min="5658" max="5658" width="23" bestFit="1" customWidth="1"/>
    <col min="5659" max="5659" width="26.26953125" bestFit="1" customWidth="1"/>
    <col min="5660" max="5660" width="29" bestFit="1" customWidth="1"/>
    <col min="5661" max="5661" width="32.1796875" bestFit="1" customWidth="1"/>
    <col min="5662" max="5662" width="26.81640625" bestFit="1" customWidth="1"/>
    <col min="5663" max="5663" width="30.1796875" bestFit="1" customWidth="1"/>
    <col min="5664" max="5664" width="24.81640625" bestFit="1" customWidth="1"/>
    <col min="5665" max="5665" width="28" bestFit="1" customWidth="1"/>
    <col min="5666" max="5666" width="41.453125" bestFit="1" customWidth="1"/>
    <col min="5667" max="5667" width="44.54296875" bestFit="1" customWidth="1"/>
    <col min="5668" max="5668" width="39.1796875" bestFit="1" customWidth="1"/>
    <col min="5669" max="5669" width="42.453125" bestFit="1" customWidth="1"/>
    <col min="5670" max="5670" width="15.81640625" bestFit="1" customWidth="1"/>
    <col min="5671" max="5671" width="19" bestFit="1" customWidth="1"/>
    <col min="5672" max="5672" width="22.7265625" bestFit="1" customWidth="1"/>
    <col min="5673" max="5673" width="26" bestFit="1" customWidth="1"/>
    <col min="5674" max="5674" width="17.453125" bestFit="1" customWidth="1"/>
    <col min="5675" max="5675" width="20.54296875" bestFit="1" customWidth="1"/>
    <col min="5676" max="5676" width="58.81640625" bestFit="1" customWidth="1"/>
    <col min="5677" max="5677" width="62" bestFit="1" customWidth="1"/>
    <col min="5678" max="5678" width="35.81640625" bestFit="1" customWidth="1"/>
    <col min="5679" max="5679" width="39" bestFit="1" customWidth="1"/>
    <col min="5680" max="5680" width="42.453125" bestFit="1" customWidth="1"/>
    <col min="5681" max="5681" width="45.54296875" bestFit="1" customWidth="1"/>
    <col min="5682" max="5682" width="41" bestFit="1" customWidth="1"/>
    <col min="5683" max="5683" width="44.1796875" bestFit="1" customWidth="1"/>
    <col min="5684" max="5684" width="49.453125" bestFit="1" customWidth="1"/>
    <col min="5685" max="5685" width="52.54296875" bestFit="1" customWidth="1"/>
    <col min="5686" max="5686" width="33" bestFit="1" customWidth="1"/>
    <col min="5687" max="5687" width="36.1796875" bestFit="1" customWidth="1"/>
    <col min="5688" max="5688" width="36.26953125" bestFit="1" customWidth="1"/>
    <col min="5689" max="5689" width="39.453125" bestFit="1" customWidth="1"/>
    <col min="5690" max="5690" width="26" bestFit="1" customWidth="1"/>
    <col min="5691" max="5691" width="29.1796875" bestFit="1" customWidth="1"/>
    <col min="5692" max="5692" width="15.81640625" bestFit="1" customWidth="1"/>
    <col min="5693" max="5693" width="19" bestFit="1" customWidth="1"/>
    <col min="5694" max="5694" width="27.453125" bestFit="1" customWidth="1"/>
    <col min="5695" max="5695" width="30.54296875" bestFit="1" customWidth="1"/>
    <col min="5696" max="5696" width="50" bestFit="1" customWidth="1"/>
    <col min="5697" max="5697" width="53.1796875" bestFit="1" customWidth="1"/>
    <col min="5698" max="5698" width="10" bestFit="1" customWidth="1"/>
    <col min="5699" max="5699" width="10.7265625" bestFit="1" customWidth="1"/>
    <col min="5700" max="5700" width="47" bestFit="1" customWidth="1"/>
    <col min="5701" max="5701" width="50.1796875" bestFit="1" customWidth="1"/>
    <col min="5702" max="5702" width="15.1796875" bestFit="1" customWidth="1"/>
    <col min="5703" max="5703" width="18.26953125" bestFit="1" customWidth="1"/>
    <col min="5704" max="5704" width="49.26953125" bestFit="1" customWidth="1"/>
    <col min="5705" max="5705" width="52.453125" bestFit="1" customWidth="1"/>
    <col min="5706" max="5706" width="10" bestFit="1" customWidth="1"/>
    <col min="5707" max="5707" width="11.453125" bestFit="1" customWidth="1"/>
    <col min="5708" max="5708" width="45.7265625" bestFit="1" customWidth="1"/>
    <col min="5709" max="5709" width="48.81640625" bestFit="1" customWidth="1"/>
    <col min="5710" max="5710" width="29.1796875" bestFit="1" customWidth="1"/>
    <col min="5711" max="5711" width="32.26953125" bestFit="1" customWidth="1"/>
    <col min="5712" max="5712" width="45.1796875" bestFit="1" customWidth="1"/>
    <col min="5713" max="5713" width="48.26953125" bestFit="1" customWidth="1"/>
    <col min="5714" max="5714" width="45.1796875" bestFit="1" customWidth="1"/>
    <col min="5715" max="5715" width="48.26953125" bestFit="1" customWidth="1"/>
    <col min="5716" max="5716" width="47" bestFit="1" customWidth="1"/>
    <col min="5717" max="5717" width="50.1796875" bestFit="1" customWidth="1"/>
    <col min="5718" max="5718" width="50.453125" bestFit="1" customWidth="1"/>
    <col min="5719" max="5719" width="53.54296875" bestFit="1" customWidth="1"/>
    <col min="5720" max="5720" width="57" bestFit="1" customWidth="1"/>
    <col min="5721" max="5721" width="60.1796875" bestFit="1" customWidth="1"/>
    <col min="5722" max="5722" width="58.54296875" bestFit="1" customWidth="1"/>
    <col min="5723" max="5723" width="61.7265625" bestFit="1" customWidth="1"/>
    <col min="5724" max="5724" width="47.453125" bestFit="1" customWidth="1"/>
    <col min="5725" max="5725" width="50.7265625" bestFit="1" customWidth="1"/>
    <col min="5726" max="5726" width="49.54296875" bestFit="1" customWidth="1"/>
    <col min="5727" max="5727" width="52.7265625" bestFit="1" customWidth="1"/>
    <col min="5728" max="5728" width="20.26953125" bestFit="1" customWidth="1"/>
    <col min="5729" max="5729" width="23.453125" bestFit="1" customWidth="1"/>
    <col min="5730" max="5730" width="31.26953125" bestFit="1" customWidth="1"/>
    <col min="5731" max="5731" width="34.54296875" bestFit="1" customWidth="1"/>
    <col min="5732" max="5732" width="38.453125" bestFit="1" customWidth="1"/>
    <col min="5733" max="5733" width="41.453125" bestFit="1" customWidth="1"/>
    <col min="5734" max="5734" width="15.1796875" bestFit="1" customWidth="1"/>
    <col min="5735" max="5735" width="18.26953125" bestFit="1" customWidth="1"/>
    <col min="5736" max="5736" width="36" bestFit="1" customWidth="1"/>
    <col min="5737" max="5737" width="39.1796875" bestFit="1" customWidth="1"/>
    <col min="5738" max="5738" width="35" bestFit="1" customWidth="1"/>
    <col min="5739" max="5739" width="38.26953125" bestFit="1" customWidth="1"/>
    <col min="5740" max="5740" width="46.26953125" bestFit="1" customWidth="1"/>
    <col min="5741" max="5741" width="49.453125" bestFit="1" customWidth="1"/>
    <col min="5742" max="5742" width="23.81640625" bestFit="1" customWidth="1"/>
    <col min="5743" max="5743" width="27" bestFit="1" customWidth="1"/>
    <col min="5744" max="5744" width="30.7265625" bestFit="1" customWidth="1"/>
    <col min="5745" max="5745" width="34" bestFit="1" customWidth="1"/>
    <col min="5746" max="5746" width="15.7265625" bestFit="1" customWidth="1"/>
    <col min="5747" max="5747" width="18.81640625" bestFit="1" customWidth="1"/>
    <col min="5748" max="5748" width="28.453125" bestFit="1" customWidth="1"/>
    <col min="5749" max="5749" width="31.54296875" bestFit="1" customWidth="1"/>
    <col min="5750" max="5750" width="45.453125" bestFit="1" customWidth="1"/>
    <col min="5751" max="5751" width="48.54296875" bestFit="1" customWidth="1"/>
    <col min="5752" max="5752" width="19.7265625" bestFit="1" customWidth="1"/>
    <col min="5753" max="5753" width="22.81640625" bestFit="1" customWidth="1"/>
    <col min="5754" max="5754" width="12.26953125" bestFit="1" customWidth="1"/>
    <col min="5755" max="5755" width="15.453125" bestFit="1" customWidth="1"/>
    <col min="5756" max="5756" width="27.54296875" bestFit="1" customWidth="1"/>
    <col min="5757" max="5757" width="30.7265625" bestFit="1" customWidth="1"/>
    <col min="5758" max="5758" width="49.81640625" bestFit="1" customWidth="1"/>
    <col min="5759" max="5759" width="53" bestFit="1" customWidth="1"/>
    <col min="5760" max="5760" width="45.453125" bestFit="1" customWidth="1"/>
    <col min="5761" max="5761" width="48.54296875" bestFit="1" customWidth="1"/>
    <col min="5762" max="5762" width="29.81640625" bestFit="1" customWidth="1"/>
    <col min="5763" max="5763" width="33" bestFit="1" customWidth="1"/>
    <col min="5764" max="5764" width="59" bestFit="1" customWidth="1"/>
    <col min="5765" max="5765" width="62.1796875" bestFit="1" customWidth="1"/>
    <col min="5766" max="5766" width="60.54296875" bestFit="1" customWidth="1"/>
    <col min="5767" max="5767" width="63.7265625" bestFit="1" customWidth="1"/>
    <col min="5768" max="5768" width="25.26953125" bestFit="1" customWidth="1"/>
    <col min="5769" max="5769" width="28.453125" bestFit="1" customWidth="1"/>
    <col min="5770" max="5770" width="36.7265625" bestFit="1" customWidth="1"/>
    <col min="5771" max="5771" width="39.81640625" bestFit="1" customWidth="1"/>
    <col min="5772" max="5772" width="35.81640625" bestFit="1" customWidth="1"/>
    <col min="5773" max="5773" width="39" bestFit="1" customWidth="1"/>
    <col min="5774" max="5774" width="50" bestFit="1" customWidth="1"/>
    <col min="5775" max="5775" width="53.1796875" bestFit="1" customWidth="1"/>
    <col min="5776" max="5776" width="26.1796875" bestFit="1" customWidth="1"/>
    <col min="5777" max="5777" width="29.26953125" bestFit="1" customWidth="1"/>
    <col min="5778" max="5778" width="51.54296875" bestFit="1" customWidth="1"/>
    <col min="5779" max="5779" width="54.81640625" bestFit="1" customWidth="1"/>
    <col min="5780" max="5780" width="41.81640625" bestFit="1" customWidth="1"/>
    <col min="5781" max="5781" width="45" bestFit="1" customWidth="1"/>
    <col min="5782" max="5782" width="51.81640625" bestFit="1" customWidth="1"/>
    <col min="5783" max="5783" width="55.1796875" bestFit="1" customWidth="1"/>
    <col min="5784" max="5784" width="51.54296875" bestFit="1" customWidth="1"/>
    <col min="5785" max="5785" width="54.81640625" bestFit="1" customWidth="1"/>
    <col min="5786" max="5786" width="64.1796875" bestFit="1" customWidth="1"/>
    <col min="5787" max="5787" width="67.453125" bestFit="1" customWidth="1"/>
    <col min="5788" max="5788" width="47" bestFit="1" customWidth="1"/>
    <col min="5789" max="5789" width="50.1796875" bestFit="1" customWidth="1"/>
    <col min="5790" max="5790" width="19.1796875" bestFit="1" customWidth="1"/>
    <col min="5791" max="5791" width="22.26953125" bestFit="1" customWidth="1"/>
    <col min="5792" max="5792" width="42.1796875" bestFit="1" customWidth="1"/>
    <col min="5793" max="5793" width="45.26953125" bestFit="1" customWidth="1"/>
    <col min="5794" max="5794" width="24.7265625" bestFit="1" customWidth="1"/>
    <col min="5795" max="5795" width="27.81640625" bestFit="1" customWidth="1"/>
    <col min="5796" max="5796" width="42.7265625" bestFit="1" customWidth="1"/>
    <col min="5797" max="5797" width="45.81640625" bestFit="1" customWidth="1"/>
    <col min="5798" max="5798" width="24.7265625" bestFit="1" customWidth="1"/>
    <col min="5799" max="5799" width="27.81640625" bestFit="1" customWidth="1"/>
    <col min="5800" max="5800" width="43" bestFit="1" customWidth="1"/>
    <col min="5801" max="5801" width="46.26953125" bestFit="1" customWidth="1"/>
    <col min="5802" max="5802" width="48.7265625" bestFit="1" customWidth="1"/>
    <col min="5803" max="5803" width="51.81640625" bestFit="1" customWidth="1"/>
    <col min="5804" max="5804" width="38.453125" bestFit="1" customWidth="1"/>
    <col min="5805" max="5805" width="41.54296875" bestFit="1" customWidth="1"/>
    <col min="5806" max="5806" width="49.453125" bestFit="1" customWidth="1"/>
    <col min="5807" max="5807" width="52.54296875" bestFit="1" customWidth="1"/>
    <col min="5808" max="5808" width="36" bestFit="1" customWidth="1"/>
    <col min="5809" max="5809" width="39.1796875" bestFit="1" customWidth="1"/>
    <col min="5810" max="5810" width="36.26953125" bestFit="1" customWidth="1"/>
    <col min="5811" max="5811" width="39.453125" bestFit="1" customWidth="1"/>
    <col min="5812" max="5812" width="56.1796875" bestFit="1" customWidth="1"/>
    <col min="5813" max="5813" width="59.453125" bestFit="1" customWidth="1"/>
    <col min="5814" max="5814" width="48.54296875" bestFit="1" customWidth="1"/>
    <col min="5815" max="5815" width="51.7265625" bestFit="1" customWidth="1"/>
    <col min="5816" max="5816" width="37" bestFit="1" customWidth="1"/>
    <col min="5817" max="5817" width="40.1796875" bestFit="1" customWidth="1"/>
    <col min="5818" max="5818" width="49" bestFit="1" customWidth="1"/>
    <col min="5819" max="5819" width="52.1796875" bestFit="1" customWidth="1"/>
    <col min="5820" max="5820" width="41.54296875" bestFit="1" customWidth="1"/>
    <col min="5821" max="5821" width="44.7265625" bestFit="1" customWidth="1"/>
    <col min="5822" max="5822" width="58.453125" bestFit="1" customWidth="1"/>
    <col min="5823" max="5823" width="61.54296875" bestFit="1" customWidth="1"/>
    <col min="5824" max="5824" width="42.26953125" bestFit="1" customWidth="1"/>
    <col min="5825" max="5825" width="45.453125" bestFit="1" customWidth="1"/>
    <col min="5826" max="5826" width="53.1796875" bestFit="1" customWidth="1"/>
    <col min="5827" max="5827" width="56.26953125" bestFit="1" customWidth="1"/>
    <col min="5828" max="5828" width="55.54296875" bestFit="1" customWidth="1"/>
    <col min="5829" max="5829" width="58.81640625" bestFit="1" customWidth="1"/>
    <col min="5830" max="5830" width="19.453125" bestFit="1" customWidth="1"/>
    <col min="5831" max="5831" width="22.54296875" bestFit="1" customWidth="1"/>
    <col min="5832" max="5832" width="16.26953125" bestFit="1" customWidth="1"/>
    <col min="5833" max="5833" width="19.453125" bestFit="1" customWidth="1"/>
    <col min="5834" max="5834" width="51.54296875" bestFit="1" customWidth="1"/>
    <col min="5835" max="5835" width="54.81640625" bestFit="1" customWidth="1"/>
    <col min="5836" max="5836" width="15.26953125" bestFit="1" customWidth="1"/>
    <col min="5837" max="5837" width="18.453125" bestFit="1" customWidth="1"/>
    <col min="5838" max="5838" width="20.453125" bestFit="1" customWidth="1"/>
    <col min="5839" max="5839" width="23.54296875" bestFit="1" customWidth="1"/>
    <col min="5840" max="5840" width="60.1796875" bestFit="1" customWidth="1"/>
    <col min="5841" max="5841" width="63.453125" bestFit="1" customWidth="1"/>
    <col min="5842" max="5842" width="45.1796875" bestFit="1" customWidth="1"/>
    <col min="5843" max="5843" width="48.26953125" bestFit="1" customWidth="1"/>
    <col min="5844" max="5844" width="24.453125" bestFit="1" customWidth="1"/>
    <col min="5845" max="5845" width="27.54296875" bestFit="1" customWidth="1"/>
    <col min="5846" max="5846" width="55.1796875" bestFit="1" customWidth="1"/>
    <col min="5847" max="5847" width="58.26953125" bestFit="1" customWidth="1"/>
    <col min="5848" max="5848" width="30.7265625" bestFit="1" customWidth="1"/>
    <col min="5849" max="5849" width="34" bestFit="1" customWidth="1"/>
    <col min="5850" max="5850" width="12.1796875" bestFit="1" customWidth="1"/>
    <col min="5851" max="5851" width="15.26953125" bestFit="1" customWidth="1"/>
    <col min="5852" max="5852" width="45" bestFit="1" customWidth="1"/>
    <col min="5853" max="5853" width="48.1796875" bestFit="1" customWidth="1"/>
    <col min="5854" max="5854" width="22.7265625" bestFit="1" customWidth="1"/>
    <col min="5855" max="5855" width="26" bestFit="1" customWidth="1"/>
    <col min="5856" max="5856" width="12.453125" bestFit="1" customWidth="1"/>
    <col min="5857" max="5857" width="15.54296875" bestFit="1" customWidth="1"/>
    <col min="5858" max="5858" width="50.26953125" bestFit="1" customWidth="1"/>
    <col min="5859" max="5859" width="53.453125" bestFit="1" customWidth="1"/>
    <col min="5860" max="5860" width="43.7265625" bestFit="1" customWidth="1"/>
    <col min="5861" max="5861" width="47" bestFit="1" customWidth="1"/>
    <col min="5862" max="5862" width="59.54296875" bestFit="1" customWidth="1"/>
    <col min="5863" max="5863" width="62.81640625" bestFit="1" customWidth="1"/>
    <col min="5864" max="5864" width="31.1796875" bestFit="1" customWidth="1"/>
    <col min="5865" max="5865" width="34.453125" bestFit="1" customWidth="1"/>
    <col min="5866" max="5866" width="33" bestFit="1" customWidth="1"/>
    <col min="5867" max="5867" width="36.1796875" bestFit="1" customWidth="1"/>
    <col min="5868" max="5868" width="17.7265625" bestFit="1" customWidth="1"/>
    <col min="5869" max="5869" width="20.81640625" bestFit="1" customWidth="1"/>
    <col min="5870" max="5870" width="13.1796875" bestFit="1" customWidth="1"/>
    <col min="5871" max="5871" width="16.26953125" bestFit="1" customWidth="1"/>
    <col min="5872" max="5872" width="61" bestFit="1" customWidth="1"/>
    <col min="5873" max="5873" width="64.1796875" bestFit="1" customWidth="1"/>
    <col min="5874" max="5874" width="25.453125" bestFit="1" customWidth="1"/>
    <col min="5875" max="5875" width="28.54296875" bestFit="1" customWidth="1"/>
    <col min="5876" max="5876" width="38.81640625" bestFit="1" customWidth="1"/>
    <col min="5877" max="5877" width="42.1796875" bestFit="1" customWidth="1"/>
    <col min="5878" max="5878" width="37.26953125" bestFit="1" customWidth="1"/>
    <col min="5879" max="5879" width="40.453125" bestFit="1" customWidth="1"/>
    <col min="5880" max="5880" width="16.1796875" bestFit="1" customWidth="1"/>
    <col min="5881" max="5881" width="19.26953125" bestFit="1" customWidth="1"/>
    <col min="5882" max="5882" width="14.1796875" bestFit="1" customWidth="1"/>
    <col min="5883" max="5883" width="17.453125" bestFit="1" customWidth="1"/>
    <col min="5884" max="5884" width="25.54296875" bestFit="1" customWidth="1"/>
    <col min="5885" max="5885" width="28.7265625" bestFit="1" customWidth="1"/>
    <col min="5886" max="5886" width="23.7265625" bestFit="1" customWidth="1"/>
    <col min="5887" max="5887" width="26.81640625" bestFit="1" customWidth="1"/>
    <col min="5888" max="5888" width="56.54296875" bestFit="1" customWidth="1"/>
    <col min="5889" max="5889" width="59.7265625" bestFit="1" customWidth="1"/>
    <col min="5890" max="5890" width="41.1796875" bestFit="1" customWidth="1"/>
    <col min="5891" max="5891" width="44.26953125" bestFit="1" customWidth="1"/>
    <col min="5892" max="5892" width="29.54296875" bestFit="1" customWidth="1"/>
    <col min="5893" max="5893" width="32.7265625" bestFit="1" customWidth="1"/>
    <col min="5894" max="5894" width="21" bestFit="1" customWidth="1"/>
    <col min="5895" max="5895" width="24.1796875" bestFit="1" customWidth="1"/>
    <col min="5896" max="5896" width="25.7265625" bestFit="1" customWidth="1"/>
    <col min="5897" max="5897" width="28.81640625" bestFit="1" customWidth="1"/>
    <col min="5898" max="5898" width="33" bestFit="1" customWidth="1"/>
    <col min="5899" max="5899" width="36.1796875" bestFit="1" customWidth="1"/>
    <col min="5900" max="5900" width="57.81640625" bestFit="1" customWidth="1"/>
    <col min="5901" max="5901" width="61" bestFit="1" customWidth="1"/>
    <col min="5902" max="5902" width="49.453125" bestFit="1" customWidth="1"/>
    <col min="5903" max="5903" width="52.54296875" bestFit="1" customWidth="1"/>
    <col min="5904" max="5904" width="21.26953125" bestFit="1" customWidth="1"/>
    <col min="5905" max="5905" width="24.453125" bestFit="1" customWidth="1"/>
    <col min="5906" max="5906" width="30" bestFit="1" customWidth="1"/>
    <col min="5907" max="5907" width="33.1796875" bestFit="1" customWidth="1"/>
    <col min="5908" max="5908" width="28.26953125" bestFit="1" customWidth="1"/>
    <col min="5909" max="5909" width="31.453125" bestFit="1" customWidth="1"/>
    <col min="5910" max="5910" width="45.1796875" bestFit="1" customWidth="1"/>
    <col min="5911" max="5911" width="48.26953125" bestFit="1" customWidth="1"/>
    <col min="5912" max="5912" width="34.1796875" bestFit="1" customWidth="1"/>
    <col min="5913" max="5913" width="37.26953125" bestFit="1" customWidth="1"/>
    <col min="5914" max="5914" width="39.54296875" bestFit="1" customWidth="1"/>
    <col min="5915" max="5915" width="42.81640625" bestFit="1" customWidth="1"/>
    <col min="5916" max="5916" width="55.81640625" bestFit="1" customWidth="1"/>
    <col min="5917" max="5917" width="59.1796875" bestFit="1" customWidth="1"/>
    <col min="5918" max="5918" width="57.54296875" bestFit="1" customWidth="1"/>
    <col min="5919" max="5919" width="60.7265625" bestFit="1" customWidth="1"/>
    <col min="5920" max="5920" width="14.453125" bestFit="1" customWidth="1"/>
    <col min="5921" max="5921" width="17.7265625" bestFit="1" customWidth="1"/>
    <col min="5922" max="5922" width="39.81640625" bestFit="1" customWidth="1"/>
    <col min="5923" max="5923" width="43" bestFit="1" customWidth="1"/>
    <col min="5924" max="5924" width="33" bestFit="1" customWidth="1"/>
    <col min="5925" max="5925" width="36.1796875" bestFit="1" customWidth="1"/>
    <col min="5926" max="5926" width="37.1796875" bestFit="1" customWidth="1"/>
    <col min="5927" max="5927" width="40.26953125" bestFit="1" customWidth="1"/>
    <col min="5928" max="5928" width="30.7265625" bestFit="1" customWidth="1"/>
    <col min="5929" max="5929" width="34" bestFit="1" customWidth="1"/>
    <col min="5930" max="5930" width="23.26953125" bestFit="1" customWidth="1"/>
    <col min="5931" max="5931" width="26.453125" bestFit="1" customWidth="1"/>
    <col min="5932" max="5932" width="58.453125" bestFit="1" customWidth="1"/>
    <col min="5933" max="5933" width="61.54296875" bestFit="1" customWidth="1"/>
    <col min="5934" max="5934" width="47.1796875" bestFit="1" customWidth="1"/>
    <col min="5935" max="5935" width="50.453125" bestFit="1" customWidth="1"/>
    <col min="5936" max="5936" width="21.1796875" bestFit="1" customWidth="1"/>
    <col min="5937" max="5937" width="24.26953125" bestFit="1" customWidth="1"/>
    <col min="5938" max="5938" width="16" bestFit="1" customWidth="1"/>
    <col min="5939" max="5939" width="19.1796875" bestFit="1" customWidth="1"/>
    <col min="5940" max="5940" width="51.7265625" bestFit="1" customWidth="1"/>
    <col min="5941" max="5941" width="55" bestFit="1" customWidth="1"/>
    <col min="5942" max="5942" width="47.1796875" bestFit="1" customWidth="1"/>
    <col min="5943" max="5943" width="50.453125" bestFit="1" customWidth="1"/>
    <col min="5944" max="5944" width="38.1796875" bestFit="1" customWidth="1"/>
    <col min="5945" max="5945" width="41.26953125" bestFit="1" customWidth="1"/>
    <col min="5946" max="5946" width="53.7265625" bestFit="1" customWidth="1"/>
    <col min="5947" max="5947" width="56.81640625" bestFit="1" customWidth="1"/>
    <col min="5948" max="5948" width="33" bestFit="1" customWidth="1"/>
    <col min="5949" max="5949" width="36.1796875" bestFit="1" customWidth="1"/>
    <col min="5950" max="5950" width="60.1796875" bestFit="1" customWidth="1"/>
    <col min="5951" max="5951" width="63.453125" bestFit="1" customWidth="1"/>
    <col min="5952" max="5952" width="13.1796875" bestFit="1" customWidth="1"/>
    <col min="5953" max="5953" width="16.26953125" bestFit="1" customWidth="1"/>
    <col min="5954" max="5954" width="43.54296875" bestFit="1" customWidth="1"/>
    <col min="5955" max="5955" width="46.81640625" bestFit="1" customWidth="1"/>
    <col min="5956" max="5956" width="49.453125" bestFit="1" customWidth="1"/>
    <col min="5957" max="5957" width="52.54296875" bestFit="1" customWidth="1"/>
    <col min="5958" max="5958" width="51.1796875" bestFit="1" customWidth="1"/>
    <col min="5959" max="5959" width="54.26953125" bestFit="1" customWidth="1"/>
    <col min="5960" max="5960" width="54.1796875" bestFit="1" customWidth="1"/>
    <col min="5961" max="5961" width="57.26953125" bestFit="1" customWidth="1"/>
    <col min="5962" max="5962" width="10.453125" bestFit="1" customWidth="1"/>
    <col min="5963" max="5963" width="13.54296875" bestFit="1" customWidth="1"/>
    <col min="5964" max="5964" width="41.7265625" bestFit="1" customWidth="1"/>
    <col min="5965" max="5965" width="44.81640625" bestFit="1" customWidth="1"/>
    <col min="5966" max="5966" width="29.453125" bestFit="1" customWidth="1"/>
    <col min="5967" max="5967" width="32.54296875" bestFit="1" customWidth="1"/>
    <col min="5968" max="5968" width="38" bestFit="1" customWidth="1"/>
    <col min="5969" max="5969" width="41.1796875" bestFit="1" customWidth="1"/>
    <col min="5970" max="5970" width="27.81640625" bestFit="1" customWidth="1"/>
    <col min="5971" max="5971" width="31" bestFit="1" customWidth="1"/>
    <col min="5972" max="5972" width="49.7265625" bestFit="1" customWidth="1"/>
    <col min="5973" max="5973" width="52.81640625" bestFit="1" customWidth="1"/>
    <col min="5974" max="5974" width="40.453125" bestFit="1" customWidth="1"/>
    <col min="5975" max="5975" width="43.54296875" bestFit="1" customWidth="1"/>
    <col min="5976" max="5976" width="15.54296875" bestFit="1" customWidth="1"/>
    <col min="5977" max="5977" width="18.7265625" bestFit="1" customWidth="1"/>
    <col min="5978" max="5978" width="52.7265625" bestFit="1" customWidth="1"/>
    <col min="5979" max="5979" width="55.81640625" bestFit="1" customWidth="1"/>
    <col min="5980" max="5980" width="55.26953125" bestFit="1" customWidth="1"/>
    <col min="5981" max="5981" width="58.453125" bestFit="1" customWidth="1"/>
    <col min="5982" max="5982" width="52.7265625" bestFit="1" customWidth="1"/>
    <col min="5983" max="5983" width="55.81640625" bestFit="1" customWidth="1"/>
    <col min="5984" max="5984" width="24.81640625" bestFit="1" customWidth="1"/>
    <col min="5985" max="5985" width="28" bestFit="1" customWidth="1"/>
    <col min="5986" max="5986" width="53.1796875" bestFit="1" customWidth="1"/>
    <col min="5987" max="5987" width="56.26953125" bestFit="1" customWidth="1"/>
    <col min="5988" max="5988" width="22.1796875" bestFit="1" customWidth="1"/>
    <col min="5989" max="5989" width="25.26953125" bestFit="1" customWidth="1"/>
    <col min="5990" max="5990" width="39.453125" bestFit="1" customWidth="1"/>
    <col min="5991" max="5991" width="42.7265625" bestFit="1" customWidth="1"/>
    <col min="5992" max="5992" width="27.1796875" bestFit="1" customWidth="1"/>
    <col min="5993" max="5993" width="30.453125" bestFit="1" customWidth="1"/>
    <col min="5994" max="5994" width="57.1796875" bestFit="1" customWidth="1"/>
    <col min="5995" max="5995" width="60.26953125" bestFit="1" customWidth="1"/>
    <col min="5996" max="5996" width="13" bestFit="1" customWidth="1"/>
    <col min="5997" max="5997" width="16.1796875" bestFit="1" customWidth="1"/>
    <col min="5998" max="5998" width="13.26953125" bestFit="1" customWidth="1"/>
    <col min="5999" max="5999" width="16.453125" bestFit="1" customWidth="1"/>
    <col min="6000" max="6000" width="61.81640625" bestFit="1" customWidth="1"/>
    <col min="6001" max="6001" width="65" bestFit="1" customWidth="1"/>
    <col min="6002" max="6002" width="53" bestFit="1" customWidth="1"/>
    <col min="6003" max="6003" width="56.1796875" bestFit="1" customWidth="1"/>
    <col min="6004" max="6004" width="54.7265625" bestFit="1" customWidth="1"/>
    <col min="6005" max="6005" width="57.81640625" bestFit="1" customWidth="1"/>
    <col min="6006" max="6006" width="52.453125" bestFit="1" customWidth="1"/>
    <col min="6007" max="6007" width="55.54296875" bestFit="1" customWidth="1"/>
    <col min="6008" max="6008" width="40.1796875" bestFit="1" customWidth="1"/>
    <col min="6009" max="6009" width="43.26953125" bestFit="1" customWidth="1"/>
    <col min="6010" max="6010" width="18.81640625" bestFit="1" customWidth="1"/>
    <col min="6011" max="6011" width="22.1796875" bestFit="1" customWidth="1"/>
    <col min="6012" max="6012" width="19.26953125" bestFit="1" customWidth="1"/>
    <col min="6013" max="6013" width="22.453125" bestFit="1" customWidth="1"/>
    <col min="6014" max="6014" width="52.54296875" bestFit="1" customWidth="1"/>
    <col min="6015" max="6015" width="55.7265625" bestFit="1" customWidth="1"/>
    <col min="6016" max="6016" width="31.26953125" bestFit="1" customWidth="1"/>
    <col min="6017" max="6017" width="34.54296875" bestFit="1" customWidth="1"/>
    <col min="6018" max="6018" width="39.81640625" bestFit="1" customWidth="1"/>
    <col min="6019" max="6019" width="43" bestFit="1" customWidth="1"/>
    <col min="6020" max="6020" width="32.81640625" bestFit="1" customWidth="1"/>
    <col min="6021" max="6021" width="36" bestFit="1" customWidth="1"/>
    <col min="6022" max="6022" width="53.54296875" bestFit="1" customWidth="1"/>
    <col min="6023" max="6023" width="56.7265625" bestFit="1" customWidth="1"/>
    <col min="6024" max="6024" width="37.26953125" bestFit="1" customWidth="1"/>
    <col min="6025" max="6025" width="40.453125" bestFit="1" customWidth="1"/>
    <col min="6026" max="6026" width="54.54296875" bestFit="1" customWidth="1"/>
    <col min="6027" max="6027" width="57.7265625" bestFit="1" customWidth="1"/>
    <col min="6028" max="6028" width="17" bestFit="1" customWidth="1"/>
    <col min="6029" max="6029" width="20.1796875" bestFit="1" customWidth="1"/>
    <col min="6030" max="6030" width="37.7265625" bestFit="1" customWidth="1"/>
    <col min="6031" max="6031" width="40.81640625" bestFit="1" customWidth="1"/>
    <col min="6032" max="6032" width="54" bestFit="1" customWidth="1"/>
    <col min="6033" max="6033" width="57.1796875" bestFit="1" customWidth="1"/>
    <col min="6034" max="6034" width="30.1796875" bestFit="1" customWidth="1"/>
    <col min="6035" max="6035" width="33.26953125" bestFit="1" customWidth="1"/>
    <col min="6036" max="6036" width="21.453125" bestFit="1" customWidth="1"/>
    <col min="6037" max="6037" width="24.54296875" bestFit="1" customWidth="1"/>
    <col min="6038" max="6038" width="44.81640625" bestFit="1" customWidth="1"/>
    <col min="6039" max="6039" width="48" bestFit="1" customWidth="1"/>
    <col min="6040" max="6040" width="34.1796875" bestFit="1" customWidth="1"/>
    <col min="6041" max="6041" width="37.26953125" bestFit="1" customWidth="1"/>
    <col min="6042" max="6042" width="34.1796875" bestFit="1" customWidth="1"/>
    <col min="6043" max="6043" width="37.26953125" bestFit="1" customWidth="1"/>
    <col min="6044" max="6044" width="17.1796875" bestFit="1" customWidth="1"/>
    <col min="6045" max="6045" width="20.26953125" bestFit="1" customWidth="1"/>
    <col min="6046" max="6046" width="20.7265625" bestFit="1" customWidth="1"/>
    <col min="6047" max="6047" width="23.81640625" bestFit="1" customWidth="1"/>
    <col min="6048" max="6048" width="58.453125" bestFit="1" customWidth="1"/>
    <col min="6049" max="6049" width="61.54296875" bestFit="1" customWidth="1"/>
    <col min="6050" max="6050" width="35.1796875" bestFit="1" customWidth="1"/>
    <col min="6051" max="6051" width="38.453125" bestFit="1" customWidth="1"/>
    <col min="6052" max="6052" width="42" bestFit="1" customWidth="1"/>
    <col min="6053" max="6053" width="45.1796875" bestFit="1" customWidth="1"/>
    <col min="6054" max="6054" width="14.26953125" bestFit="1" customWidth="1"/>
    <col min="6055" max="6055" width="17.54296875" bestFit="1" customWidth="1"/>
    <col min="6056" max="6056" width="11.453125" bestFit="1" customWidth="1"/>
    <col min="6057" max="6057" width="14.54296875" bestFit="1" customWidth="1"/>
    <col min="6058" max="6058" width="34.1796875" bestFit="1" customWidth="1"/>
    <col min="6059" max="6059" width="37.26953125" bestFit="1" customWidth="1"/>
    <col min="6060" max="6060" width="16.54296875" bestFit="1" customWidth="1"/>
    <col min="6061" max="6061" width="19.7265625" bestFit="1" customWidth="1"/>
    <col min="6062" max="6062" width="23.453125" bestFit="1" customWidth="1"/>
    <col min="6063" max="6063" width="26.54296875" bestFit="1" customWidth="1"/>
    <col min="6064" max="6064" width="28.54296875" bestFit="1" customWidth="1"/>
    <col min="6065" max="6065" width="31.7265625" bestFit="1" customWidth="1"/>
    <col min="6066" max="6066" width="44.7265625" bestFit="1" customWidth="1"/>
    <col min="6067" max="6067" width="47.81640625" bestFit="1" customWidth="1"/>
    <col min="6068" max="6068" width="36.453125" bestFit="1" customWidth="1"/>
    <col min="6069" max="6069" width="39.54296875" bestFit="1" customWidth="1"/>
    <col min="6070" max="6070" width="27.453125" bestFit="1" customWidth="1"/>
    <col min="6071" max="6071" width="30.54296875" bestFit="1" customWidth="1"/>
    <col min="6072" max="6072" width="26.54296875" bestFit="1" customWidth="1"/>
    <col min="6073" max="6073" width="29.81640625" bestFit="1" customWidth="1"/>
    <col min="6074" max="6074" width="39.26953125" bestFit="1" customWidth="1"/>
    <col min="6075" max="6075" width="42.54296875" bestFit="1" customWidth="1"/>
    <col min="6076" max="6076" width="26.54296875" bestFit="1" customWidth="1"/>
    <col min="6077" max="6077" width="29.81640625" bestFit="1" customWidth="1"/>
    <col min="6078" max="6078" width="12.7265625" bestFit="1" customWidth="1"/>
    <col min="6079" max="6079" width="15.81640625" bestFit="1" customWidth="1"/>
    <col min="6080" max="6080" width="18.26953125" bestFit="1" customWidth="1"/>
    <col min="6081" max="6081" width="21.54296875" bestFit="1" customWidth="1"/>
    <col min="6082" max="6082" width="20.453125" bestFit="1" customWidth="1"/>
    <col min="6083" max="6083" width="23.54296875" bestFit="1" customWidth="1"/>
    <col min="6084" max="6084" width="58.1796875" bestFit="1" customWidth="1"/>
    <col min="6085" max="6085" width="61.26953125" bestFit="1" customWidth="1"/>
    <col min="6086" max="6086" width="20.1796875" bestFit="1" customWidth="1"/>
    <col min="6087" max="6087" width="23.26953125" bestFit="1" customWidth="1"/>
    <col min="6088" max="6088" width="38.26953125" bestFit="1" customWidth="1"/>
    <col min="6089" max="6089" width="41.453125" bestFit="1" customWidth="1"/>
    <col min="6090" max="6090" width="38.453125" bestFit="1" customWidth="1"/>
    <col min="6091" max="6091" width="41.54296875" bestFit="1" customWidth="1"/>
    <col min="6092" max="6092" width="25.81640625" bestFit="1" customWidth="1"/>
    <col min="6093" max="6093" width="29" bestFit="1" customWidth="1"/>
    <col min="6094" max="6094" width="36.81640625" bestFit="1" customWidth="1"/>
    <col min="6095" max="6095" width="40" bestFit="1" customWidth="1"/>
    <col min="6096" max="6096" width="49.1796875" bestFit="1" customWidth="1"/>
    <col min="6097" max="6097" width="52.26953125" bestFit="1" customWidth="1"/>
    <col min="6098" max="6098" width="59.54296875" bestFit="1" customWidth="1"/>
    <col min="6099" max="6099" width="62.81640625" bestFit="1" customWidth="1"/>
    <col min="6100" max="6100" width="57.7265625" bestFit="1" customWidth="1"/>
    <col min="6101" max="6101" width="60.81640625" bestFit="1" customWidth="1"/>
    <col min="6102" max="6102" width="27.7265625" bestFit="1" customWidth="1"/>
    <col min="6103" max="6103" width="30.81640625" bestFit="1" customWidth="1"/>
    <col min="6104" max="6104" width="20.81640625" bestFit="1" customWidth="1"/>
    <col min="6105" max="6105" width="24" bestFit="1" customWidth="1"/>
    <col min="6106" max="6106" width="40.1796875" bestFit="1" customWidth="1"/>
    <col min="6107" max="6107" width="43.26953125" bestFit="1" customWidth="1"/>
    <col min="6108" max="6108" width="39.453125" bestFit="1" customWidth="1"/>
    <col min="6109" max="6109" width="42.7265625" bestFit="1" customWidth="1"/>
    <col min="6110" max="6110" width="39.1796875" bestFit="1" customWidth="1"/>
    <col min="6111" max="6111" width="42.453125" bestFit="1" customWidth="1"/>
    <col min="6112" max="6112" width="52.54296875" bestFit="1" customWidth="1"/>
    <col min="6113" max="6113" width="55.7265625" bestFit="1" customWidth="1"/>
    <col min="6114" max="6114" width="53.54296875" bestFit="1" customWidth="1"/>
    <col min="6115" max="6115" width="56.7265625" bestFit="1" customWidth="1"/>
    <col min="6116" max="6116" width="38" bestFit="1" customWidth="1"/>
    <col min="6117" max="6117" width="41.1796875" bestFit="1" customWidth="1"/>
    <col min="6118" max="6118" width="11.7265625" bestFit="1" customWidth="1"/>
    <col min="6119" max="6119" width="14.81640625" bestFit="1" customWidth="1"/>
    <col min="6120" max="6120" width="38.1796875" bestFit="1" customWidth="1"/>
    <col min="6121" max="6121" width="41.26953125" bestFit="1" customWidth="1"/>
    <col min="6122" max="6122" width="21.1796875" bestFit="1" customWidth="1"/>
    <col min="6123" max="6123" width="24.26953125" bestFit="1" customWidth="1"/>
    <col min="6124" max="6124" width="31" bestFit="1" customWidth="1"/>
    <col min="6125" max="6125" width="34.26953125" bestFit="1" customWidth="1"/>
    <col min="6126" max="6126" width="41.26953125" bestFit="1" customWidth="1"/>
    <col min="6127" max="6127" width="44.453125" bestFit="1" customWidth="1"/>
    <col min="6128" max="6128" width="43.1796875" bestFit="1" customWidth="1"/>
    <col min="6129" max="6129" width="46.453125" bestFit="1" customWidth="1"/>
    <col min="6130" max="6130" width="12.7265625" bestFit="1" customWidth="1"/>
    <col min="6131" max="6131" width="15.81640625" bestFit="1" customWidth="1"/>
    <col min="6132" max="6132" width="47.1796875" bestFit="1" customWidth="1"/>
    <col min="6133" max="6133" width="50.453125" bestFit="1" customWidth="1"/>
    <col min="6134" max="6134" width="61" bestFit="1" customWidth="1"/>
    <col min="6135" max="6135" width="64.1796875" bestFit="1" customWidth="1"/>
    <col min="6136" max="6136" width="34.81640625" bestFit="1" customWidth="1"/>
    <col min="6137" max="6137" width="38.1796875" bestFit="1" customWidth="1"/>
    <col min="6138" max="6138" width="33.453125" bestFit="1" customWidth="1"/>
    <col min="6139" max="6139" width="36.54296875" bestFit="1" customWidth="1"/>
    <col min="6140" max="6140" width="32.453125" bestFit="1" customWidth="1"/>
    <col min="6141" max="6141" width="35.54296875" bestFit="1" customWidth="1"/>
    <col min="6142" max="6142" width="23.81640625" bestFit="1" customWidth="1"/>
    <col min="6143" max="6143" width="27" bestFit="1" customWidth="1"/>
    <col min="6144" max="6144" width="32" bestFit="1" customWidth="1"/>
    <col min="6145" max="6145" width="35.1796875" bestFit="1" customWidth="1"/>
    <col min="6146" max="6146" width="29.81640625" bestFit="1" customWidth="1"/>
    <col min="6147" max="6147" width="33" bestFit="1" customWidth="1"/>
    <col min="6148" max="6148" width="55.54296875" bestFit="1" customWidth="1"/>
    <col min="6149" max="6149" width="58.81640625" bestFit="1" customWidth="1"/>
    <col min="6150" max="6150" width="24.453125" bestFit="1" customWidth="1"/>
    <col min="6151" max="6151" width="27.54296875" bestFit="1" customWidth="1"/>
    <col min="6152" max="6152" width="22" bestFit="1" customWidth="1"/>
    <col min="6153" max="6153" width="25.1796875" bestFit="1" customWidth="1"/>
    <col min="6154" max="6154" width="44.1796875" bestFit="1" customWidth="1"/>
    <col min="6155" max="6155" width="47.26953125" bestFit="1" customWidth="1"/>
    <col min="6156" max="6156" width="56" bestFit="1" customWidth="1"/>
    <col min="6157" max="6157" width="59.26953125" bestFit="1" customWidth="1"/>
    <col min="6158" max="6158" width="53.1796875" bestFit="1" customWidth="1"/>
    <col min="6159" max="6159" width="56.26953125" bestFit="1" customWidth="1"/>
    <col min="6160" max="6160" width="16.81640625" bestFit="1" customWidth="1"/>
    <col min="6161" max="6161" width="20" bestFit="1" customWidth="1"/>
    <col min="6162" max="6162" width="21.1796875" bestFit="1" customWidth="1"/>
    <col min="6163" max="6163" width="24.26953125" bestFit="1" customWidth="1"/>
    <col min="6164" max="6164" width="47.54296875" bestFit="1" customWidth="1"/>
    <col min="6165" max="6165" width="50.81640625" bestFit="1" customWidth="1"/>
    <col min="6166" max="6166" width="11.26953125" bestFit="1" customWidth="1"/>
    <col min="6167" max="6167" width="14.453125" bestFit="1" customWidth="1"/>
    <col min="6168" max="6168" width="51.81640625" bestFit="1" customWidth="1"/>
    <col min="6169" max="6169" width="55.1796875" bestFit="1" customWidth="1"/>
    <col min="6170" max="6170" width="87.453125" bestFit="1" customWidth="1"/>
    <col min="6171" max="6171" width="90.54296875" bestFit="1" customWidth="1"/>
    <col min="6172" max="6172" width="53" bestFit="1" customWidth="1"/>
    <col min="6173" max="6173" width="56.1796875" bestFit="1" customWidth="1"/>
    <col min="6174" max="6174" width="43.54296875" bestFit="1" customWidth="1"/>
    <col min="6175" max="6175" width="46.81640625" bestFit="1" customWidth="1"/>
    <col min="6176" max="6176" width="33.1796875" bestFit="1" customWidth="1"/>
    <col min="6177" max="6177" width="36.26953125" bestFit="1" customWidth="1"/>
    <col min="6178" max="6178" width="27.81640625" bestFit="1" customWidth="1"/>
    <col min="6179" max="6179" width="31" bestFit="1" customWidth="1"/>
    <col min="6180" max="6180" width="49.81640625" bestFit="1" customWidth="1"/>
    <col min="6181" max="6181" width="53" bestFit="1" customWidth="1"/>
    <col min="6182" max="6182" width="42.26953125" bestFit="1" customWidth="1"/>
    <col min="6183" max="6183" width="45.453125" bestFit="1" customWidth="1"/>
    <col min="6184" max="6184" width="44.1796875" bestFit="1" customWidth="1"/>
    <col min="6185" max="6185" width="47.26953125" bestFit="1" customWidth="1"/>
    <col min="6186" max="6186" width="21.81640625" bestFit="1" customWidth="1"/>
    <col min="6187" max="6187" width="25" bestFit="1" customWidth="1"/>
    <col min="6188" max="6188" width="33.1796875" bestFit="1" customWidth="1"/>
    <col min="6189" max="6189" width="36.26953125" bestFit="1" customWidth="1"/>
    <col min="6190" max="6190" width="29.7265625" bestFit="1" customWidth="1"/>
    <col min="6191" max="6191" width="32.81640625" bestFit="1" customWidth="1"/>
    <col min="6192" max="6192" width="20.54296875" bestFit="1" customWidth="1"/>
    <col min="6193" max="6193" width="23.7265625" bestFit="1" customWidth="1"/>
    <col min="6194" max="6194" width="49.7265625" bestFit="1" customWidth="1"/>
    <col min="6195" max="6195" width="52.81640625" bestFit="1" customWidth="1"/>
    <col min="6196" max="6196" width="29.54296875" bestFit="1" customWidth="1"/>
    <col min="6197" max="6197" width="32.7265625" bestFit="1" customWidth="1"/>
    <col min="6198" max="6198" width="52.81640625" bestFit="1" customWidth="1"/>
    <col min="6199" max="6199" width="56" bestFit="1" customWidth="1"/>
    <col min="6200" max="6200" width="44.54296875" bestFit="1" customWidth="1"/>
    <col min="6201" max="6201" width="47.7265625" bestFit="1" customWidth="1"/>
    <col min="6202" max="6202" width="43.7265625" bestFit="1" customWidth="1"/>
    <col min="6203" max="6203" width="47" bestFit="1" customWidth="1"/>
    <col min="6204" max="6204" width="30.81640625" bestFit="1" customWidth="1"/>
    <col min="6205" max="6205" width="34.1796875" bestFit="1" customWidth="1"/>
    <col min="6206" max="6206" width="24.453125" bestFit="1" customWidth="1"/>
    <col min="6207" max="6207" width="27.54296875" bestFit="1" customWidth="1"/>
    <col min="6208" max="6208" width="57.81640625" bestFit="1" customWidth="1"/>
    <col min="6209" max="6209" width="61" bestFit="1" customWidth="1"/>
    <col min="6210" max="6210" width="28" bestFit="1" customWidth="1"/>
    <col min="6211" max="6211" width="31.1796875" bestFit="1" customWidth="1"/>
    <col min="6212" max="6212" width="55.54296875" bestFit="1" customWidth="1"/>
    <col min="6213" max="6213" width="58.81640625" bestFit="1" customWidth="1"/>
    <col min="6214" max="6214" width="40.1796875" bestFit="1" customWidth="1"/>
    <col min="6215" max="6215" width="43.26953125" bestFit="1" customWidth="1"/>
    <col min="6216" max="6216" width="61" bestFit="1" customWidth="1"/>
    <col min="6217" max="6217" width="64.1796875" bestFit="1" customWidth="1"/>
    <col min="6218" max="6218" width="62" bestFit="1" customWidth="1"/>
    <col min="6219" max="6219" width="65.1796875" bestFit="1" customWidth="1"/>
    <col min="6220" max="6220" width="32.26953125" bestFit="1" customWidth="1"/>
    <col min="6221" max="6221" width="35.453125" bestFit="1" customWidth="1"/>
    <col min="6222" max="6222" width="55.1796875" bestFit="1" customWidth="1"/>
    <col min="6223" max="6223" width="58.26953125" bestFit="1" customWidth="1"/>
    <col min="6224" max="6224" width="30.453125" bestFit="1" customWidth="1"/>
    <col min="6225" max="6225" width="33.54296875" bestFit="1" customWidth="1"/>
    <col min="6226" max="6226" width="20" bestFit="1" customWidth="1"/>
    <col min="6227" max="6227" width="23.1796875" bestFit="1" customWidth="1"/>
    <col min="6228" max="6228" width="11.26953125" bestFit="1" customWidth="1"/>
    <col min="6229" max="6229" width="14.453125" bestFit="1" customWidth="1"/>
    <col min="6230" max="6230" width="13.1796875" bestFit="1" customWidth="1"/>
    <col min="6231" max="6231" width="16.26953125" bestFit="1" customWidth="1"/>
    <col min="6232" max="6232" width="26" bestFit="1" customWidth="1"/>
    <col min="6233" max="6233" width="29.1796875" bestFit="1" customWidth="1"/>
    <col min="6234" max="6234" width="29" bestFit="1" customWidth="1"/>
    <col min="6235" max="6235" width="32.1796875" bestFit="1" customWidth="1"/>
    <col min="6236" max="6236" width="57.7265625" bestFit="1" customWidth="1"/>
    <col min="6237" max="6237" width="60.81640625" bestFit="1" customWidth="1"/>
    <col min="6238" max="6238" width="41.26953125" bestFit="1" customWidth="1"/>
    <col min="6239" max="6239" width="44.453125" bestFit="1" customWidth="1"/>
    <col min="6240" max="6240" width="22.1796875" bestFit="1" customWidth="1"/>
    <col min="6241" max="6241" width="25.26953125" bestFit="1" customWidth="1"/>
    <col min="6242" max="6242" width="49.54296875" bestFit="1" customWidth="1"/>
    <col min="6243" max="6243" width="52.7265625" bestFit="1" customWidth="1"/>
    <col min="6244" max="6244" width="50.26953125" bestFit="1" customWidth="1"/>
    <col min="6245" max="6245" width="53.453125" bestFit="1" customWidth="1"/>
    <col min="6246" max="6246" width="47.1796875" bestFit="1" customWidth="1"/>
    <col min="6247" max="6247" width="50.453125" bestFit="1" customWidth="1"/>
    <col min="6248" max="6248" width="37.54296875" bestFit="1" customWidth="1"/>
    <col min="6249" max="6249" width="40.7265625" bestFit="1" customWidth="1"/>
    <col min="6250" max="6250" width="33.26953125" bestFit="1" customWidth="1"/>
    <col min="6251" max="6251" width="36.453125" bestFit="1" customWidth="1"/>
    <col min="6252" max="6252" width="13" bestFit="1" customWidth="1"/>
    <col min="6253" max="6253" width="16.1796875" bestFit="1" customWidth="1"/>
    <col min="6254" max="6254" width="43.54296875" bestFit="1" customWidth="1"/>
    <col min="6255" max="6255" width="46.81640625" bestFit="1" customWidth="1"/>
    <col min="6256" max="6256" width="34.7265625" bestFit="1" customWidth="1"/>
    <col min="6257" max="6257" width="38" bestFit="1" customWidth="1"/>
    <col min="6258" max="6258" width="17.54296875" bestFit="1" customWidth="1"/>
    <col min="6259" max="6259" width="20.7265625" bestFit="1" customWidth="1"/>
    <col min="6260" max="6260" width="38.81640625" bestFit="1" customWidth="1"/>
    <col min="6261" max="6261" width="42.1796875" bestFit="1" customWidth="1"/>
    <col min="6262" max="6262" width="24.26953125" bestFit="1" customWidth="1"/>
    <col min="6263" max="6263" width="27.453125" bestFit="1" customWidth="1"/>
    <col min="6264" max="6264" width="35.7265625" bestFit="1" customWidth="1"/>
    <col min="6265" max="6265" width="38.81640625" bestFit="1" customWidth="1"/>
    <col min="6266" max="6266" width="40.453125" bestFit="1" customWidth="1"/>
    <col min="6267" max="6267" width="43.54296875" bestFit="1" customWidth="1"/>
    <col min="6268" max="6268" width="59.81640625" bestFit="1" customWidth="1"/>
    <col min="6269" max="6269" width="63.1796875" bestFit="1" customWidth="1"/>
    <col min="6270" max="6270" width="8" customWidth="1"/>
    <col min="6271" max="6271" width="11" bestFit="1" customWidth="1"/>
    <col min="6272" max="6272" width="34.81640625" bestFit="1" customWidth="1"/>
    <col min="6273" max="6273" width="38.1796875" bestFit="1" customWidth="1"/>
    <col min="6274" max="6274" width="57.1796875" bestFit="1" customWidth="1"/>
    <col min="6275" max="6275" width="60.26953125" bestFit="1" customWidth="1"/>
    <col min="6276" max="6276" width="52.453125" bestFit="1" customWidth="1"/>
    <col min="6277" max="6277" width="55.54296875" bestFit="1" customWidth="1"/>
    <col min="6278" max="6278" width="21.1796875" bestFit="1" customWidth="1"/>
    <col min="6279" max="6279" width="24.26953125" bestFit="1" customWidth="1"/>
    <col min="6280" max="6280" width="52" bestFit="1" customWidth="1"/>
    <col min="6281" max="6281" width="55.26953125" bestFit="1" customWidth="1"/>
    <col min="6282" max="6282" width="31" bestFit="1" customWidth="1"/>
    <col min="6283" max="6283" width="34.26953125" bestFit="1" customWidth="1"/>
    <col min="6284" max="6284" width="40.1796875" bestFit="1" customWidth="1"/>
    <col min="6285" max="6285" width="43.26953125" bestFit="1" customWidth="1"/>
    <col min="6286" max="6286" width="35.81640625" bestFit="1" customWidth="1"/>
    <col min="6287" max="6287" width="39" bestFit="1" customWidth="1"/>
    <col min="6288" max="6288" width="37.453125" bestFit="1" customWidth="1"/>
    <col min="6289" max="6289" width="40.54296875" bestFit="1" customWidth="1"/>
    <col min="6290" max="6290" width="31" bestFit="1" customWidth="1"/>
    <col min="6291" max="6291" width="34.26953125" bestFit="1" customWidth="1"/>
    <col min="6292" max="6292" width="17.54296875" bestFit="1" customWidth="1"/>
    <col min="6293" max="6293" width="20.7265625" bestFit="1" customWidth="1"/>
    <col min="6294" max="6294" width="15.7265625" bestFit="1" customWidth="1"/>
    <col min="6295" max="6295" width="18.81640625" bestFit="1" customWidth="1"/>
    <col min="6296" max="6296" width="30.26953125" bestFit="1" customWidth="1"/>
    <col min="6297" max="6297" width="33.453125" bestFit="1" customWidth="1"/>
    <col min="6298" max="6298" width="19.54296875" bestFit="1" customWidth="1"/>
    <col min="6299" max="6299" width="22.7265625" bestFit="1" customWidth="1"/>
    <col min="6300" max="6300" width="31" bestFit="1" customWidth="1"/>
    <col min="6301" max="6301" width="34.26953125" bestFit="1" customWidth="1"/>
    <col min="6302" max="6302" width="36" bestFit="1" customWidth="1"/>
    <col min="6303" max="6303" width="39.1796875" bestFit="1" customWidth="1"/>
    <col min="6304" max="6304" width="57.81640625" bestFit="1" customWidth="1"/>
    <col min="6305" max="6305" width="61" bestFit="1" customWidth="1"/>
    <col min="6306" max="6306" width="18.54296875" bestFit="1" customWidth="1"/>
    <col min="6307" max="6307" width="21.81640625" bestFit="1" customWidth="1"/>
    <col min="6308" max="6308" width="33.26953125" bestFit="1" customWidth="1"/>
    <col min="6309" max="6309" width="36.453125" bestFit="1" customWidth="1"/>
    <col min="6310" max="6310" width="39" bestFit="1" customWidth="1"/>
    <col min="6311" max="6311" width="42.26953125" bestFit="1" customWidth="1"/>
    <col min="6312" max="6312" width="53.26953125" bestFit="1" customWidth="1"/>
    <col min="6313" max="6313" width="56.453125" bestFit="1" customWidth="1"/>
    <col min="6314" max="6314" width="17.81640625" bestFit="1" customWidth="1"/>
    <col min="6315" max="6315" width="21" bestFit="1" customWidth="1"/>
    <col min="6316" max="6316" width="54.26953125" bestFit="1" customWidth="1"/>
    <col min="6317" max="6317" width="57.453125" bestFit="1" customWidth="1"/>
    <col min="6318" max="6318" width="25" bestFit="1" customWidth="1"/>
    <col min="6319" max="6319" width="28.1796875" bestFit="1" customWidth="1"/>
    <col min="6320" max="6320" width="50" bestFit="1" customWidth="1"/>
    <col min="6321" max="6321" width="53.1796875" bestFit="1" customWidth="1"/>
    <col min="6322" max="6322" width="29.1796875" bestFit="1" customWidth="1"/>
    <col min="6323" max="6323" width="32.26953125" bestFit="1" customWidth="1"/>
    <col min="6324" max="6324" width="22.81640625" bestFit="1" customWidth="1"/>
    <col min="6325" max="6325" width="26.1796875" bestFit="1" customWidth="1"/>
    <col min="6326" max="6326" width="20.453125" bestFit="1" customWidth="1"/>
    <col min="6327" max="6327" width="23.54296875" bestFit="1" customWidth="1"/>
    <col min="6328" max="6328" width="53.453125" bestFit="1" customWidth="1"/>
    <col min="6329" max="6329" width="56.54296875" bestFit="1" customWidth="1"/>
    <col min="6330" max="6330" width="35.26953125" bestFit="1" customWidth="1"/>
    <col min="6331" max="6331" width="38.54296875" bestFit="1" customWidth="1"/>
    <col min="6332" max="6332" width="39.453125" bestFit="1" customWidth="1"/>
    <col min="6333" max="6333" width="42.7265625" bestFit="1" customWidth="1"/>
    <col min="6334" max="6334" width="40" bestFit="1" customWidth="1"/>
    <col min="6335" max="6335" width="43.1796875" bestFit="1" customWidth="1"/>
    <col min="6336" max="6336" width="53" bestFit="1" customWidth="1"/>
    <col min="6337" max="6337" width="56.1796875" bestFit="1" customWidth="1"/>
    <col min="6338" max="6338" width="48.7265625" bestFit="1" customWidth="1"/>
    <col min="6339" max="6339" width="51.81640625" bestFit="1" customWidth="1"/>
    <col min="6340" max="6340" width="38.81640625" bestFit="1" customWidth="1"/>
    <col min="6341" max="6341" width="42.1796875" bestFit="1" customWidth="1"/>
    <col min="6342" max="6342" width="45.453125" bestFit="1" customWidth="1"/>
    <col min="6343" max="6343" width="48.54296875" bestFit="1" customWidth="1"/>
    <col min="6344" max="6344" width="45.453125" bestFit="1" customWidth="1"/>
    <col min="6345" max="6345" width="48.54296875" bestFit="1" customWidth="1"/>
    <col min="6346" max="6346" width="46" bestFit="1" customWidth="1"/>
    <col min="6347" max="6347" width="49.1796875" bestFit="1" customWidth="1"/>
    <col min="6348" max="6348" width="29.7265625" bestFit="1" customWidth="1"/>
    <col min="6349" max="6349" width="32.81640625" bestFit="1" customWidth="1"/>
    <col min="6350" max="6350" width="80.54296875" bestFit="1" customWidth="1"/>
    <col min="6351" max="6351" width="83.81640625" bestFit="1" customWidth="1"/>
    <col min="6352" max="6352" width="26.453125" bestFit="1" customWidth="1"/>
    <col min="6353" max="6353" width="29.7265625" bestFit="1" customWidth="1"/>
    <col min="6354" max="6354" width="48.7265625" bestFit="1" customWidth="1"/>
    <col min="6355" max="6355" width="51.81640625" bestFit="1" customWidth="1"/>
    <col min="6356" max="6356" width="62.1796875" bestFit="1" customWidth="1"/>
    <col min="6357" max="6357" width="65.26953125" bestFit="1" customWidth="1"/>
    <col min="6358" max="6358" width="20.453125" bestFit="1" customWidth="1"/>
    <col min="6359" max="6359" width="23.54296875" bestFit="1" customWidth="1"/>
    <col min="6360" max="6360" width="41.7265625" bestFit="1" customWidth="1"/>
    <col min="6361" max="6361" width="44.81640625" bestFit="1" customWidth="1"/>
    <col min="6362" max="6362" width="18.81640625" bestFit="1" customWidth="1"/>
    <col min="6363" max="6363" width="22.1796875" bestFit="1" customWidth="1"/>
    <col min="6364" max="6364" width="42" bestFit="1" customWidth="1"/>
    <col min="6365" max="6365" width="45.1796875" bestFit="1" customWidth="1"/>
    <col min="6366" max="6366" width="22.1796875" bestFit="1" customWidth="1"/>
    <col min="6367" max="6367" width="25.26953125" bestFit="1" customWidth="1"/>
    <col min="6368" max="6368" width="23.453125" bestFit="1" customWidth="1"/>
    <col min="6369" max="6369" width="26.54296875" bestFit="1" customWidth="1"/>
    <col min="6370" max="6370" width="54" bestFit="1" customWidth="1"/>
    <col min="6371" max="6371" width="57.1796875" bestFit="1" customWidth="1"/>
    <col min="6372" max="6372" width="62.54296875" bestFit="1" customWidth="1"/>
    <col min="6373" max="6373" width="65.7265625" bestFit="1" customWidth="1"/>
    <col min="6374" max="6374" width="53.26953125" bestFit="1" customWidth="1"/>
    <col min="6375" max="6375" width="56.453125" bestFit="1" customWidth="1"/>
    <col min="6376" max="6376" width="28.26953125" bestFit="1" customWidth="1"/>
    <col min="6377" max="6377" width="31.453125" bestFit="1" customWidth="1"/>
    <col min="6378" max="6378" width="50.54296875" bestFit="1" customWidth="1"/>
    <col min="6379" max="6379" width="53.7265625" bestFit="1" customWidth="1"/>
    <col min="6380" max="6380" width="26.26953125" bestFit="1" customWidth="1"/>
    <col min="6381" max="6381" width="29.453125" bestFit="1" customWidth="1"/>
    <col min="6382" max="6382" width="35.81640625" bestFit="1" customWidth="1"/>
    <col min="6383" max="6383" width="39" bestFit="1" customWidth="1"/>
    <col min="6384" max="6384" width="41.26953125" bestFit="1" customWidth="1"/>
    <col min="6385" max="6385" width="44.453125" bestFit="1" customWidth="1"/>
    <col min="6386" max="6386" width="58.7265625" bestFit="1" customWidth="1"/>
    <col min="6387" max="6387" width="61.81640625" bestFit="1" customWidth="1"/>
    <col min="6388" max="6388" width="54.7265625" bestFit="1" customWidth="1"/>
    <col min="6389" max="6389" width="57.81640625" bestFit="1" customWidth="1"/>
    <col min="6390" max="6390" width="20.453125" bestFit="1" customWidth="1"/>
    <col min="6391" max="6391" width="23.453125" bestFit="1" customWidth="1"/>
    <col min="6392" max="6392" width="25.54296875" bestFit="1" customWidth="1"/>
    <col min="6393" max="6393" width="28.7265625" bestFit="1" customWidth="1"/>
    <col min="6394" max="6394" width="46.1796875" bestFit="1" customWidth="1"/>
    <col min="6395" max="6395" width="49.26953125" bestFit="1" customWidth="1"/>
    <col min="6396" max="6396" width="32.26953125" bestFit="1" customWidth="1"/>
    <col min="6397" max="6397" width="35.453125" bestFit="1" customWidth="1"/>
    <col min="6398" max="6398" width="41.1796875" bestFit="1" customWidth="1"/>
    <col min="6399" max="6399" width="44.26953125" bestFit="1" customWidth="1"/>
    <col min="6400" max="6400" width="46.1796875" bestFit="1" customWidth="1"/>
    <col min="6401" max="6401" width="49.26953125" bestFit="1" customWidth="1"/>
    <col min="6402" max="6402" width="43.1796875" bestFit="1" customWidth="1"/>
    <col min="6403" max="6403" width="46.453125" bestFit="1" customWidth="1"/>
    <col min="6404" max="6404" width="20.1796875" bestFit="1" customWidth="1"/>
    <col min="6405" max="6405" width="23.26953125" bestFit="1" customWidth="1"/>
    <col min="6406" max="6406" width="36.26953125" bestFit="1" customWidth="1"/>
    <col min="6407" max="6407" width="39.453125" bestFit="1" customWidth="1"/>
    <col min="6408" max="6408" width="41" bestFit="1" customWidth="1"/>
    <col min="6409" max="6409" width="44.1796875" bestFit="1" customWidth="1"/>
    <col min="6410" max="6410" width="11.7265625" bestFit="1" customWidth="1"/>
    <col min="6411" max="6411" width="14.81640625" bestFit="1" customWidth="1"/>
    <col min="6412" max="6412" width="36.81640625" bestFit="1" customWidth="1"/>
    <col min="6413" max="6413" width="40" bestFit="1" customWidth="1"/>
    <col min="6414" max="6414" width="56.7265625" bestFit="1" customWidth="1"/>
    <col min="6415" max="6415" width="59.81640625" bestFit="1" customWidth="1"/>
    <col min="6416" max="6416" width="32" bestFit="1" customWidth="1"/>
    <col min="6417" max="6417" width="35.1796875" bestFit="1" customWidth="1"/>
    <col min="6418" max="6418" width="34.7265625" bestFit="1" customWidth="1"/>
    <col min="6419" max="6419" width="38" bestFit="1" customWidth="1"/>
    <col min="6420" max="6420" width="57" bestFit="1" customWidth="1"/>
    <col min="6421" max="6421" width="60.1796875" bestFit="1" customWidth="1"/>
    <col min="6422" max="6422" width="41.26953125" bestFit="1" customWidth="1"/>
    <col min="6423" max="6423" width="44.453125" bestFit="1" customWidth="1"/>
    <col min="6424" max="6424" width="50.81640625" bestFit="1" customWidth="1"/>
    <col min="6425" max="6425" width="54" bestFit="1" customWidth="1"/>
    <col min="6426" max="6426" width="39.26953125" bestFit="1" customWidth="1"/>
    <col min="6427" max="6427" width="42.54296875" bestFit="1" customWidth="1"/>
    <col min="6428" max="6428" width="10.7265625" bestFit="1" customWidth="1"/>
    <col min="6429" max="6429" width="13.81640625" bestFit="1" customWidth="1"/>
    <col min="6430" max="6430" width="28.1796875" bestFit="1" customWidth="1"/>
    <col min="6431" max="6431" width="31.26953125" bestFit="1" customWidth="1"/>
    <col min="6432" max="6432" width="26.1796875" bestFit="1" customWidth="1"/>
    <col min="6433" max="6433" width="29.26953125" bestFit="1" customWidth="1"/>
    <col min="6434" max="6434" width="51.26953125" bestFit="1" customWidth="1"/>
    <col min="6435" max="6435" width="54.54296875" bestFit="1" customWidth="1"/>
    <col min="6436" max="6436" width="26.7265625" bestFit="1" customWidth="1"/>
    <col min="6437" max="6437" width="30" bestFit="1" customWidth="1"/>
    <col min="6438" max="6438" width="59.1796875" bestFit="1" customWidth="1"/>
    <col min="6439" max="6439" width="62.26953125" bestFit="1" customWidth="1"/>
    <col min="6440" max="6440" width="49.81640625" bestFit="1" customWidth="1"/>
    <col min="6441" max="6441" width="53" bestFit="1" customWidth="1"/>
    <col min="6442" max="6442" width="62.1796875" bestFit="1" customWidth="1"/>
    <col min="6443" max="6443" width="65.26953125" bestFit="1" customWidth="1"/>
    <col min="6444" max="6444" width="22.54296875" bestFit="1" customWidth="1"/>
    <col min="6445" max="6445" width="25.81640625" bestFit="1" customWidth="1"/>
    <col min="6446" max="6446" width="23.453125" bestFit="1" customWidth="1"/>
    <col min="6447" max="6447" width="26.54296875" bestFit="1" customWidth="1"/>
    <col min="6448" max="6448" width="37.81640625" bestFit="1" customWidth="1"/>
    <col min="6449" max="6449" width="41" bestFit="1" customWidth="1"/>
    <col min="6450" max="6450" width="59.453125" bestFit="1" customWidth="1"/>
    <col min="6451" max="6451" width="62.54296875" bestFit="1" customWidth="1"/>
    <col min="6452" max="6452" width="29.54296875" bestFit="1" customWidth="1"/>
    <col min="6453" max="6453" width="32.7265625" bestFit="1" customWidth="1"/>
    <col min="6454" max="6454" width="51.26953125" bestFit="1" customWidth="1"/>
    <col min="6455" max="6455" width="54.54296875" bestFit="1" customWidth="1"/>
    <col min="6456" max="6456" width="16.7265625" bestFit="1" customWidth="1"/>
    <col min="6457" max="6457" width="19.81640625" bestFit="1" customWidth="1"/>
    <col min="6458" max="6458" width="20.453125" bestFit="1" customWidth="1"/>
    <col min="6459" max="6459" width="23.54296875" bestFit="1" customWidth="1"/>
    <col min="6460" max="6460" width="51.7265625" bestFit="1" customWidth="1"/>
    <col min="6461" max="6461" width="55" bestFit="1" customWidth="1"/>
    <col min="6462" max="6462" width="16.453125" bestFit="1" customWidth="1"/>
    <col min="6463" max="6463" width="19.54296875" bestFit="1" customWidth="1"/>
    <col min="6464" max="6464" width="16.81640625" bestFit="1" customWidth="1"/>
    <col min="6465" max="6465" width="20" bestFit="1" customWidth="1"/>
    <col min="6466" max="6466" width="40.1796875" bestFit="1" customWidth="1"/>
    <col min="6467" max="6467" width="43.26953125" bestFit="1" customWidth="1"/>
    <col min="6468" max="6468" width="40.1796875" bestFit="1" customWidth="1"/>
    <col min="6469" max="6469" width="43.26953125" bestFit="1" customWidth="1"/>
    <col min="6470" max="6470" width="44.26953125" bestFit="1" customWidth="1"/>
    <col min="6471" max="6471" width="47.453125" bestFit="1" customWidth="1"/>
    <col min="6472" max="6472" width="42.81640625" bestFit="1" customWidth="1"/>
    <col min="6473" max="6473" width="46" bestFit="1" customWidth="1"/>
    <col min="6474" max="6474" width="23.7265625" bestFit="1" customWidth="1"/>
    <col min="6475" max="6475" width="26.81640625" bestFit="1" customWidth="1"/>
    <col min="6476" max="6476" width="23" bestFit="1" customWidth="1"/>
    <col min="6477" max="6477" width="26.26953125" bestFit="1" customWidth="1"/>
    <col min="6478" max="6478" width="31.26953125" bestFit="1" customWidth="1"/>
    <col min="6479" max="6479" width="34.54296875" bestFit="1" customWidth="1"/>
    <col min="6480" max="6480" width="23.54296875" bestFit="1" customWidth="1"/>
    <col min="6481" max="6481" width="26.7265625" bestFit="1" customWidth="1"/>
    <col min="6482" max="6482" width="43.26953125" bestFit="1" customWidth="1"/>
    <col min="6483" max="6483" width="46.54296875" bestFit="1" customWidth="1"/>
    <col min="6484" max="6484" width="32.54296875" bestFit="1" customWidth="1"/>
    <col min="6485" max="6485" width="35.7265625" bestFit="1" customWidth="1"/>
    <col min="6486" max="6486" width="54.81640625" bestFit="1" customWidth="1"/>
    <col min="6487" max="6487" width="58" bestFit="1" customWidth="1"/>
    <col min="6488" max="6488" width="38.81640625" bestFit="1" customWidth="1"/>
    <col min="6489" max="6489" width="42.1796875" bestFit="1" customWidth="1"/>
    <col min="6490" max="6490" width="44" bestFit="1" customWidth="1"/>
    <col min="6491" max="6491" width="47.1796875" bestFit="1" customWidth="1"/>
    <col min="6492" max="6492" width="45" bestFit="1" customWidth="1"/>
    <col min="6493" max="6493" width="48.1796875" bestFit="1" customWidth="1"/>
    <col min="6494" max="6494" width="40" bestFit="1" customWidth="1"/>
    <col min="6495" max="6495" width="43.1796875" bestFit="1" customWidth="1"/>
    <col min="6496" max="6496" width="55.7265625" bestFit="1" customWidth="1"/>
    <col min="6497" max="6497" width="59" bestFit="1" customWidth="1"/>
    <col min="6498" max="6498" width="22.26953125" bestFit="1" customWidth="1"/>
    <col min="6499" max="6499" width="25.54296875" bestFit="1" customWidth="1"/>
    <col min="6500" max="6500" width="29.1796875" bestFit="1" customWidth="1"/>
    <col min="6501" max="6501" width="32.26953125" bestFit="1" customWidth="1"/>
    <col min="6502" max="6502" width="40.54296875" bestFit="1" customWidth="1"/>
    <col min="6503" max="6503" width="43.7265625" bestFit="1" customWidth="1"/>
    <col min="6504" max="6504" width="29.26953125" bestFit="1" customWidth="1"/>
    <col min="6505" max="6505" width="32.453125" bestFit="1" customWidth="1"/>
    <col min="6506" max="6506" width="39.81640625" bestFit="1" customWidth="1"/>
    <col min="6507" max="6507" width="43" bestFit="1" customWidth="1"/>
    <col min="6508" max="6508" width="20.26953125" bestFit="1" customWidth="1"/>
    <col min="6509" max="6509" width="23.453125" bestFit="1" customWidth="1"/>
    <col min="6510" max="6510" width="18.26953125" bestFit="1" customWidth="1"/>
    <col min="6511" max="6511" width="21.54296875" bestFit="1" customWidth="1"/>
    <col min="6512" max="6512" width="46.54296875" bestFit="1" customWidth="1"/>
    <col min="6513" max="6513" width="49.7265625" bestFit="1" customWidth="1"/>
    <col min="6514" max="6514" width="40.81640625" bestFit="1" customWidth="1"/>
    <col min="6515" max="6515" width="44" bestFit="1" customWidth="1"/>
    <col min="6516" max="6516" width="53.453125" bestFit="1" customWidth="1"/>
    <col min="6517" max="6517" width="56.54296875" bestFit="1" customWidth="1"/>
    <col min="6518" max="6518" width="18.54296875" bestFit="1" customWidth="1"/>
    <col min="6519" max="6519" width="21.81640625" bestFit="1" customWidth="1"/>
    <col min="6520" max="6520" width="18.453125" bestFit="1" customWidth="1"/>
    <col min="6521" max="6521" width="21.7265625" bestFit="1" customWidth="1"/>
    <col min="6522" max="6522" width="19.453125" bestFit="1" customWidth="1"/>
    <col min="6523" max="6523" width="22.54296875" bestFit="1" customWidth="1"/>
    <col min="6524" max="6524" width="46.26953125" bestFit="1" customWidth="1"/>
    <col min="6525" max="6525" width="49.453125" bestFit="1" customWidth="1"/>
    <col min="6526" max="6526" width="56.453125" bestFit="1" customWidth="1"/>
    <col min="6527" max="6527" width="59.54296875" bestFit="1" customWidth="1"/>
    <col min="6528" max="6528" width="57.26953125" bestFit="1" customWidth="1"/>
    <col min="6529" max="6529" width="60.453125" bestFit="1" customWidth="1"/>
    <col min="6530" max="6530" width="10.7265625" bestFit="1" customWidth="1"/>
    <col min="6531" max="6531" width="13.81640625" bestFit="1" customWidth="1"/>
    <col min="6532" max="6532" width="40.81640625" bestFit="1" customWidth="1"/>
    <col min="6533" max="6533" width="44" bestFit="1" customWidth="1"/>
    <col min="6534" max="6534" width="47.1796875" bestFit="1" customWidth="1"/>
    <col min="6535" max="6535" width="50.453125" bestFit="1" customWidth="1"/>
    <col min="6536" max="6536" width="28.26953125" bestFit="1" customWidth="1"/>
    <col min="6537" max="6537" width="31.453125" bestFit="1" customWidth="1"/>
    <col min="6538" max="6538" width="36" bestFit="1" customWidth="1"/>
    <col min="6539" max="6539" width="39.1796875" bestFit="1" customWidth="1"/>
    <col min="6540" max="6540" width="29.26953125" bestFit="1" customWidth="1"/>
    <col min="6541" max="6541" width="32.453125" bestFit="1" customWidth="1"/>
    <col min="6542" max="6542" width="29.1796875" bestFit="1" customWidth="1"/>
    <col min="6543" max="6543" width="32.26953125" bestFit="1" customWidth="1"/>
    <col min="6544" max="6544" width="34.81640625" bestFit="1" customWidth="1"/>
    <col min="6545" max="6545" width="38.1796875" bestFit="1" customWidth="1"/>
    <col min="6546" max="6546" width="36.7265625" bestFit="1" customWidth="1"/>
    <col min="6547" max="6547" width="39.81640625" bestFit="1" customWidth="1"/>
    <col min="6548" max="6548" width="32.1796875" bestFit="1" customWidth="1"/>
    <col min="6549" max="6549" width="35.26953125" bestFit="1" customWidth="1"/>
    <col min="6550" max="6550" width="21" bestFit="1" customWidth="1"/>
    <col min="6551" max="6551" width="24.1796875" bestFit="1" customWidth="1"/>
    <col min="6552" max="6552" width="41.54296875" bestFit="1" customWidth="1"/>
    <col min="6553" max="6553" width="44.7265625" bestFit="1" customWidth="1"/>
    <col min="6554" max="6554" width="48.453125" bestFit="1" customWidth="1"/>
    <col min="6555" max="6555" width="51.54296875" bestFit="1" customWidth="1"/>
    <col min="6556" max="6556" width="39.54296875" bestFit="1" customWidth="1"/>
    <col min="6557" max="6557" width="42.81640625" bestFit="1" customWidth="1"/>
    <col min="6558" max="6558" width="34.81640625" bestFit="1" customWidth="1"/>
    <col min="6559" max="6559" width="38.1796875" bestFit="1" customWidth="1"/>
    <col min="6560" max="6560" width="34.453125" bestFit="1" customWidth="1"/>
    <col min="6561" max="6561" width="37.54296875" bestFit="1" customWidth="1"/>
    <col min="6562" max="6562" width="62.54296875" bestFit="1" customWidth="1"/>
    <col min="6563" max="6563" width="65.7265625" bestFit="1" customWidth="1"/>
    <col min="6564" max="6564" width="28.7265625" bestFit="1" customWidth="1"/>
    <col min="6565" max="6565" width="31.81640625" bestFit="1" customWidth="1"/>
    <col min="6566" max="6566" width="41.453125" bestFit="1" customWidth="1"/>
    <col min="6567" max="6567" width="44.54296875" bestFit="1" customWidth="1"/>
    <col min="6568" max="6568" width="54.7265625" bestFit="1" customWidth="1"/>
    <col min="6569" max="6569" width="57.81640625" bestFit="1" customWidth="1"/>
    <col min="6570" max="6570" width="38.1796875" bestFit="1" customWidth="1"/>
    <col min="6571" max="6571" width="41.26953125" bestFit="1" customWidth="1"/>
    <col min="6572" max="6572" width="24" bestFit="1" customWidth="1"/>
    <col min="6573" max="6573" width="27.1796875" bestFit="1" customWidth="1"/>
    <col min="6574" max="6574" width="48.26953125" bestFit="1" customWidth="1"/>
    <col min="6575" max="6575" width="51.453125" bestFit="1" customWidth="1"/>
    <col min="6576" max="6576" width="28.26953125" bestFit="1" customWidth="1"/>
    <col min="6577" max="6577" width="31.453125" bestFit="1" customWidth="1"/>
    <col min="6578" max="6578" width="33.1796875" bestFit="1" customWidth="1"/>
    <col min="6579" max="6579" width="36.26953125" bestFit="1" customWidth="1"/>
    <col min="6580" max="6580" width="46.453125" bestFit="1" customWidth="1"/>
    <col min="6581" max="6581" width="49.54296875" bestFit="1" customWidth="1"/>
    <col min="6582" max="6582" width="34.1796875" bestFit="1" customWidth="1"/>
    <col min="6583" max="6583" width="37.26953125" bestFit="1" customWidth="1"/>
    <col min="6584" max="6584" width="53.7265625" bestFit="1" customWidth="1"/>
    <col min="6585" max="6585" width="56.81640625" bestFit="1" customWidth="1"/>
    <col min="6586" max="6586" width="57" bestFit="1" customWidth="1"/>
    <col min="6587" max="6587" width="60.1796875" bestFit="1" customWidth="1"/>
    <col min="6588" max="6588" width="24.81640625" bestFit="1" customWidth="1"/>
    <col min="6589" max="6589" width="28" bestFit="1" customWidth="1"/>
    <col min="6590" max="6590" width="49.54296875" bestFit="1" customWidth="1"/>
    <col min="6591" max="6591" width="52.7265625" bestFit="1" customWidth="1"/>
    <col min="6592" max="6592" width="10" bestFit="1" customWidth="1"/>
    <col min="6593" max="6593" width="12.81640625" bestFit="1" customWidth="1"/>
    <col min="6594" max="6594" width="60" bestFit="1" customWidth="1"/>
    <col min="6595" max="6595" width="63.26953125" bestFit="1" customWidth="1"/>
    <col min="6596" max="6596" width="12" bestFit="1" customWidth="1"/>
    <col min="6597" max="6597" width="15.1796875" bestFit="1" customWidth="1"/>
    <col min="6598" max="6598" width="58.7265625" bestFit="1" customWidth="1"/>
    <col min="6599" max="6599" width="61.81640625" bestFit="1" customWidth="1"/>
    <col min="6600" max="6600" width="24.453125" bestFit="1" customWidth="1"/>
    <col min="6601" max="6601" width="27.54296875" bestFit="1" customWidth="1"/>
    <col min="6602" max="6602" width="10.1796875" bestFit="1" customWidth="1"/>
    <col min="6603" max="6603" width="13.26953125" bestFit="1" customWidth="1"/>
    <col min="6604" max="6604" width="44" bestFit="1" customWidth="1"/>
    <col min="6605" max="6605" width="47.1796875" bestFit="1" customWidth="1"/>
    <col min="6606" max="6606" width="21.81640625" bestFit="1" customWidth="1"/>
    <col min="6607" max="6607" width="25" bestFit="1" customWidth="1"/>
    <col min="6608" max="6608" width="12.54296875" bestFit="1" customWidth="1"/>
    <col min="6609" max="6609" width="15.7265625" bestFit="1" customWidth="1"/>
    <col min="6610" max="6610" width="31" bestFit="1" customWidth="1"/>
    <col min="6611" max="6611" width="34.26953125" bestFit="1" customWidth="1"/>
    <col min="6612" max="6612" width="14" bestFit="1" customWidth="1"/>
    <col min="6613" max="6613" width="17.26953125" bestFit="1" customWidth="1"/>
    <col min="6614" max="6614" width="48.453125" bestFit="1" customWidth="1"/>
    <col min="6615" max="6615" width="51.54296875" bestFit="1" customWidth="1"/>
    <col min="6616" max="6616" width="55.26953125" bestFit="1" customWidth="1"/>
    <col min="6617" max="6617" width="58.453125" bestFit="1" customWidth="1"/>
    <col min="6618" max="6618" width="41.7265625" bestFit="1" customWidth="1"/>
    <col min="6619" max="6619" width="44.81640625" bestFit="1" customWidth="1"/>
    <col min="6620" max="6620" width="32.1796875" bestFit="1" customWidth="1"/>
    <col min="6621" max="6621" width="35.26953125" bestFit="1" customWidth="1"/>
    <col min="6622" max="6622" width="18.81640625" bestFit="1" customWidth="1"/>
    <col min="6623" max="6623" width="22.1796875" bestFit="1" customWidth="1"/>
    <col min="6624" max="6624" width="25.54296875" bestFit="1" customWidth="1"/>
    <col min="6625" max="6625" width="28.7265625" bestFit="1" customWidth="1"/>
    <col min="6626" max="6626" width="43.54296875" bestFit="1" customWidth="1"/>
    <col min="6627" max="6627" width="46.81640625" bestFit="1" customWidth="1"/>
    <col min="6628" max="6628" width="33.81640625" bestFit="1" customWidth="1"/>
    <col min="6629" max="6629" width="37" bestFit="1" customWidth="1"/>
    <col min="6630" max="6630" width="28.453125" bestFit="1" customWidth="1"/>
    <col min="6631" max="6631" width="31.54296875" bestFit="1" customWidth="1"/>
    <col min="6632" max="6632" width="26.54296875" bestFit="1" customWidth="1"/>
    <col min="6633" max="6633" width="29.81640625" bestFit="1" customWidth="1"/>
    <col min="6634" max="6634" width="53.1796875" bestFit="1" customWidth="1"/>
    <col min="6635" max="6635" width="56.26953125" bestFit="1" customWidth="1"/>
    <col min="6636" max="6636" width="43.26953125" bestFit="1" customWidth="1"/>
    <col min="6637" max="6637" width="46.54296875" bestFit="1" customWidth="1"/>
    <col min="6638" max="6638" width="59.26953125" bestFit="1" customWidth="1"/>
    <col min="6639" max="6639" width="62.453125" bestFit="1" customWidth="1"/>
    <col min="6640" max="6640" width="22.1796875" bestFit="1" customWidth="1"/>
    <col min="6641" max="6641" width="25.26953125" bestFit="1" customWidth="1"/>
    <col min="6642" max="6642" width="31" bestFit="1" customWidth="1"/>
    <col min="6643" max="6643" width="34.26953125" bestFit="1" customWidth="1"/>
    <col min="6644" max="6644" width="28.54296875" bestFit="1" customWidth="1"/>
    <col min="6645" max="6645" width="31.7265625" bestFit="1" customWidth="1"/>
    <col min="6646" max="6646" width="36" bestFit="1" customWidth="1"/>
    <col min="6647" max="6647" width="39.1796875" bestFit="1" customWidth="1"/>
    <col min="6648" max="6648" width="39.453125" bestFit="1" customWidth="1"/>
    <col min="6649" max="6649" width="42.7265625" bestFit="1" customWidth="1"/>
    <col min="6650" max="6650" width="28.1796875" bestFit="1" customWidth="1"/>
    <col min="6651" max="6651" width="31.26953125" bestFit="1" customWidth="1"/>
    <col min="6652" max="6652" width="45.81640625" bestFit="1" customWidth="1"/>
    <col min="6653" max="6653" width="49" bestFit="1" customWidth="1"/>
    <col min="6654" max="6654" width="20.81640625" bestFit="1" customWidth="1"/>
    <col min="6655" max="6655" width="24" bestFit="1" customWidth="1"/>
    <col min="6656" max="6656" width="28.54296875" bestFit="1" customWidth="1"/>
    <col min="6657" max="6657" width="31.7265625" bestFit="1" customWidth="1"/>
    <col min="6658" max="6658" width="56.81640625" bestFit="1" customWidth="1"/>
    <col min="6659" max="6659" width="60" bestFit="1" customWidth="1"/>
    <col min="6660" max="6660" width="54.26953125" bestFit="1" customWidth="1"/>
    <col min="6661" max="6661" width="57.453125" bestFit="1" customWidth="1"/>
    <col min="6662" max="6662" width="25.7265625" bestFit="1" customWidth="1"/>
    <col min="6663" max="6663" width="28.81640625" bestFit="1" customWidth="1"/>
    <col min="6664" max="6664" width="19.7265625" bestFit="1" customWidth="1"/>
    <col min="6665" max="6665" width="22.81640625" bestFit="1" customWidth="1"/>
    <col min="6666" max="6666" width="56.7265625" bestFit="1" customWidth="1"/>
    <col min="6667" max="6667" width="59.81640625" bestFit="1" customWidth="1"/>
    <col min="6668" max="6668" width="19.26953125" bestFit="1" customWidth="1"/>
    <col min="6669" max="6669" width="22.453125" bestFit="1" customWidth="1"/>
    <col min="6670" max="6670" width="14.26953125" bestFit="1" customWidth="1"/>
    <col min="6671" max="6671" width="17.54296875" bestFit="1" customWidth="1"/>
    <col min="6672" max="6672" width="19.81640625" bestFit="1" customWidth="1"/>
    <col min="6673" max="6673" width="23" bestFit="1" customWidth="1"/>
    <col min="6674" max="6674" width="56.81640625" bestFit="1" customWidth="1"/>
    <col min="6675" max="6675" width="60" bestFit="1" customWidth="1"/>
    <col min="6676" max="6676" width="41.54296875" bestFit="1" customWidth="1"/>
    <col min="6677" max="6677" width="44.7265625" bestFit="1" customWidth="1"/>
    <col min="6678" max="6678" width="55.26953125" bestFit="1" customWidth="1"/>
    <col min="6679" max="6679" width="58.453125" bestFit="1" customWidth="1"/>
    <col min="6680" max="6680" width="55" bestFit="1" customWidth="1"/>
    <col min="6681" max="6681" width="58.1796875" bestFit="1" customWidth="1"/>
    <col min="6682" max="6682" width="15.453125" bestFit="1" customWidth="1"/>
    <col min="6683" max="6683" width="18.54296875" bestFit="1" customWidth="1"/>
    <col min="6684" max="6684" width="31.54296875" bestFit="1" customWidth="1"/>
    <col min="6685" max="6685" width="34.7265625" bestFit="1" customWidth="1"/>
    <col min="6686" max="6686" width="42.1796875" bestFit="1" customWidth="1"/>
    <col min="6687" max="6687" width="45.26953125" bestFit="1" customWidth="1"/>
    <col min="6688" max="6688" width="23.7265625" bestFit="1" customWidth="1"/>
    <col min="6689" max="6689" width="26.81640625" bestFit="1" customWidth="1"/>
    <col min="6690" max="6690" width="49.1796875" bestFit="1" customWidth="1"/>
    <col min="6691" max="6691" width="52.26953125" bestFit="1" customWidth="1"/>
    <col min="6692" max="6692" width="22.54296875" bestFit="1" customWidth="1"/>
    <col min="6693" max="6693" width="25.81640625" bestFit="1" customWidth="1"/>
    <col min="6694" max="6694" width="42.26953125" bestFit="1" customWidth="1"/>
    <col min="6695" max="6695" width="45.453125" bestFit="1" customWidth="1"/>
    <col min="6696" max="6696" width="44" bestFit="1" customWidth="1"/>
    <col min="6697" max="6697" width="47" bestFit="1" customWidth="1"/>
    <col min="6698" max="6698" width="45.1796875" bestFit="1" customWidth="1"/>
    <col min="6699" max="6699" width="48.26953125" bestFit="1" customWidth="1"/>
    <col min="6700" max="6700" width="25.7265625" bestFit="1" customWidth="1"/>
    <col min="6701" max="6701" width="28.81640625" bestFit="1" customWidth="1"/>
    <col min="6702" max="6702" width="48.54296875" bestFit="1" customWidth="1"/>
    <col min="6703" max="6703" width="51.7265625" bestFit="1" customWidth="1"/>
    <col min="6704" max="6704" width="43.7265625" bestFit="1" customWidth="1"/>
    <col min="6705" max="6705" width="47" bestFit="1" customWidth="1"/>
    <col min="6706" max="6706" width="54.81640625" bestFit="1" customWidth="1"/>
    <col min="6707" max="6707" width="58" bestFit="1" customWidth="1"/>
    <col min="6708" max="6708" width="32.54296875" bestFit="1" customWidth="1"/>
    <col min="6709" max="6709" width="35.7265625" bestFit="1" customWidth="1"/>
    <col min="6710" max="6710" width="32.26953125" bestFit="1" customWidth="1"/>
    <col min="6711" max="6711" width="35.453125" bestFit="1" customWidth="1"/>
    <col min="6712" max="6712" width="60" bestFit="1" customWidth="1"/>
    <col min="6713" max="6713" width="63.26953125" bestFit="1" customWidth="1"/>
    <col min="6714" max="6714" width="13.26953125" bestFit="1" customWidth="1"/>
    <col min="6715" max="6715" width="16.453125" bestFit="1" customWidth="1"/>
    <col min="6716" max="6716" width="22.7265625" bestFit="1" customWidth="1"/>
    <col min="6717" max="6717" width="26" bestFit="1" customWidth="1"/>
    <col min="6718" max="6718" width="45.7265625" bestFit="1" customWidth="1"/>
    <col min="6719" max="6719" width="48.81640625" bestFit="1" customWidth="1"/>
    <col min="6720" max="6720" width="40.1796875" bestFit="1" customWidth="1"/>
    <col min="6721" max="6721" width="43.26953125" bestFit="1" customWidth="1"/>
    <col min="6722" max="6722" width="23.54296875" bestFit="1" customWidth="1"/>
    <col min="6723" max="6723" width="26.7265625" bestFit="1" customWidth="1"/>
    <col min="6724" max="6724" width="28.7265625" bestFit="1" customWidth="1"/>
    <col min="6725" max="6725" width="31.81640625" bestFit="1" customWidth="1"/>
    <col min="6726" max="6726" width="13.453125" bestFit="1" customWidth="1"/>
    <col min="6727" max="6727" width="16.54296875" bestFit="1" customWidth="1"/>
    <col min="6728" max="6728" width="12.7265625" bestFit="1" customWidth="1"/>
    <col min="6729" max="6729" width="15.81640625" bestFit="1" customWidth="1"/>
    <col min="6730" max="6730" width="21" bestFit="1" customWidth="1"/>
    <col min="6731" max="6731" width="24.1796875" bestFit="1" customWidth="1"/>
    <col min="6732" max="6732" width="54.81640625" bestFit="1" customWidth="1"/>
    <col min="6733" max="6733" width="58" bestFit="1" customWidth="1"/>
    <col min="6734" max="6734" width="48.7265625" bestFit="1" customWidth="1"/>
    <col min="6735" max="6735" width="51.81640625" bestFit="1" customWidth="1"/>
    <col min="6736" max="6736" width="30.1796875" bestFit="1" customWidth="1"/>
    <col min="6737" max="6737" width="33.26953125" bestFit="1" customWidth="1"/>
    <col min="6738" max="6738" width="20" bestFit="1" customWidth="1"/>
    <col min="6739" max="6739" width="23.1796875" bestFit="1" customWidth="1"/>
    <col min="6740" max="6740" width="30.54296875" bestFit="1" customWidth="1"/>
    <col min="6741" max="6741" width="33.81640625" bestFit="1" customWidth="1"/>
    <col min="6742" max="6742" width="35.453125" bestFit="1" customWidth="1"/>
    <col min="6743" max="6743" width="38.7265625" bestFit="1" customWidth="1"/>
    <col min="6744" max="6744" width="37.26953125" bestFit="1" customWidth="1"/>
    <col min="6745" max="6745" width="40.453125" bestFit="1" customWidth="1"/>
    <col min="6746" max="6746" width="45.26953125" bestFit="1" customWidth="1"/>
    <col min="6747" max="6747" width="48.453125" bestFit="1" customWidth="1"/>
    <col min="6748" max="6748" width="36.7265625" bestFit="1" customWidth="1"/>
    <col min="6749" max="6749" width="39.81640625" bestFit="1" customWidth="1"/>
    <col min="6750" max="6750" width="55.453125" bestFit="1" customWidth="1"/>
    <col min="6751" max="6751" width="58.7265625" bestFit="1" customWidth="1"/>
    <col min="6752" max="6752" width="40.81640625" bestFit="1" customWidth="1"/>
    <col min="6753" max="6753" width="44" bestFit="1" customWidth="1"/>
    <col min="6754" max="6754" width="40.54296875" bestFit="1" customWidth="1"/>
    <col min="6755" max="6755" width="43.7265625" bestFit="1" customWidth="1"/>
    <col min="6756" max="6756" width="51" bestFit="1" customWidth="1"/>
    <col min="6757" max="6757" width="54.1796875" bestFit="1" customWidth="1"/>
    <col min="6758" max="6758" width="49.54296875" bestFit="1" customWidth="1"/>
    <col min="6759" max="6759" width="52.7265625" bestFit="1" customWidth="1"/>
    <col min="6760" max="6760" width="19.7265625" bestFit="1" customWidth="1"/>
    <col min="6761" max="6761" width="22.81640625" bestFit="1" customWidth="1"/>
    <col min="6762" max="6762" width="52.54296875" bestFit="1" customWidth="1"/>
    <col min="6763" max="6763" width="55.7265625" bestFit="1" customWidth="1"/>
    <col min="6764" max="6764" width="30.1796875" bestFit="1" customWidth="1"/>
    <col min="6765" max="6765" width="33.26953125" bestFit="1" customWidth="1"/>
    <col min="6766" max="6766" width="41" bestFit="1" customWidth="1"/>
    <col min="6767" max="6767" width="44.1796875" bestFit="1" customWidth="1"/>
    <col min="6768" max="6768" width="24.81640625" bestFit="1" customWidth="1"/>
    <col min="6769" max="6769" width="28" bestFit="1" customWidth="1"/>
    <col min="6770" max="6770" width="16.1796875" bestFit="1" customWidth="1"/>
    <col min="6771" max="6771" width="19.26953125" bestFit="1" customWidth="1"/>
    <col min="6772" max="6772" width="19.7265625" bestFit="1" customWidth="1"/>
    <col min="6773" max="6773" width="22.81640625" bestFit="1" customWidth="1"/>
    <col min="6774" max="6774" width="15.7265625" bestFit="1" customWidth="1"/>
    <col min="6775" max="6775" width="18.81640625" bestFit="1" customWidth="1"/>
    <col min="6776" max="6776" width="24.26953125" bestFit="1" customWidth="1"/>
    <col min="6777" max="6777" width="27.453125" bestFit="1" customWidth="1"/>
    <col min="6778" max="6778" width="23" bestFit="1" customWidth="1"/>
    <col min="6779" max="6779" width="26.26953125" bestFit="1" customWidth="1"/>
    <col min="6780" max="6780" width="40.26953125" bestFit="1" customWidth="1"/>
    <col min="6781" max="6781" width="43.453125" bestFit="1" customWidth="1"/>
    <col min="6782" max="6782" width="31.7265625" bestFit="1" customWidth="1"/>
    <col min="6783" max="6783" width="34.81640625" bestFit="1" customWidth="1"/>
    <col min="6784" max="6784" width="30.453125" bestFit="1" customWidth="1"/>
    <col min="6785" max="6785" width="33.54296875" bestFit="1" customWidth="1"/>
    <col min="6786" max="6786" width="49.54296875" bestFit="1" customWidth="1"/>
    <col min="6787" max="6787" width="52.7265625" bestFit="1" customWidth="1"/>
    <col min="6788" max="6788" width="25.26953125" bestFit="1" customWidth="1"/>
    <col min="6789" max="6789" width="28.453125" bestFit="1" customWidth="1"/>
    <col min="6790" max="6790" width="13.54296875" bestFit="1" customWidth="1"/>
    <col min="6791" max="6791" width="16.7265625" bestFit="1" customWidth="1"/>
    <col min="6792" max="6792" width="45.81640625" bestFit="1" customWidth="1"/>
    <col min="6793" max="6793" width="49" bestFit="1" customWidth="1"/>
    <col min="6794" max="6794" width="27.1796875" bestFit="1" customWidth="1"/>
    <col min="6795" max="6795" width="30.453125" bestFit="1" customWidth="1"/>
    <col min="6796" max="6796" width="28.81640625" bestFit="1" customWidth="1"/>
    <col min="6797" max="6797" width="32" bestFit="1" customWidth="1"/>
    <col min="6798" max="6798" width="18.26953125" bestFit="1" customWidth="1"/>
    <col min="6799" max="6799" width="21.54296875" bestFit="1" customWidth="1"/>
    <col min="6800" max="6800" width="21.26953125" bestFit="1" customWidth="1"/>
    <col min="6801" max="6801" width="24.453125" bestFit="1" customWidth="1"/>
    <col min="6802" max="6802" width="34.81640625" bestFit="1" customWidth="1"/>
    <col min="6803" max="6803" width="38.1796875" bestFit="1" customWidth="1"/>
    <col min="6804" max="6804" width="17.453125" bestFit="1" customWidth="1"/>
    <col min="6805" max="6805" width="20.54296875" bestFit="1" customWidth="1"/>
    <col min="6806" max="6806" width="31.26953125" bestFit="1" customWidth="1"/>
    <col min="6807" max="6807" width="34.54296875" bestFit="1" customWidth="1"/>
    <col min="6808" max="6808" width="30.54296875" bestFit="1" customWidth="1"/>
    <col min="6809" max="6809" width="33.81640625" bestFit="1" customWidth="1"/>
    <col min="6810" max="6810" width="57.26953125" bestFit="1" customWidth="1"/>
    <col min="6811" max="6811" width="60.453125" bestFit="1" customWidth="1"/>
    <col min="6812" max="6812" width="16.81640625" bestFit="1" customWidth="1"/>
    <col min="6813" max="6813" width="20" bestFit="1" customWidth="1"/>
    <col min="6814" max="6814" width="26.453125" bestFit="1" customWidth="1"/>
    <col min="6815" max="6815" width="29.7265625" bestFit="1" customWidth="1"/>
    <col min="6816" max="6816" width="21" bestFit="1" customWidth="1"/>
    <col min="6817" max="6817" width="24.1796875" bestFit="1" customWidth="1"/>
    <col min="6818" max="6818" width="57.7265625" bestFit="1" customWidth="1"/>
    <col min="6819" max="6819" width="60.81640625" bestFit="1" customWidth="1"/>
    <col min="6820" max="6820" width="27.81640625" bestFit="1" customWidth="1"/>
    <col min="6821" max="6821" width="31" bestFit="1" customWidth="1"/>
    <col min="6822" max="6822" width="15.26953125" bestFit="1" customWidth="1"/>
    <col min="6823" max="6823" width="18.453125" bestFit="1" customWidth="1"/>
    <col min="6824" max="6824" width="26.453125" bestFit="1" customWidth="1"/>
    <col min="6825" max="6825" width="29.7265625" bestFit="1" customWidth="1"/>
    <col min="6826" max="6826" width="38.7265625" bestFit="1" customWidth="1"/>
    <col min="6827" max="6827" width="41.81640625" bestFit="1" customWidth="1"/>
    <col min="6828" max="6828" width="48.453125" bestFit="1" customWidth="1"/>
    <col min="6829" max="6829" width="51.54296875" bestFit="1" customWidth="1"/>
    <col min="6830" max="6830" width="53.7265625" bestFit="1" customWidth="1"/>
    <col min="6831" max="6831" width="56.81640625" bestFit="1" customWidth="1"/>
    <col min="6832" max="6832" width="32.1796875" bestFit="1" customWidth="1"/>
    <col min="6833" max="6833" width="35.26953125" bestFit="1" customWidth="1"/>
    <col min="6834" max="6834" width="31.54296875" bestFit="1" customWidth="1"/>
    <col min="6835" max="6835" width="34.7265625" bestFit="1" customWidth="1"/>
    <col min="6836" max="6836" width="12.7265625" bestFit="1" customWidth="1"/>
    <col min="6837" max="6837" width="15.81640625" bestFit="1" customWidth="1"/>
    <col min="6838" max="6838" width="40.7265625" bestFit="1" customWidth="1"/>
    <col min="6839" max="6839" width="43.81640625" bestFit="1" customWidth="1"/>
    <col min="6840" max="6840" width="25.7265625" bestFit="1" customWidth="1"/>
    <col min="6841" max="6841" width="28.81640625" bestFit="1" customWidth="1"/>
    <col min="6842" max="6842" width="21.1796875" bestFit="1" customWidth="1"/>
    <col min="6843" max="6843" width="24.26953125" bestFit="1" customWidth="1"/>
    <col min="6844" max="6844" width="31.54296875" bestFit="1" customWidth="1"/>
    <col min="6845" max="6845" width="34.7265625" bestFit="1" customWidth="1"/>
    <col min="6846" max="6846" width="59.26953125" bestFit="1" customWidth="1"/>
    <col min="6847" max="6847" width="62.453125" bestFit="1" customWidth="1"/>
    <col min="6848" max="6848" width="10" bestFit="1" customWidth="1"/>
    <col min="6849" max="6849" width="12.54296875" bestFit="1" customWidth="1"/>
    <col min="6850" max="6850" width="25.453125" bestFit="1" customWidth="1"/>
    <col min="6851" max="6851" width="28.54296875" bestFit="1" customWidth="1"/>
    <col min="6852" max="6852" width="19.26953125" bestFit="1" customWidth="1"/>
    <col min="6853" max="6853" width="22.453125" bestFit="1" customWidth="1"/>
    <col min="6854" max="6854" width="55" bestFit="1" customWidth="1"/>
    <col min="6855" max="6855" width="58.1796875" bestFit="1" customWidth="1"/>
    <col min="6856" max="6856" width="24" bestFit="1" customWidth="1"/>
    <col min="6857" max="6857" width="27.1796875" bestFit="1" customWidth="1"/>
    <col min="6858" max="6858" width="35.81640625" bestFit="1" customWidth="1"/>
    <col min="6859" max="6859" width="39" bestFit="1" customWidth="1"/>
    <col min="6860" max="6860" width="16.453125" bestFit="1" customWidth="1"/>
    <col min="6861" max="6861" width="19.54296875" bestFit="1" customWidth="1"/>
    <col min="6862" max="6862" width="51.7265625" bestFit="1" customWidth="1"/>
    <col min="6863" max="6863" width="55" bestFit="1" customWidth="1"/>
    <col min="6864" max="6864" width="14.54296875" bestFit="1" customWidth="1"/>
    <col min="6865" max="6865" width="17.81640625" bestFit="1" customWidth="1"/>
    <col min="6866" max="6866" width="53.81640625" bestFit="1" customWidth="1"/>
    <col min="6867" max="6867" width="57" bestFit="1" customWidth="1"/>
    <col min="6868" max="6868" width="49.81640625" bestFit="1" customWidth="1"/>
    <col min="6869" max="6869" width="53" bestFit="1" customWidth="1"/>
    <col min="6870" max="6870" width="38.81640625" bestFit="1" customWidth="1"/>
    <col min="6871" max="6871" width="42.1796875" bestFit="1" customWidth="1"/>
    <col min="6872" max="6872" width="52" bestFit="1" customWidth="1"/>
    <col min="6873" max="6873" width="55.26953125" bestFit="1" customWidth="1"/>
    <col min="6874" max="6874" width="32.81640625" bestFit="1" customWidth="1"/>
    <col min="6875" max="6875" width="36" bestFit="1" customWidth="1"/>
    <col min="6876" max="6876" width="24.7265625" bestFit="1" customWidth="1"/>
    <col min="6877" max="6877" width="27.81640625" bestFit="1" customWidth="1"/>
    <col min="6878" max="6878" width="47.453125" bestFit="1" customWidth="1"/>
    <col min="6879" max="6879" width="50.7265625" bestFit="1" customWidth="1"/>
    <col min="6880" max="6880" width="46" bestFit="1" customWidth="1"/>
    <col min="6881" max="6881" width="49.1796875" bestFit="1" customWidth="1"/>
    <col min="6882" max="6882" width="28.453125" bestFit="1" customWidth="1"/>
    <col min="6883" max="6883" width="31.54296875" bestFit="1" customWidth="1"/>
    <col min="6884" max="6884" width="19.7265625" bestFit="1" customWidth="1"/>
    <col min="6885" max="6885" width="22.81640625" bestFit="1" customWidth="1"/>
    <col min="6886" max="6886" width="32" bestFit="1" customWidth="1"/>
    <col min="6887" max="6887" width="35.1796875" bestFit="1" customWidth="1"/>
    <col min="6888" max="6888" width="57" bestFit="1" customWidth="1"/>
    <col min="6889" max="6889" width="60.1796875" bestFit="1" customWidth="1"/>
    <col min="6890" max="6890" width="28" bestFit="1" customWidth="1"/>
    <col min="6891" max="6891" width="31.1796875" bestFit="1" customWidth="1"/>
    <col min="6892" max="6892" width="29" bestFit="1" customWidth="1"/>
    <col min="6893" max="6893" width="32.1796875" bestFit="1" customWidth="1"/>
    <col min="6894" max="6894" width="18" bestFit="1" customWidth="1"/>
    <col min="6895" max="6895" width="21.1796875" bestFit="1" customWidth="1"/>
    <col min="6896" max="6896" width="43.1796875" bestFit="1" customWidth="1"/>
    <col min="6897" max="6897" width="46.453125" bestFit="1" customWidth="1"/>
    <col min="6898" max="6898" width="24.54296875" bestFit="1" customWidth="1"/>
    <col min="6899" max="6899" width="27.7265625" bestFit="1" customWidth="1"/>
    <col min="6900" max="6900" width="13.54296875" bestFit="1" customWidth="1"/>
    <col min="6901" max="6901" width="16.7265625" bestFit="1" customWidth="1"/>
    <col min="6902" max="6902" width="22.54296875" bestFit="1" customWidth="1"/>
    <col min="6903" max="6903" width="25.81640625" bestFit="1" customWidth="1"/>
    <col min="6904" max="6904" width="40.1796875" bestFit="1" customWidth="1"/>
    <col min="6905" max="6905" width="43.26953125" bestFit="1" customWidth="1"/>
    <col min="6906" max="6906" width="57.453125" bestFit="1" customWidth="1"/>
    <col min="6907" max="6907" width="60.54296875" bestFit="1" customWidth="1"/>
    <col min="6908" max="6908" width="17.81640625" bestFit="1" customWidth="1"/>
    <col min="6909" max="6909" width="21" bestFit="1" customWidth="1"/>
    <col min="6910" max="6910" width="34.54296875" bestFit="1" customWidth="1"/>
    <col min="6911" max="6911" width="37.7265625" bestFit="1" customWidth="1"/>
    <col min="6912" max="6912" width="27.81640625" bestFit="1" customWidth="1"/>
    <col min="6913" max="6913" width="31" bestFit="1" customWidth="1"/>
    <col min="6914" max="6914" width="28.26953125" bestFit="1" customWidth="1"/>
    <col min="6915" max="6915" width="31.453125" bestFit="1" customWidth="1"/>
    <col min="6916" max="6916" width="20.7265625" bestFit="1" customWidth="1"/>
    <col min="6917" max="6917" width="23.81640625" bestFit="1" customWidth="1"/>
    <col min="6918" max="6918" width="29.54296875" bestFit="1" customWidth="1"/>
    <col min="6919" max="6919" width="32.7265625" bestFit="1" customWidth="1"/>
    <col min="6920" max="6920" width="28.81640625" bestFit="1" customWidth="1"/>
    <col min="6921" max="6921" width="32" bestFit="1" customWidth="1"/>
    <col min="6922" max="6922" width="24.1796875" bestFit="1" customWidth="1"/>
    <col min="6923" max="6923" width="27.26953125" bestFit="1" customWidth="1"/>
    <col min="6924" max="6924" width="37" bestFit="1" customWidth="1"/>
    <col min="6925" max="6925" width="40.1796875" bestFit="1" customWidth="1"/>
    <col min="6926" max="6926" width="57.453125" bestFit="1" customWidth="1"/>
    <col min="6927" max="6927" width="60.54296875" bestFit="1" customWidth="1"/>
    <col min="6928" max="6928" width="43.7265625" bestFit="1" customWidth="1"/>
    <col min="6929" max="6929" width="47" bestFit="1" customWidth="1"/>
    <col min="6930" max="6930" width="15" bestFit="1" customWidth="1"/>
    <col min="6931" max="6931" width="18.1796875" bestFit="1" customWidth="1"/>
    <col min="6932" max="6932" width="49.453125" bestFit="1" customWidth="1"/>
    <col min="6933" max="6933" width="52.54296875" bestFit="1" customWidth="1"/>
    <col min="6934" max="6934" width="33.81640625" bestFit="1" customWidth="1"/>
    <col min="6935" max="6935" width="37" bestFit="1" customWidth="1"/>
    <col min="6936" max="6936" width="29.7265625" bestFit="1" customWidth="1"/>
    <col min="6937" max="6937" width="32.81640625" bestFit="1" customWidth="1"/>
    <col min="6938" max="6938" width="55.1796875" bestFit="1" customWidth="1"/>
    <col min="6939" max="6939" width="58.26953125" bestFit="1" customWidth="1"/>
    <col min="6940" max="6940" width="43" bestFit="1" customWidth="1"/>
    <col min="6941" max="6941" width="46.26953125" bestFit="1" customWidth="1"/>
    <col min="6942" max="6942" width="20.26953125" bestFit="1" customWidth="1"/>
    <col min="6943" max="6943" width="23.453125" bestFit="1" customWidth="1"/>
    <col min="6944" max="6944" width="32" bestFit="1" customWidth="1"/>
    <col min="6945" max="6945" width="35.1796875" bestFit="1" customWidth="1"/>
    <col min="6946" max="6946" width="25.54296875" bestFit="1" customWidth="1"/>
    <col min="6947" max="6947" width="28.7265625" bestFit="1" customWidth="1"/>
    <col min="6948" max="6948" width="37.81640625" bestFit="1" customWidth="1"/>
    <col min="6949" max="6949" width="41" bestFit="1" customWidth="1"/>
    <col min="6950" max="6950" width="30.7265625" bestFit="1" customWidth="1"/>
    <col min="6951" max="6951" width="34" bestFit="1" customWidth="1"/>
    <col min="6952" max="6952" width="51.54296875" bestFit="1" customWidth="1"/>
    <col min="6953" max="6953" width="54.81640625" bestFit="1" customWidth="1"/>
    <col min="6954" max="6954" width="30.26953125" bestFit="1" customWidth="1"/>
    <col min="6955" max="6955" width="33.453125" bestFit="1" customWidth="1"/>
    <col min="6956" max="6956" width="35.7265625" bestFit="1" customWidth="1"/>
    <col min="6957" max="6957" width="38.81640625" bestFit="1" customWidth="1"/>
    <col min="6958" max="6958" width="13.81640625" bestFit="1" customWidth="1"/>
    <col min="6959" max="6959" width="17" bestFit="1" customWidth="1"/>
    <col min="6960" max="6960" width="21.1796875" bestFit="1" customWidth="1"/>
    <col min="6961" max="6961" width="24.26953125" bestFit="1" customWidth="1"/>
    <col min="6962" max="6962" width="21" bestFit="1" customWidth="1"/>
    <col min="6963" max="6963" width="24.1796875" bestFit="1" customWidth="1"/>
    <col min="6964" max="6964" width="36.54296875" bestFit="1" customWidth="1"/>
    <col min="6965" max="6965" width="39.7265625" bestFit="1" customWidth="1"/>
    <col min="6966" max="6966" width="17.7265625" bestFit="1" customWidth="1"/>
    <col min="6967" max="6967" width="20.81640625" bestFit="1" customWidth="1"/>
    <col min="6968" max="6968" width="16.26953125" bestFit="1" customWidth="1"/>
    <col min="6969" max="6969" width="19.453125" bestFit="1" customWidth="1"/>
    <col min="6970" max="6970" width="27.7265625" bestFit="1" customWidth="1"/>
    <col min="6971" max="6971" width="30.81640625" bestFit="1" customWidth="1"/>
    <col min="6972" max="6972" width="18.81640625" bestFit="1" customWidth="1"/>
    <col min="6973" max="6973" width="22.1796875" bestFit="1" customWidth="1"/>
    <col min="6974" max="6974" width="58" bestFit="1" customWidth="1"/>
    <col min="6975" max="6975" width="61.1796875" bestFit="1" customWidth="1"/>
    <col min="6976" max="6976" width="61.7265625" bestFit="1" customWidth="1"/>
    <col min="6977" max="6977" width="64.81640625" bestFit="1" customWidth="1"/>
    <col min="6978" max="6978" width="59.453125" bestFit="1" customWidth="1"/>
    <col min="6979" max="6979" width="62.54296875" bestFit="1" customWidth="1"/>
    <col min="6980" max="6980" width="32.54296875" bestFit="1" customWidth="1"/>
    <col min="6981" max="6981" width="35.7265625" bestFit="1" customWidth="1"/>
    <col min="6982" max="6982" width="20.7265625" bestFit="1" customWidth="1"/>
    <col min="6983" max="6983" width="23.81640625" bestFit="1" customWidth="1"/>
    <col min="6984" max="6984" width="55" bestFit="1" customWidth="1"/>
    <col min="6985" max="6985" width="58.1796875" bestFit="1" customWidth="1"/>
    <col min="6986" max="6986" width="49.453125" bestFit="1" customWidth="1"/>
    <col min="6987" max="6987" width="52.54296875" bestFit="1" customWidth="1"/>
    <col min="6988" max="6988" width="51.453125" bestFit="1" customWidth="1"/>
    <col min="6989" max="6989" width="54.7265625" bestFit="1" customWidth="1"/>
    <col min="6990" max="6990" width="29.453125" bestFit="1" customWidth="1"/>
    <col min="6991" max="6991" width="32.54296875" bestFit="1" customWidth="1"/>
    <col min="6992" max="6992" width="34.54296875" bestFit="1" customWidth="1"/>
    <col min="6993" max="6993" width="37.7265625" bestFit="1" customWidth="1"/>
    <col min="6994" max="6994" width="25.54296875" bestFit="1" customWidth="1"/>
    <col min="6995" max="6995" width="28.7265625" bestFit="1" customWidth="1"/>
    <col min="6996" max="6996" width="36.7265625" bestFit="1" customWidth="1"/>
    <col min="6997" max="6998" width="39.81640625" bestFit="1" customWidth="1"/>
    <col min="6999" max="6999" width="43" bestFit="1" customWidth="1"/>
    <col min="7000" max="7000" width="21.1796875" bestFit="1" customWidth="1"/>
    <col min="7001" max="7001" width="24.26953125" bestFit="1" customWidth="1"/>
    <col min="7002" max="7002" width="32.81640625" bestFit="1" customWidth="1"/>
    <col min="7003" max="7003" width="36" bestFit="1" customWidth="1"/>
    <col min="7004" max="7004" width="24.453125" bestFit="1" customWidth="1"/>
    <col min="7005" max="7005" width="27.54296875" bestFit="1" customWidth="1"/>
    <col min="7006" max="7006" width="46.54296875" bestFit="1" customWidth="1"/>
    <col min="7007" max="7007" width="49.7265625" bestFit="1" customWidth="1"/>
    <col min="7008" max="7008" width="24.81640625" bestFit="1" customWidth="1"/>
    <col min="7009" max="7009" width="28" bestFit="1" customWidth="1"/>
    <col min="7010" max="7010" width="24.54296875" bestFit="1" customWidth="1"/>
    <col min="7011" max="7011" width="27.7265625" bestFit="1" customWidth="1"/>
    <col min="7012" max="7012" width="58.54296875" bestFit="1" customWidth="1"/>
    <col min="7013" max="7013" width="61.7265625" bestFit="1" customWidth="1"/>
    <col min="7014" max="7014" width="41" bestFit="1" customWidth="1"/>
    <col min="7015" max="7015" width="44.1796875" bestFit="1" customWidth="1"/>
    <col min="7016" max="7016" width="30.1796875" bestFit="1" customWidth="1"/>
    <col min="7017" max="7017" width="33.26953125" bestFit="1" customWidth="1"/>
    <col min="7018" max="7018" width="30.7265625" bestFit="1" customWidth="1"/>
    <col min="7019" max="7019" width="34" bestFit="1" customWidth="1"/>
    <col min="7020" max="7020" width="23.54296875" bestFit="1" customWidth="1"/>
    <col min="7021" max="7021" width="26.7265625" bestFit="1" customWidth="1"/>
    <col min="7022" max="7022" width="41.453125" bestFit="1" customWidth="1"/>
    <col min="7023" max="7023" width="44.54296875" bestFit="1" customWidth="1"/>
    <col min="7024" max="7024" width="47.1796875" bestFit="1" customWidth="1"/>
    <col min="7025" max="7025" width="50.453125" bestFit="1" customWidth="1"/>
    <col min="7026" max="7026" width="43" bestFit="1" customWidth="1"/>
    <col min="7027" max="7027" width="46.26953125" bestFit="1" customWidth="1"/>
    <col min="7028" max="7028" width="20.1796875" bestFit="1" customWidth="1"/>
    <col min="7029" max="7029" width="23.26953125" bestFit="1" customWidth="1"/>
    <col min="7030" max="7030" width="17.7265625" bestFit="1" customWidth="1"/>
    <col min="7031" max="7031" width="20.81640625" bestFit="1" customWidth="1"/>
    <col min="7032" max="7032" width="13.54296875" bestFit="1" customWidth="1"/>
    <col min="7033" max="7033" width="16.7265625" bestFit="1" customWidth="1"/>
    <col min="7034" max="7034" width="38" bestFit="1" customWidth="1"/>
    <col min="7035" max="7035" width="41.1796875" bestFit="1" customWidth="1"/>
    <col min="7036" max="7036" width="24.7265625" bestFit="1" customWidth="1"/>
    <col min="7037" max="7037" width="27.81640625" bestFit="1" customWidth="1"/>
    <col min="7038" max="7038" width="37.81640625" bestFit="1" customWidth="1"/>
    <col min="7039" max="7039" width="41" bestFit="1" customWidth="1"/>
    <col min="7040" max="7040" width="41.453125" bestFit="1" customWidth="1"/>
    <col min="7041" max="7041" width="44.54296875" bestFit="1" customWidth="1"/>
    <col min="7042" max="7042" width="19.7265625" bestFit="1" customWidth="1"/>
    <col min="7043" max="7043" width="22.81640625" bestFit="1" customWidth="1"/>
    <col min="7044" max="7044" width="60.81640625" bestFit="1" customWidth="1"/>
    <col min="7045" max="7045" width="64" bestFit="1" customWidth="1"/>
    <col min="7046" max="7046" width="45.54296875" bestFit="1" customWidth="1"/>
    <col min="7047" max="7047" width="48.7265625" bestFit="1" customWidth="1"/>
    <col min="7048" max="7048" width="40.7265625" bestFit="1" customWidth="1"/>
    <col min="7049" max="7049" width="43.81640625" bestFit="1" customWidth="1"/>
    <col min="7050" max="7050" width="46.81640625" bestFit="1" customWidth="1"/>
    <col min="7051" max="7051" width="50" bestFit="1" customWidth="1"/>
    <col min="7052" max="7052" width="62.7265625" bestFit="1" customWidth="1"/>
    <col min="7053" max="7053" width="65.81640625" bestFit="1" customWidth="1"/>
    <col min="7054" max="7054" width="28.453125" bestFit="1" customWidth="1"/>
    <col min="7055" max="7055" width="31.54296875" bestFit="1" customWidth="1"/>
    <col min="7056" max="7056" width="63.81640625" bestFit="1" customWidth="1"/>
    <col min="7057" max="7057" width="67.1796875" bestFit="1" customWidth="1"/>
    <col min="7058" max="7058" width="27.54296875" bestFit="1" customWidth="1"/>
    <col min="7059" max="7059" width="30.7265625" bestFit="1" customWidth="1"/>
    <col min="7060" max="7060" width="17.7265625" bestFit="1" customWidth="1"/>
    <col min="7061" max="7061" width="20.81640625" bestFit="1" customWidth="1"/>
    <col min="7062" max="7062" width="34.26953125" bestFit="1" customWidth="1"/>
    <col min="7063" max="7063" width="37.453125" bestFit="1" customWidth="1"/>
    <col min="7064" max="7064" width="54.453125" bestFit="1" customWidth="1"/>
    <col min="7065" max="7065" width="57.54296875" bestFit="1" customWidth="1"/>
    <col min="7066" max="7066" width="56" bestFit="1" customWidth="1"/>
    <col min="7067" max="7067" width="59.26953125" bestFit="1" customWidth="1"/>
    <col min="7068" max="7068" width="36.7265625" bestFit="1" customWidth="1"/>
    <col min="7069" max="7069" width="39.81640625" bestFit="1" customWidth="1"/>
    <col min="7070" max="7070" width="40.1796875" bestFit="1" customWidth="1"/>
    <col min="7071" max="7071" width="43.26953125" bestFit="1" customWidth="1"/>
    <col min="7072" max="7072" width="31.7265625" bestFit="1" customWidth="1"/>
    <col min="7073" max="7073" width="34.81640625" bestFit="1" customWidth="1"/>
    <col min="7074" max="7074" width="33.7265625" bestFit="1" customWidth="1"/>
    <col min="7075" max="7075" width="36.81640625" bestFit="1" customWidth="1"/>
    <col min="7076" max="7076" width="50.1796875" bestFit="1" customWidth="1"/>
    <col min="7077" max="7077" width="53.26953125" bestFit="1" customWidth="1"/>
    <col min="7078" max="7078" width="40.1796875" bestFit="1" customWidth="1"/>
    <col min="7079" max="7079" width="43.26953125" bestFit="1" customWidth="1"/>
    <col min="7080" max="7080" width="31" bestFit="1" customWidth="1"/>
    <col min="7081" max="7081" width="34.26953125" bestFit="1" customWidth="1"/>
    <col min="7082" max="7082" width="25.453125" bestFit="1" customWidth="1"/>
    <col min="7083" max="7083" width="28.54296875" bestFit="1" customWidth="1"/>
    <col min="7084" max="7084" width="48.26953125" bestFit="1" customWidth="1"/>
    <col min="7085" max="7085" width="51.453125" bestFit="1" customWidth="1"/>
    <col min="7086" max="7086" width="45.81640625" bestFit="1" customWidth="1"/>
    <col min="7087" max="7087" width="49" bestFit="1" customWidth="1"/>
    <col min="7088" max="7088" width="43" bestFit="1" customWidth="1"/>
    <col min="7089" max="7089" width="46.26953125" bestFit="1" customWidth="1"/>
    <col min="7090" max="7090" width="40.26953125" bestFit="1" customWidth="1"/>
    <col min="7091" max="7091" width="43.453125" bestFit="1" customWidth="1"/>
    <col min="7092" max="7092" width="21.54296875" bestFit="1" customWidth="1"/>
    <col min="7093" max="7093" width="24.7265625" bestFit="1" customWidth="1"/>
    <col min="7094" max="7094" width="10.453125" bestFit="1" customWidth="1"/>
    <col min="7095" max="7095" width="13.54296875" bestFit="1" customWidth="1"/>
    <col min="7096" max="7096" width="52" bestFit="1" customWidth="1"/>
    <col min="7097" max="7097" width="55.26953125" bestFit="1" customWidth="1"/>
    <col min="7098" max="7098" width="33.1796875" bestFit="1" customWidth="1"/>
    <col min="7099" max="7099" width="36.26953125" bestFit="1" customWidth="1"/>
    <col min="7100" max="7100" width="22.54296875" bestFit="1" customWidth="1"/>
    <col min="7101" max="7101" width="25.81640625" bestFit="1" customWidth="1"/>
    <col min="7102" max="7102" width="46.7265625" bestFit="1" customWidth="1"/>
    <col min="7103" max="7103" width="49.81640625" bestFit="1" customWidth="1"/>
    <col min="7104" max="7104" width="42.54296875" bestFit="1" customWidth="1"/>
    <col min="7105" max="7105" width="45.7265625" bestFit="1" customWidth="1"/>
    <col min="7106" max="7106" width="59.7265625" bestFit="1" customWidth="1"/>
    <col min="7107" max="7107" width="63" bestFit="1" customWidth="1"/>
    <col min="7108" max="7108" width="40.1796875" bestFit="1" customWidth="1"/>
    <col min="7109" max="7109" width="43.26953125" bestFit="1" customWidth="1"/>
    <col min="7110" max="7110" width="17.453125" bestFit="1" customWidth="1"/>
    <col min="7111" max="7111" width="20.54296875" bestFit="1" customWidth="1"/>
    <col min="7112" max="7112" width="55" bestFit="1" customWidth="1"/>
    <col min="7113" max="7113" width="58.1796875" bestFit="1" customWidth="1"/>
    <col min="7114" max="7114" width="51.1796875" bestFit="1" customWidth="1"/>
    <col min="7115" max="7115" width="54.26953125" bestFit="1" customWidth="1"/>
    <col min="7116" max="7116" width="56" bestFit="1" customWidth="1"/>
    <col min="7117" max="7117" width="59.26953125" bestFit="1" customWidth="1"/>
    <col min="7118" max="7118" width="16.1796875" bestFit="1" customWidth="1"/>
    <col min="7119" max="7119" width="19.26953125" bestFit="1" customWidth="1"/>
    <col min="7120" max="7120" width="25.7265625" bestFit="1" customWidth="1"/>
    <col min="7121" max="7121" width="28.81640625" bestFit="1" customWidth="1"/>
    <col min="7122" max="7122" width="57.1796875" bestFit="1" customWidth="1"/>
    <col min="7123" max="7123" width="60.26953125" bestFit="1" customWidth="1"/>
    <col min="7124" max="7124" width="52.453125" bestFit="1" customWidth="1"/>
    <col min="7125" max="7125" width="55.54296875" bestFit="1" customWidth="1"/>
    <col min="7126" max="7126" width="20" bestFit="1" customWidth="1"/>
    <col min="7127" max="7127" width="23.1796875" bestFit="1" customWidth="1"/>
    <col min="7128" max="7128" width="56.81640625" bestFit="1" customWidth="1"/>
    <col min="7129" max="7129" width="60" bestFit="1" customWidth="1"/>
    <col min="7130" max="7130" width="38.1796875" bestFit="1" customWidth="1"/>
    <col min="7131" max="7131" width="41.26953125" bestFit="1" customWidth="1"/>
    <col min="7132" max="7132" width="55.26953125" bestFit="1" customWidth="1"/>
    <col min="7133" max="7133" width="58.453125" bestFit="1" customWidth="1"/>
    <col min="7134" max="7134" width="43.1796875" bestFit="1" customWidth="1"/>
    <col min="7135" max="7135" width="46.453125" bestFit="1" customWidth="1"/>
    <col min="7136" max="7136" width="43.1796875" bestFit="1" customWidth="1"/>
    <col min="7137" max="7137" width="46.453125" bestFit="1" customWidth="1"/>
    <col min="7138" max="7138" width="17.7265625" bestFit="1" customWidth="1"/>
    <col min="7139" max="7139" width="20.81640625" bestFit="1" customWidth="1"/>
    <col min="7140" max="7140" width="13.81640625" bestFit="1" customWidth="1"/>
    <col min="7141" max="7141" width="17" bestFit="1" customWidth="1"/>
    <col min="7142" max="7142" width="25.81640625" bestFit="1" customWidth="1"/>
    <col min="7143" max="7143" width="29" bestFit="1" customWidth="1"/>
    <col min="7144" max="7144" width="45.54296875" bestFit="1" customWidth="1"/>
    <col min="7145" max="7145" width="48.7265625" bestFit="1" customWidth="1"/>
    <col min="7146" max="7146" width="31" bestFit="1" customWidth="1"/>
    <col min="7147" max="7147" width="34.26953125" bestFit="1" customWidth="1"/>
    <col min="7148" max="7148" width="28.7265625" bestFit="1" customWidth="1"/>
    <col min="7149" max="7149" width="31.81640625" bestFit="1" customWidth="1"/>
    <col min="7150" max="7150" width="48.81640625" bestFit="1" customWidth="1"/>
    <col min="7151" max="7151" width="52" bestFit="1" customWidth="1"/>
    <col min="7152" max="7152" width="26.81640625" bestFit="1" customWidth="1"/>
    <col min="7153" max="7153" width="30.1796875" bestFit="1" customWidth="1"/>
    <col min="7154" max="7154" width="24.54296875" bestFit="1" customWidth="1"/>
    <col min="7155" max="7155" width="27.7265625" bestFit="1" customWidth="1"/>
    <col min="7156" max="7156" width="49" bestFit="1" customWidth="1"/>
    <col min="7157" max="7157" width="52.1796875" bestFit="1" customWidth="1"/>
    <col min="7158" max="7158" width="39.1796875" bestFit="1" customWidth="1"/>
    <col min="7159" max="7159" width="42.453125" bestFit="1" customWidth="1"/>
    <col min="7160" max="7160" width="35.26953125" bestFit="1" customWidth="1"/>
    <col min="7161" max="7161" width="38.54296875" bestFit="1" customWidth="1"/>
    <col min="7162" max="7162" width="29.54296875" bestFit="1" customWidth="1"/>
    <col min="7163" max="7163" width="32.7265625" bestFit="1" customWidth="1"/>
    <col min="7164" max="7164" width="15.81640625" bestFit="1" customWidth="1"/>
    <col min="7165" max="7165" width="19" bestFit="1" customWidth="1"/>
    <col min="7166" max="7166" width="31.54296875" bestFit="1" customWidth="1"/>
    <col min="7167" max="7167" width="34.7265625" bestFit="1" customWidth="1"/>
    <col min="7168" max="7168" width="25.7265625" bestFit="1" customWidth="1"/>
    <col min="7169" max="7169" width="28.81640625" bestFit="1" customWidth="1"/>
    <col min="7170" max="7170" width="26.54296875" bestFit="1" customWidth="1"/>
    <col min="7171" max="7171" width="29.81640625" bestFit="1" customWidth="1"/>
    <col min="7172" max="7172" width="41.81640625" bestFit="1" customWidth="1"/>
    <col min="7173" max="7173" width="45" bestFit="1" customWidth="1"/>
    <col min="7174" max="7174" width="41.7265625" bestFit="1" customWidth="1"/>
    <col min="7175" max="7175" width="44.81640625" bestFit="1" customWidth="1"/>
    <col min="7176" max="7176" width="52.54296875" bestFit="1" customWidth="1"/>
    <col min="7177" max="7177" width="55.7265625" bestFit="1" customWidth="1"/>
    <col min="7178" max="7178" width="27.54296875" bestFit="1" customWidth="1"/>
    <col min="7179" max="7179" width="30.7265625" bestFit="1" customWidth="1"/>
    <col min="7180" max="7180" width="23.54296875" bestFit="1" customWidth="1"/>
    <col min="7181" max="7181" width="26.7265625" bestFit="1" customWidth="1"/>
    <col min="7182" max="7182" width="46.54296875" bestFit="1" customWidth="1"/>
    <col min="7183" max="7183" width="49.7265625" bestFit="1" customWidth="1"/>
    <col min="7184" max="7184" width="54.1796875" bestFit="1" customWidth="1"/>
    <col min="7185" max="7185" width="57.26953125" bestFit="1" customWidth="1"/>
    <col min="7186" max="7186" width="13.7265625" bestFit="1" customWidth="1"/>
    <col min="7187" max="7187" width="16.81640625" bestFit="1" customWidth="1"/>
    <col min="7188" max="7188" width="55" bestFit="1" customWidth="1"/>
    <col min="7189" max="7189" width="58.1796875" bestFit="1" customWidth="1"/>
    <col min="7190" max="7190" width="24.26953125" bestFit="1" customWidth="1"/>
    <col min="7191" max="7191" width="27.453125" bestFit="1" customWidth="1"/>
    <col min="7192" max="7192" width="34.1796875" bestFit="1" customWidth="1"/>
    <col min="7193" max="7193" width="37.26953125" bestFit="1" customWidth="1"/>
    <col min="7194" max="7194" width="21.7265625" bestFit="1" customWidth="1"/>
    <col min="7195" max="7195" width="24.81640625" bestFit="1" customWidth="1"/>
    <col min="7196" max="7196" width="56" bestFit="1" customWidth="1"/>
    <col min="7197" max="7197" width="59.26953125" bestFit="1" customWidth="1"/>
    <col min="7198" max="7198" width="46.81640625" bestFit="1" customWidth="1"/>
    <col min="7199" max="7199" width="50" bestFit="1" customWidth="1"/>
    <col min="7200" max="7200" width="31.7265625" bestFit="1" customWidth="1"/>
    <col min="7201" max="7201" width="34.81640625" bestFit="1" customWidth="1"/>
    <col min="7202" max="7202" width="49.26953125" bestFit="1" customWidth="1"/>
    <col min="7203" max="7203" width="52.453125" bestFit="1" customWidth="1"/>
    <col min="7204" max="7204" width="25.81640625" bestFit="1" customWidth="1"/>
    <col min="7205" max="7205" width="29" bestFit="1" customWidth="1"/>
    <col min="7206" max="7206" width="48.26953125" bestFit="1" customWidth="1"/>
    <col min="7207" max="7207" width="51.453125" bestFit="1" customWidth="1"/>
    <col min="7208" max="7208" width="58.7265625" bestFit="1" customWidth="1"/>
    <col min="7209" max="7209" width="61.81640625" bestFit="1" customWidth="1"/>
    <col min="7210" max="7210" width="43.7265625" bestFit="1" customWidth="1"/>
    <col min="7211" max="7211" width="47" bestFit="1" customWidth="1"/>
    <col min="7212" max="7212" width="24.81640625" bestFit="1" customWidth="1"/>
    <col min="7213" max="7213" width="28" bestFit="1" customWidth="1"/>
    <col min="7214" max="7214" width="45.1796875" bestFit="1" customWidth="1"/>
    <col min="7215" max="7215" width="48.26953125" bestFit="1" customWidth="1"/>
    <col min="7216" max="7216" width="22" bestFit="1" customWidth="1"/>
    <col min="7217" max="7217" width="25.1796875" bestFit="1" customWidth="1"/>
    <col min="7218" max="7218" width="24.7265625" bestFit="1" customWidth="1"/>
    <col min="7219" max="7219" width="27.81640625" bestFit="1" customWidth="1"/>
    <col min="7220" max="7220" width="59.1796875" bestFit="1" customWidth="1"/>
    <col min="7221" max="7221" width="62.26953125" bestFit="1" customWidth="1"/>
    <col min="7222" max="7222" width="54.453125" bestFit="1" customWidth="1"/>
    <col min="7223" max="7223" width="57.54296875" bestFit="1" customWidth="1"/>
    <col min="7224" max="7224" width="55.81640625" bestFit="1" customWidth="1"/>
    <col min="7225" max="7225" width="59.1796875" bestFit="1" customWidth="1"/>
    <col min="7226" max="7226" width="29.453125" bestFit="1" customWidth="1"/>
    <col min="7227" max="7227" width="32.54296875" bestFit="1" customWidth="1"/>
    <col min="7228" max="7228" width="45.453125" bestFit="1" customWidth="1"/>
    <col min="7229" max="7229" width="48.54296875" bestFit="1" customWidth="1"/>
    <col min="7230" max="7230" width="34.7265625" bestFit="1" customWidth="1"/>
    <col min="7231" max="7231" width="38" bestFit="1" customWidth="1"/>
    <col min="7232" max="7232" width="58.54296875" bestFit="1" customWidth="1"/>
    <col min="7233" max="7233" width="61.7265625" bestFit="1" customWidth="1"/>
    <col min="7234" max="7234" width="33.453125" bestFit="1" customWidth="1"/>
    <col min="7235" max="7235" width="36.54296875" bestFit="1" customWidth="1"/>
    <col min="7236" max="7236" width="19.54296875" bestFit="1" customWidth="1"/>
    <col min="7237" max="7237" width="22.7265625" bestFit="1" customWidth="1"/>
    <col min="7238" max="7238" width="45" bestFit="1" customWidth="1"/>
    <col min="7239" max="7239" width="48.1796875" bestFit="1" customWidth="1"/>
    <col min="7240" max="7240" width="22.1796875" bestFit="1" customWidth="1"/>
    <col min="7241" max="7241" width="25.26953125" bestFit="1" customWidth="1"/>
    <col min="7242" max="7242" width="29" bestFit="1" customWidth="1"/>
    <col min="7243" max="7243" width="32.1796875" bestFit="1" customWidth="1"/>
    <col min="7244" max="7244" width="20.7265625" bestFit="1" customWidth="1"/>
    <col min="7245" max="7245" width="23.81640625" bestFit="1" customWidth="1"/>
    <col min="7246" max="7246" width="39.453125" bestFit="1" customWidth="1"/>
    <col min="7247" max="7247" width="42.7265625" bestFit="1" customWidth="1"/>
    <col min="7248" max="7248" width="54.1796875" bestFit="1" customWidth="1"/>
    <col min="7249" max="7249" width="57.26953125" bestFit="1" customWidth="1"/>
    <col min="7250" max="7250" width="57.453125" bestFit="1" customWidth="1"/>
    <col min="7251" max="7251" width="60.54296875" bestFit="1" customWidth="1"/>
    <col min="7252" max="7252" width="30.81640625" bestFit="1" customWidth="1"/>
    <col min="7253" max="7253" width="34.1796875" bestFit="1" customWidth="1"/>
    <col min="7254" max="7254" width="47" bestFit="1" customWidth="1"/>
    <col min="7255" max="7255" width="50.1796875" bestFit="1" customWidth="1"/>
    <col min="7256" max="7256" width="56.7265625" bestFit="1" customWidth="1"/>
    <col min="7257" max="7257" width="59.81640625" bestFit="1" customWidth="1"/>
    <col min="7258" max="7258" width="39.1796875" bestFit="1" customWidth="1"/>
    <col min="7259" max="7259" width="42.453125" bestFit="1" customWidth="1"/>
    <col min="7260" max="7260" width="25.26953125" bestFit="1" customWidth="1"/>
    <col min="7261" max="7261" width="28.453125" bestFit="1" customWidth="1"/>
    <col min="7262" max="7262" width="45.81640625" bestFit="1" customWidth="1"/>
    <col min="7263" max="7263" width="49" bestFit="1" customWidth="1"/>
    <col min="7264" max="7264" width="26.1796875" bestFit="1" customWidth="1"/>
    <col min="7265" max="7265" width="29.26953125" bestFit="1" customWidth="1"/>
    <col min="7266" max="7266" width="54.26953125" bestFit="1" customWidth="1"/>
    <col min="7267" max="7267" width="57.453125" bestFit="1" customWidth="1"/>
    <col min="7268" max="7268" width="46.7265625" bestFit="1" customWidth="1"/>
    <col min="7269" max="7269" width="49.81640625" bestFit="1" customWidth="1"/>
    <col min="7270" max="7270" width="19.1796875" bestFit="1" customWidth="1"/>
    <col min="7271" max="7271" width="22.26953125" bestFit="1" customWidth="1"/>
    <col min="7272" max="7272" width="41.81640625" bestFit="1" customWidth="1"/>
    <col min="7273" max="7273" width="45" bestFit="1" customWidth="1"/>
    <col min="7274" max="7274" width="33.54296875" bestFit="1" customWidth="1"/>
    <col min="7275" max="7275" width="36.7265625" bestFit="1" customWidth="1"/>
    <col min="7276" max="7276" width="30.26953125" bestFit="1" customWidth="1"/>
    <col min="7277" max="7277" width="33.453125" bestFit="1" customWidth="1"/>
    <col min="7278" max="7278" width="49.453125" bestFit="1" customWidth="1"/>
    <col min="7279" max="7279" width="52.54296875" bestFit="1" customWidth="1"/>
    <col min="7280" max="7280" width="55.81640625" bestFit="1" customWidth="1"/>
    <col min="7281" max="7281" width="59.1796875" bestFit="1" customWidth="1"/>
    <col min="7282" max="7282" width="55.7265625" bestFit="1" customWidth="1"/>
    <col min="7283" max="7283" width="59" bestFit="1" customWidth="1"/>
    <col min="7284" max="7284" width="25.1796875" bestFit="1" customWidth="1"/>
    <col min="7285" max="7285" width="28.26953125" bestFit="1" customWidth="1"/>
    <col min="7286" max="7286" width="53.7265625" bestFit="1" customWidth="1"/>
    <col min="7287" max="7287" width="56.81640625" bestFit="1" customWidth="1"/>
    <col min="7288" max="7288" width="32.7265625" bestFit="1" customWidth="1"/>
    <col min="7289" max="7289" width="35.81640625" bestFit="1" customWidth="1"/>
    <col min="7290" max="7290" width="28.54296875" bestFit="1" customWidth="1"/>
    <col min="7291" max="7291" width="31.7265625" bestFit="1" customWidth="1"/>
    <col min="7292" max="7292" width="53.7265625" bestFit="1" customWidth="1"/>
    <col min="7293" max="7293" width="56.81640625" bestFit="1" customWidth="1"/>
    <col min="7294" max="7294" width="21.453125" bestFit="1" customWidth="1"/>
    <col min="7295" max="7295" width="24.54296875" bestFit="1" customWidth="1"/>
    <col min="7296" max="7296" width="34.54296875" bestFit="1" customWidth="1"/>
    <col min="7297" max="7297" width="37.7265625" bestFit="1" customWidth="1"/>
    <col min="7298" max="7298" width="31.1796875" bestFit="1" customWidth="1"/>
    <col min="7299" max="7299" width="34.453125" bestFit="1" customWidth="1"/>
    <col min="7300" max="7300" width="20.1796875" bestFit="1" customWidth="1"/>
    <col min="7301" max="7301" width="23.26953125" bestFit="1" customWidth="1"/>
    <col min="7302" max="7302" width="25.26953125" bestFit="1" customWidth="1"/>
    <col min="7303" max="7303" width="28.453125" bestFit="1" customWidth="1"/>
    <col min="7304" max="7304" width="12.1796875" bestFit="1" customWidth="1"/>
    <col min="7305" max="7305" width="15.26953125" bestFit="1" customWidth="1"/>
    <col min="7306" max="7306" width="23" bestFit="1" customWidth="1"/>
    <col min="7307" max="7307" width="26.26953125" bestFit="1" customWidth="1"/>
    <col min="7308" max="7308" width="29.453125" bestFit="1" customWidth="1"/>
    <col min="7309" max="7309" width="32.54296875" bestFit="1" customWidth="1"/>
    <col min="7310" max="7310" width="37.54296875" bestFit="1" customWidth="1"/>
    <col min="7311" max="7311" width="40.7265625" bestFit="1" customWidth="1"/>
    <col min="7312" max="7312" width="25.26953125" bestFit="1" customWidth="1"/>
    <col min="7313" max="7313" width="28.453125" bestFit="1" customWidth="1"/>
    <col min="7314" max="7314" width="20.7265625" bestFit="1" customWidth="1"/>
    <col min="7315" max="7315" width="23.81640625" bestFit="1" customWidth="1"/>
    <col min="7316" max="7316" width="35.7265625" bestFit="1" customWidth="1"/>
    <col min="7317" max="7317" width="38.81640625" bestFit="1" customWidth="1"/>
    <col min="7318" max="7318" width="20.1796875" bestFit="1" customWidth="1"/>
    <col min="7319" max="7319" width="23.26953125" bestFit="1" customWidth="1"/>
    <col min="7320" max="7320" width="16.1796875" bestFit="1" customWidth="1"/>
    <col min="7321" max="7321" width="19.26953125" bestFit="1" customWidth="1"/>
    <col min="7322" max="7322" width="38.81640625" bestFit="1" customWidth="1"/>
    <col min="7323" max="7323" width="42.1796875" bestFit="1" customWidth="1"/>
    <col min="7324" max="7324" width="23.81640625" bestFit="1" customWidth="1"/>
    <col min="7325" max="7325" width="27" bestFit="1" customWidth="1"/>
    <col min="7326" max="7326" width="29.1796875" bestFit="1" customWidth="1"/>
    <col min="7327" max="7327" width="32.26953125" bestFit="1" customWidth="1"/>
    <col min="7328" max="7328" width="33.1796875" bestFit="1" customWidth="1"/>
    <col min="7329" max="7329" width="36.26953125" bestFit="1" customWidth="1"/>
    <col min="7330" max="7330" width="24.26953125" bestFit="1" customWidth="1"/>
    <col min="7331" max="7331" width="27.453125" bestFit="1" customWidth="1"/>
    <col min="7332" max="7332" width="30.453125" bestFit="1" customWidth="1"/>
    <col min="7333" max="7333" width="33.54296875" bestFit="1" customWidth="1"/>
    <col min="7334" max="7334" width="38.1796875" bestFit="1" customWidth="1"/>
    <col min="7335" max="7335" width="41.26953125" bestFit="1" customWidth="1"/>
    <col min="7336" max="7336" width="22.26953125" bestFit="1" customWidth="1"/>
    <col min="7337" max="7337" width="25.54296875" bestFit="1" customWidth="1"/>
    <col min="7338" max="7338" width="47.7265625" bestFit="1" customWidth="1"/>
    <col min="7339" max="7339" width="51" bestFit="1" customWidth="1"/>
    <col min="7340" max="7340" width="38.1796875" bestFit="1" customWidth="1"/>
    <col min="7341" max="7341" width="41.26953125" bestFit="1" customWidth="1"/>
    <col min="7342" max="7342" width="49" bestFit="1" customWidth="1"/>
    <col min="7343" max="7343" width="52.1796875" bestFit="1" customWidth="1"/>
    <col min="7344" max="7344" width="56" bestFit="1" customWidth="1"/>
    <col min="7345" max="7345" width="59.26953125" bestFit="1" customWidth="1"/>
    <col min="7346" max="7346" width="46.1796875" bestFit="1" customWidth="1"/>
    <col min="7347" max="7347" width="49.26953125" bestFit="1" customWidth="1"/>
    <col min="7348" max="7348" width="14.7265625" bestFit="1" customWidth="1"/>
    <col min="7349" max="7349" width="18" bestFit="1" customWidth="1"/>
    <col min="7350" max="7350" width="16.54296875" bestFit="1" customWidth="1"/>
    <col min="7351" max="7351" width="19.7265625" bestFit="1" customWidth="1"/>
    <col min="7352" max="7352" width="49.453125" bestFit="1" customWidth="1"/>
    <col min="7353" max="7353" width="52.54296875" bestFit="1" customWidth="1"/>
    <col min="7354" max="7354" width="33.54296875" bestFit="1" customWidth="1"/>
    <col min="7355" max="7355" width="36.7265625" bestFit="1" customWidth="1"/>
    <col min="7356" max="7356" width="21.453125" bestFit="1" customWidth="1"/>
    <col min="7357" max="7357" width="24.54296875" bestFit="1" customWidth="1"/>
    <col min="7358" max="7358" width="14.1796875" bestFit="1" customWidth="1"/>
    <col min="7359" max="7359" width="17.453125" bestFit="1" customWidth="1"/>
    <col min="7360" max="7360" width="19.453125" bestFit="1" customWidth="1"/>
    <col min="7361" max="7361" width="22.54296875" bestFit="1" customWidth="1"/>
    <col min="7362" max="7362" width="44.26953125" bestFit="1" customWidth="1"/>
    <col min="7363" max="7363" width="47.453125" bestFit="1" customWidth="1"/>
    <col min="7364" max="7364" width="25.1796875" bestFit="1" customWidth="1"/>
    <col min="7365" max="7365" width="28.26953125" bestFit="1" customWidth="1"/>
    <col min="7366" max="7366" width="39.1796875" bestFit="1" customWidth="1"/>
    <col min="7367" max="7367" width="42.453125" bestFit="1" customWidth="1"/>
    <col min="7368" max="7368" width="41.453125" bestFit="1" customWidth="1"/>
    <col min="7369" max="7369" width="44.54296875" bestFit="1" customWidth="1"/>
    <col min="7370" max="7370" width="53" bestFit="1" customWidth="1"/>
    <col min="7371" max="7371" width="56.1796875" bestFit="1" customWidth="1"/>
    <col min="7372" max="7372" width="33.7265625" bestFit="1" customWidth="1"/>
    <col min="7373" max="7373" width="36.81640625" bestFit="1" customWidth="1"/>
    <col min="7374" max="7374" width="43.7265625" bestFit="1" customWidth="1"/>
    <col min="7375" max="7375" width="47" bestFit="1" customWidth="1"/>
    <col min="7376" max="7376" width="52.54296875" bestFit="1" customWidth="1"/>
    <col min="7377" max="7377" width="55.7265625" bestFit="1" customWidth="1"/>
    <col min="7378" max="7378" width="52" bestFit="1" customWidth="1"/>
    <col min="7379" max="7379" width="55.26953125" bestFit="1" customWidth="1"/>
    <col min="7380" max="7380" width="27.54296875" bestFit="1" customWidth="1"/>
    <col min="7381" max="7381" width="30.7265625" bestFit="1" customWidth="1"/>
    <col min="7382" max="7382" width="46.7265625" bestFit="1" customWidth="1"/>
    <col min="7383" max="7383" width="49.81640625" bestFit="1" customWidth="1"/>
    <col min="7384" max="7384" width="60.1796875" bestFit="1" customWidth="1"/>
    <col min="7385" max="7385" width="63.453125" bestFit="1" customWidth="1"/>
    <col min="7386" max="7386" width="23.26953125" bestFit="1" customWidth="1"/>
    <col min="7387" max="7387" width="26.453125" bestFit="1" customWidth="1"/>
    <col min="7388" max="7388" width="26.81640625" bestFit="1" customWidth="1"/>
    <col min="7389" max="7389" width="30.1796875" bestFit="1" customWidth="1"/>
    <col min="7390" max="7390" width="20.453125" bestFit="1" customWidth="1"/>
    <col min="7391" max="7391" width="23.54296875" bestFit="1" customWidth="1"/>
    <col min="7392" max="7392" width="35.453125" bestFit="1" customWidth="1"/>
    <col min="7393" max="7393" width="38.7265625" bestFit="1" customWidth="1"/>
    <col min="7394" max="7394" width="23" bestFit="1" customWidth="1"/>
    <col min="7395" max="7395" width="26.26953125" bestFit="1" customWidth="1"/>
    <col min="7396" max="7396" width="24.453125" bestFit="1" customWidth="1"/>
    <col min="7397" max="7397" width="27.54296875" bestFit="1" customWidth="1"/>
    <col min="7398" max="7398" width="36.7265625" bestFit="1" customWidth="1"/>
    <col min="7399" max="7399" width="39.81640625" bestFit="1" customWidth="1"/>
    <col min="7400" max="7400" width="52.54296875" bestFit="1" customWidth="1"/>
    <col min="7401" max="7401" width="55.7265625" bestFit="1" customWidth="1"/>
    <col min="7402" max="7402" width="17.81640625" bestFit="1" customWidth="1"/>
    <col min="7403" max="7403" width="21" bestFit="1" customWidth="1"/>
    <col min="7404" max="7404" width="56.1796875" bestFit="1" customWidth="1"/>
    <col min="7405" max="7405" width="59.453125" bestFit="1" customWidth="1"/>
    <col min="7406" max="7406" width="52.54296875" bestFit="1" customWidth="1"/>
    <col min="7407" max="7407" width="55.7265625" bestFit="1" customWidth="1"/>
    <col min="7408" max="7408" width="35.7265625" bestFit="1" customWidth="1"/>
    <col min="7409" max="7409" width="38.81640625" bestFit="1" customWidth="1"/>
    <col min="7410" max="7410" width="18.54296875" bestFit="1" customWidth="1"/>
    <col min="7411" max="7411" width="21.81640625" bestFit="1" customWidth="1"/>
    <col min="7412" max="7412" width="48.26953125" bestFit="1" customWidth="1"/>
    <col min="7413" max="7413" width="51.453125" bestFit="1" customWidth="1"/>
    <col min="7414" max="7414" width="34.81640625" bestFit="1" customWidth="1"/>
    <col min="7415" max="7415" width="38.1796875" bestFit="1" customWidth="1"/>
    <col min="7416" max="7416" width="56.1796875" bestFit="1" customWidth="1"/>
    <col min="7417" max="7417" width="59.453125" bestFit="1" customWidth="1"/>
    <col min="7418" max="7418" width="58.26953125" bestFit="1" customWidth="1"/>
    <col min="7419" max="7419" width="61.453125" bestFit="1" customWidth="1"/>
    <col min="7420" max="7420" width="36" bestFit="1" customWidth="1"/>
    <col min="7421" max="7421" width="39.1796875" bestFit="1" customWidth="1"/>
    <col min="7422" max="7422" width="8" customWidth="1"/>
    <col min="7423" max="7423" width="11" bestFit="1" customWidth="1"/>
    <col min="7424" max="7424" width="57.81640625" bestFit="1" customWidth="1"/>
    <col min="7425" max="7425" width="61" bestFit="1" customWidth="1"/>
    <col min="7426" max="7426" width="28.54296875" bestFit="1" customWidth="1"/>
    <col min="7427" max="7427" width="31.7265625" bestFit="1" customWidth="1"/>
    <col min="7428" max="7428" width="21.26953125" bestFit="1" customWidth="1"/>
    <col min="7429" max="7429" width="24.453125" bestFit="1" customWidth="1"/>
    <col min="7430" max="7430" width="27.54296875" bestFit="1" customWidth="1"/>
    <col min="7431" max="7431" width="30.7265625" bestFit="1" customWidth="1"/>
    <col min="7432" max="7432" width="25.1796875" bestFit="1" customWidth="1"/>
    <col min="7433" max="7433" width="28.26953125" bestFit="1" customWidth="1"/>
    <col min="7434" max="7434" width="10" bestFit="1" customWidth="1"/>
    <col min="7435" max="7435" width="10.7265625" bestFit="1" customWidth="1"/>
    <col min="7436" max="7436" width="52.54296875" bestFit="1" customWidth="1"/>
    <col min="7437" max="7437" width="55.7265625" bestFit="1" customWidth="1"/>
    <col min="7438" max="7438" width="57.453125" bestFit="1" customWidth="1"/>
    <col min="7439" max="7439" width="60.54296875" bestFit="1" customWidth="1"/>
    <col min="7440" max="7440" width="60.7265625" bestFit="1" customWidth="1"/>
    <col min="7441" max="7441" width="63.81640625" bestFit="1" customWidth="1"/>
    <col min="7442" max="7442" width="35.81640625" bestFit="1" customWidth="1"/>
    <col min="7443" max="7443" width="39" bestFit="1" customWidth="1"/>
    <col min="7444" max="7444" width="28.26953125" bestFit="1" customWidth="1"/>
    <col min="7445" max="7445" width="31.453125" bestFit="1" customWidth="1"/>
    <col min="7446" max="7446" width="48.54296875" bestFit="1" customWidth="1"/>
    <col min="7447" max="7447" width="51.7265625" bestFit="1" customWidth="1"/>
    <col min="7448" max="7448" width="17.1796875" bestFit="1" customWidth="1"/>
    <col min="7449" max="7449" width="20.26953125" bestFit="1" customWidth="1"/>
    <col min="7450" max="7450" width="36.81640625" bestFit="1" customWidth="1"/>
    <col min="7451" max="7451" width="40" bestFit="1" customWidth="1"/>
    <col min="7452" max="7452" width="31.54296875" bestFit="1" customWidth="1"/>
    <col min="7453" max="7453" width="34.7265625" bestFit="1" customWidth="1"/>
    <col min="7454" max="7454" width="37" bestFit="1" customWidth="1"/>
    <col min="7455" max="7455" width="40.1796875" bestFit="1" customWidth="1"/>
    <col min="7456" max="7456" width="15.54296875" bestFit="1" customWidth="1"/>
    <col min="7457" max="7457" width="18.7265625" bestFit="1" customWidth="1"/>
    <col min="7458" max="7458" width="38.81640625" bestFit="1" customWidth="1"/>
    <col min="7459" max="7459" width="42.1796875" bestFit="1" customWidth="1"/>
    <col min="7460" max="7460" width="53.1796875" bestFit="1" customWidth="1"/>
    <col min="7461" max="7461" width="56.26953125" bestFit="1" customWidth="1"/>
    <col min="7462" max="7462" width="38.81640625" bestFit="1" customWidth="1"/>
    <col min="7463" max="7463" width="42.1796875" bestFit="1" customWidth="1"/>
    <col min="7464" max="7464" width="25.81640625" bestFit="1" customWidth="1"/>
    <col min="7465" max="7465" width="29" bestFit="1" customWidth="1"/>
    <col min="7466" max="7466" width="19.54296875" bestFit="1" customWidth="1"/>
    <col min="7467" max="7467" width="22.7265625" bestFit="1" customWidth="1"/>
    <col min="7468" max="7468" width="59" bestFit="1" customWidth="1"/>
    <col min="7469" max="7469" width="62.1796875" bestFit="1" customWidth="1"/>
    <col min="7470" max="7470" width="37.54296875" bestFit="1" customWidth="1"/>
    <col min="7471" max="7471" width="40.7265625" bestFit="1" customWidth="1"/>
    <col min="7472" max="7472" width="37.26953125" bestFit="1" customWidth="1"/>
    <col min="7473" max="7473" width="40.453125" bestFit="1" customWidth="1"/>
    <col min="7474" max="7474" width="31.54296875" bestFit="1" customWidth="1"/>
    <col min="7475" max="7475" width="34.7265625" bestFit="1" customWidth="1"/>
    <col min="7476" max="7476" width="14.26953125" bestFit="1" customWidth="1"/>
    <col min="7477" max="7477" width="17.54296875" bestFit="1" customWidth="1"/>
    <col min="7478" max="7478" width="41" bestFit="1" customWidth="1"/>
    <col min="7479" max="7479" width="44.1796875" bestFit="1" customWidth="1"/>
    <col min="7480" max="7480" width="52.54296875" bestFit="1" customWidth="1"/>
    <col min="7481" max="7481" width="55.7265625" bestFit="1" customWidth="1"/>
    <col min="7482" max="7482" width="22" bestFit="1" customWidth="1"/>
    <col min="7483" max="7483" width="25.1796875" bestFit="1" customWidth="1"/>
    <col min="7484" max="7484" width="36.26953125" bestFit="1" customWidth="1"/>
    <col min="7485" max="7485" width="39.453125" bestFit="1" customWidth="1"/>
    <col min="7486" max="7486" width="35.1796875" bestFit="1" customWidth="1"/>
    <col min="7487" max="7487" width="38.453125" bestFit="1" customWidth="1"/>
    <col min="7488" max="7488" width="18" bestFit="1" customWidth="1"/>
    <col min="7489" max="7489" width="21.1796875" bestFit="1" customWidth="1"/>
    <col min="7490" max="7490" width="54.54296875" bestFit="1" customWidth="1"/>
    <col min="7491" max="7491" width="57.7265625" bestFit="1" customWidth="1"/>
    <col min="7492" max="7492" width="23.7265625" bestFit="1" customWidth="1"/>
    <col min="7493" max="7493" width="26.81640625" bestFit="1" customWidth="1"/>
    <col min="7494" max="7494" width="22.453125" bestFit="1" customWidth="1"/>
    <col min="7495" max="7495" width="25.7265625" bestFit="1" customWidth="1"/>
    <col min="7496" max="7496" width="18.54296875" bestFit="1" customWidth="1"/>
    <col min="7497" max="7497" width="21.81640625" bestFit="1" customWidth="1"/>
    <col min="7498" max="7498" width="43.453125" bestFit="1" customWidth="1"/>
    <col min="7499" max="7499" width="46.7265625" bestFit="1" customWidth="1"/>
    <col min="7500" max="7500" width="26" bestFit="1" customWidth="1"/>
    <col min="7501" max="7501" width="29.1796875" bestFit="1" customWidth="1"/>
    <col min="7502" max="7502" width="43.54296875" bestFit="1" customWidth="1"/>
    <col min="7503" max="7503" width="46.81640625" bestFit="1" customWidth="1"/>
    <col min="7504" max="7504" width="53.26953125" bestFit="1" customWidth="1"/>
    <col min="7505" max="7505" width="56.453125" bestFit="1" customWidth="1"/>
    <col min="7506" max="7506" width="55.453125" bestFit="1" customWidth="1"/>
    <col min="7507" max="7507" width="58.7265625" bestFit="1" customWidth="1"/>
    <col min="7508" max="7508" width="37.54296875" bestFit="1" customWidth="1"/>
    <col min="7509" max="7509" width="40.7265625" bestFit="1" customWidth="1"/>
    <col min="7510" max="7510" width="12.54296875" bestFit="1" customWidth="1"/>
    <col min="7511" max="7511" width="15.7265625" bestFit="1" customWidth="1"/>
    <col min="7512" max="7512" width="33.26953125" bestFit="1" customWidth="1"/>
    <col min="7513" max="7513" width="36.453125" bestFit="1" customWidth="1"/>
    <col min="7514" max="7514" width="14.7265625" bestFit="1" customWidth="1"/>
    <col min="7515" max="7515" width="18" bestFit="1" customWidth="1"/>
    <col min="7516" max="7516" width="19.81640625" bestFit="1" customWidth="1"/>
    <col min="7517" max="7517" width="23" bestFit="1" customWidth="1"/>
    <col min="7518" max="7518" width="59.1796875" bestFit="1" customWidth="1"/>
    <col min="7519" max="7519" width="62.26953125" bestFit="1" customWidth="1"/>
    <col min="7520" max="7520" width="51.453125" bestFit="1" customWidth="1"/>
    <col min="7521" max="7521" width="54.7265625" bestFit="1" customWidth="1"/>
    <col min="7522" max="7522" width="31.54296875" bestFit="1" customWidth="1"/>
    <col min="7523" max="7523" width="34.7265625" bestFit="1" customWidth="1"/>
    <col min="7524" max="7524" width="47.54296875" bestFit="1" customWidth="1"/>
    <col min="7525" max="7525" width="50.81640625" bestFit="1" customWidth="1"/>
    <col min="7526" max="7526" width="31.26953125" bestFit="1" customWidth="1"/>
    <col min="7527" max="7527" width="34.54296875" bestFit="1" customWidth="1"/>
    <col min="7528" max="7528" width="59" bestFit="1" customWidth="1"/>
    <col min="7529" max="7529" width="62.1796875" bestFit="1" customWidth="1"/>
    <col min="7530" max="7530" width="48.1796875" bestFit="1" customWidth="1"/>
    <col min="7531" max="7531" width="51.26953125" bestFit="1" customWidth="1"/>
    <col min="7532" max="7532" width="29.54296875" bestFit="1" customWidth="1"/>
    <col min="7533" max="7533" width="32.7265625" bestFit="1" customWidth="1"/>
    <col min="7534" max="7534" width="35" bestFit="1" customWidth="1"/>
    <col min="7535" max="7535" width="38.26953125" bestFit="1" customWidth="1"/>
    <col min="7536" max="7536" width="47.26953125" bestFit="1" customWidth="1"/>
    <col min="7537" max="7537" width="50.54296875" bestFit="1" customWidth="1"/>
    <col min="7538" max="7538" width="26.26953125" bestFit="1" customWidth="1"/>
    <col min="7539" max="7539" width="29.453125" bestFit="1" customWidth="1"/>
    <col min="7540" max="7540" width="18" bestFit="1" customWidth="1"/>
    <col min="7541" max="7541" width="21.1796875" bestFit="1" customWidth="1"/>
    <col min="7542" max="7542" width="24.7265625" bestFit="1" customWidth="1"/>
    <col min="7543" max="7543" width="27.81640625" bestFit="1" customWidth="1"/>
    <col min="7544" max="7544" width="15.7265625" bestFit="1" customWidth="1"/>
    <col min="7545" max="7545" width="18.81640625" bestFit="1" customWidth="1"/>
    <col min="7546" max="7546" width="13.1796875" bestFit="1" customWidth="1"/>
    <col min="7547" max="7547" width="16.26953125" bestFit="1" customWidth="1"/>
    <col min="7548" max="7548" width="45.54296875" bestFit="1" customWidth="1"/>
    <col min="7549" max="7549" width="48.7265625" bestFit="1" customWidth="1"/>
    <col min="7550" max="7550" width="42.26953125" bestFit="1" customWidth="1"/>
    <col min="7551" max="7551" width="45.453125" bestFit="1" customWidth="1"/>
    <col min="7552" max="7552" width="45" bestFit="1" customWidth="1"/>
    <col min="7553" max="7553" width="48.1796875" bestFit="1" customWidth="1"/>
    <col min="7554" max="7554" width="20" bestFit="1" customWidth="1"/>
    <col min="7555" max="7555" width="23.1796875" bestFit="1" customWidth="1"/>
    <col min="7556" max="7556" width="48.7265625" bestFit="1" customWidth="1"/>
    <col min="7557" max="7557" width="51.81640625" bestFit="1" customWidth="1"/>
    <col min="7558" max="7558" width="56.453125" bestFit="1" customWidth="1"/>
    <col min="7559" max="7559" width="59.54296875" bestFit="1" customWidth="1"/>
    <col min="7560" max="7560" width="46.54296875" bestFit="1" customWidth="1"/>
    <col min="7561" max="7561" width="49.7265625" bestFit="1" customWidth="1"/>
    <col min="7562" max="7562" width="18.81640625" bestFit="1" customWidth="1"/>
    <col min="7563" max="7563" width="22.1796875" bestFit="1" customWidth="1"/>
    <col min="7564" max="7564" width="29.81640625" bestFit="1" customWidth="1"/>
    <col min="7565" max="7565" width="33" bestFit="1" customWidth="1"/>
    <col min="7566" max="7566" width="56.453125" bestFit="1" customWidth="1"/>
    <col min="7567" max="7567" width="59.54296875" bestFit="1" customWidth="1"/>
    <col min="7568" max="7568" width="34" bestFit="1" customWidth="1"/>
    <col min="7569" max="7569" width="37.1796875" bestFit="1" customWidth="1"/>
    <col min="7570" max="7570" width="62.453125" bestFit="1" customWidth="1"/>
    <col min="7571" max="7571" width="65.54296875" bestFit="1" customWidth="1"/>
    <col min="7572" max="7572" width="26.54296875" bestFit="1" customWidth="1"/>
    <col min="7573" max="7573" width="29.81640625" bestFit="1" customWidth="1"/>
    <col min="7574" max="7574" width="30.26953125" bestFit="1" customWidth="1"/>
    <col min="7575" max="7575" width="33.453125" bestFit="1" customWidth="1"/>
    <col min="7576" max="7576" width="49.81640625" bestFit="1" customWidth="1"/>
    <col min="7577" max="7577" width="53" bestFit="1" customWidth="1"/>
    <col min="7578" max="7578" width="53.26953125" bestFit="1" customWidth="1"/>
    <col min="7579" max="7579" width="56.453125" bestFit="1" customWidth="1"/>
    <col min="7580" max="7580" width="56" bestFit="1" customWidth="1"/>
    <col min="7581" max="7581" width="59.26953125" bestFit="1" customWidth="1"/>
    <col min="7582" max="7582" width="40.453125" bestFit="1" customWidth="1"/>
    <col min="7583" max="7583" width="43.54296875" bestFit="1" customWidth="1"/>
    <col min="7584" max="7584" width="49.81640625" bestFit="1" customWidth="1"/>
    <col min="7585" max="7585" width="53" bestFit="1" customWidth="1"/>
    <col min="7586" max="7586" width="61.453125" bestFit="1" customWidth="1"/>
    <col min="7587" max="7587" width="64.54296875" bestFit="1" customWidth="1"/>
    <col min="7588" max="7588" width="17.7265625" bestFit="1" customWidth="1"/>
    <col min="7589" max="7589" width="20.81640625" bestFit="1" customWidth="1"/>
    <col min="7590" max="7590" width="17.54296875" bestFit="1" customWidth="1"/>
    <col min="7591" max="7591" width="20.7265625" bestFit="1" customWidth="1"/>
    <col min="7592" max="7592" width="28.26953125" bestFit="1" customWidth="1"/>
    <col min="7593" max="7593" width="31.453125" bestFit="1" customWidth="1"/>
    <col min="7594" max="7594" width="60.54296875" bestFit="1" customWidth="1"/>
    <col min="7595" max="7595" width="63.7265625" bestFit="1" customWidth="1"/>
    <col min="7596" max="7596" width="40" bestFit="1" customWidth="1"/>
    <col min="7597" max="7597" width="43.1796875" bestFit="1" customWidth="1"/>
    <col min="7598" max="7598" width="49.81640625" bestFit="1" customWidth="1"/>
    <col min="7599" max="7599" width="53" bestFit="1" customWidth="1"/>
    <col min="7600" max="7600" width="29" bestFit="1" customWidth="1"/>
    <col min="7601" max="7601" width="32.1796875" bestFit="1" customWidth="1"/>
    <col min="7602" max="7602" width="13.1796875" bestFit="1" customWidth="1"/>
    <col min="7603" max="7603" width="16.26953125" bestFit="1" customWidth="1"/>
    <col min="7604" max="7604" width="37" bestFit="1" customWidth="1"/>
    <col min="7605" max="7605" width="40.1796875" bestFit="1" customWidth="1"/>
    <col min="7606" max="7606" width="35.26953125" bestFit="1" customWidth="1"/>
    <col min="7607" max="7607" width="38.54296875" bestFit="1" customWidth="1"/>
    <col min="7608" max="7608" width="30.453125" bestFit="1" customWidth="1"/>
    <col min="7609" max="7609" width="33.54296875" bestFit="1" customWidth="1"/>
    <col min="7610" max="7610" width="10" bestFit="1" customWidth="1"/>
    <col min="7611" max="7611" width="11.7265625" bestFit="1" customWidth="1"/>
    <col min="7612" max="7612" width="21.54296875" bestFit="1" customWidth="1"/>
    <col min="7613" max="7613" width="24.7265625" bestFit="1" customWidth="1"/>
    <col min="7614" max="7614" width="36.7265625" bestFit="1" customWidth="1"/>
    <col min="7615" max="7615" width="39.81640625" bestFit="1" customWidth="1"/>
    <col min="7616" max="7616" width="30.81640625" bestFit="1" customWidth="1"/>
    <col min="7617" max="7617" width="34.1796875" bestFit="1" customWidth="1"/>
    <col min="7618" max="7618" width="42.54296875" bestFit="1" customWidth="1"/>
    <col min="7619" max="7619" width="45.7265625" bestFit="1" customWidth="1"/>
    <col min="7620" max="7620" width="57.7265625" bestFit="1" customWidth="1"/>
    <col min="7621" max="7621" width="60.81640625" bestFit="1" customWidth="1"/>
    <col min="7622" max="7622" width="12.81640625" bestFit="1" customWidth="1"/>
    <col min="7623" max="7623" width="16" bestFit="1" customWidth="1"/>
    <col min="7624" max="7624" width="56.453125" bestFit="1" customWidth="1"/>
    <col min="7625" max="7625" width="59.54296875" bestFit="1" customWidth="1"/>
    <col min="7626" max="7626" width="35.7265625" bestFit="1" customWidth="1"/>
    <col min="7627" max="7627" width="38.81640625" bestFit="1" customWidth="1"/>
    <col min="7628" max="7628" width="14.1796875" bestFit="1" customWidth="1"/>
    <col min="7629" max="7629" width="17.453125" bestFit="1" customWidth="1"/>
    <col min="7630" max="7630" width="38" bestFit="1" customWidth="1"/>
    <col min="7631" max="7631" width="41.1796875" bestFit="1" customWidth="1"/>
    <col min="7632" max="7632" width="9.26953125" bestFit="1" customWidth="1"/>
    <col min="7633" max="7633" width="12.26953125" bestFit="1" customWidth="1"/>
    <col min="7634" max="7634" width="41.26953125" bestFit="1" customWidth="1"/>
    <col min="7635" max="7635" width="44.453125" bestFit="1" customWidth="1"/>
    <col min="7636" max="7636" width="43.7265625" bestFit="1" customWidth="1"/>
    <col min="7637" max="7637" width="47" bestFit="1" customWidth="1"/>
    <col min="7638" max="7638" width="50.7265625" bestFit="1" customWidth="1"/>
    <col min="7639" max="7639" width="53.81640625" bestFit="1" customWidth="1"/>
    <col min="7640" max="7640" width="10" bestFit="1" customWidth="1"/>
    <col min="7641" max="7641" width="11.81640625" bestFit="1" customWidth="1"/>
    <col min="7642" max="7642" width="53.54296875" bestFit="1" customWidth="1"/>
    <col min="7643" max="7643" width="56.7265625" bestFit="1" customWidth="1"/>
    <col min="7644" max="7644" width="21.7265625" bestFit="1" customWidth="1"/>
    <col min="7645" max="7645" width="24.81640625" bestFit="1" customWidth="1"/>
    <col min="7646" max="7646" width="19.1796875" bestFit="1" customWidth="1"/>
    <col min="7647" max="7647" width="22.26953125" bestFit="1" customWidth="1"/>
    <col min="7648" max="7648" width="37.54296875" bestFit="1" customWidth="1"/>
    <col min="7649" max="7649" width="40.7265625" bestFit="1" customWidth="1"/>
    <col min="7650" max="7650" width="31.1796875" bestFit="1" customWidth="1"/>
    <col min="7651" max="7651" width="34.453125" bestFit="1" customWidth="1"/>
    <col min="7652" max="7652" width="22.7265625" bestFit="1" customWidth="1"/>
    <col min="7653" max="7653" width="26" bestFit="1" customWidth="1"/>
    <col min="7654" max="7654" width="42.26953125" bestFit="1" customWidth="1"/>
    <col min="7655" max="7655" width="45.453125" bestFit="1" customWidth="1"/>
    <col min="7656" max="7656" width="21" bestFit="1" customWidth="1"/>
    <col min="7657" max="7657" width="24.1796875" bestFit="1" customWidth="1"/>
    <col min="7658" max="7658" width="51.26953125" bestFit="1" customWidth="1"/>
    <col min="7659" max="7659" width="54.54296875" bestFit="1" customWidth="1"/>
    <col min="7660" max="7660" width="35.1796875" bestFit="1" customWidth="1"/>
    <col min="7661" max="7661" width="38.453125" bestFit="1" customWidth="1"/>
    <col min="7662" max="7662" width="32" bestFit="1" customWidth="1"/>
    <col min="7663" max="7663" width="35.1796875" bestFit="1" customWidth="1"/>
    <col min="7664" max="7664" width="36.1796875" bestFit="1" customWidth="1"/>
    <col min="7665" max="7665" width="39.26953125" bestFit="1" customWidth="1"/>
    <col min="7666" max="7666" width="12.81640625" bestFit="1" customWidth="1"/>
    <col min="7667" max="7667" width="16" bestFit="1" customWidth="1"/>
    <col min="7668" max="7668" width="24.7265625" bestFit="1" customWidth="1"/>
    <col min="7669" max="7669" width="27.81640625" bestFit="1" customWidth="1"/>
    <col min="7670" max="7670" width="57.81640625" bestFit="1" customWidth="1"/>
    <col min="7671" max="7671" width="61" bestFit="1" customWidth="1"/>
    <col min="7672" max="7672" width="32.54296875" bestFit="1" customWidth="1"/>
    <col min="7673" max="7673" width="35.7265625" bestFit="1" customWidth="1"/>
    <col min="7674" max="7674" width="54.54296875" bestFit="1" customWidth="1"/>
    <col min="7675" max="7675" width="57.7265625" bestFit="1" customWidth="1"/>
    <col min="7676" max="7676" width="18.26953125" bestFit="1" customWidth="1"/>
    <col min="7677" max="7677" width="21.54296875" bestFit="1" customWidth="1"/>
    <col min="7678" max="7678" width="34.453125" bestFit="1" customWidth="1"/>
    <col min="7679" max="7679" width="37.54296875" bestFit="1" customWidth="1"/>
    <col min="7680" max="7680" width="10" bestFit="1" customWidth="1"/>
    <col min="7681" max="7681" width="10.7265625" bestFit="1" customWidth="1"/>
    <col min="7682" max="7682" width="47" bestFit="1" customWidth="1"/>
    <col min="7683" max="7683" width="50.1796875" bestFit="1" customWidth="1"/>
    <col min="7684" max="7684" width="58.453125" bestFit="1" customWidth="1"/>
    <col min="7685" max="7685" width="61.54296875" bestFit="1" customWidth="1"/>
    <col min="7686" max="7686" width="42.26953125" bestFit="1" customWidth="1"/>
    <col min="7687" max="7687" width="45.453125" bestFit="1" customWidth="1"/>
    <col min="7688" max="7688" width="25" bestFit="1" customWidth="1"/>
    <col min="7689" max="7689" width="28.1796875" bestFit="1" customWidth="1"/>
    <col min="7690" max="7690" width="21.1796875" bestFit="1" customWidth="1"/>
    <col min="7691" max="7691" width="24.26953125" bestFit="1" customWidth="1"/>
    <col min="7692" max="7692" width="38" bestFit="1" customWidth="1"/>
    <col min="7693" max="7693" width="41.1796875" bestFit="1" customWidth="1"/>
    <col min="7694" max="7694" width="16.26953125" bestFit="1" customWidth="1"/>
    <col min="7695" max="7695" width="19.453125" bestFit="1" customWidth="1"/>
    <col min="7696" max="7696" width="30.26953125" bestFit="1" customWidth="1"/>
    <col min="7697" max="7697" width="33.453125" bestFit="1" customWidth="1"/>
    <col min="7698" max="7698" width="12.81640625" bestFit="1" customWidth="1"/>
    <col min="7699" max="7699" width="16" bestFit="1" customWidth="1"/>
    <col min="7700" max="7700" width="49" bestFit="1" customWidth="1"/>
    <col min="7701" max="7701" width="52.1796875" bestFit="1" customWidth="1"/>
    <col min="7702" max="7702" width="20" bestFit="1" customWidth="1"/>
    <col min="7703" max="7703" width="23.1796875" bestFit="1" customWidth="1"/>
    <col min="7704" max="7704" width="20.1796875" bestFit="1" customWidth="1"/>
    <col min="7705" max="7705" width="23.26953125" bestFit="1" customWidth="1"/>
    <col min="7706" max="7706" width="26.7265625" bestFit="1" customWidth="1"/>
    <col min="7707" max="7707" width="30" bestFit="1" customWidth="1"/>
    <col min="7708" max="7708" width="41.453125" bestFit="1" customWidth="1"/>
    <col min="7709" max="7709" width="44.54296875" bestFit="1" customWidth="1"/>
    <col min="7710" max="7710" width="52.81640625" bestFit="1" customWidth="1"/>
    <col min="7711" max="7711" width="56" bestFit="1" customWidth="1"/>
    <col min="7712" max="7712" width="51.453125" bestFit="1" customWidth="1"/>
    <col min="7713" max="7713" width="54.7265625" bestFit="1" customWidth="1"/>
    <col min="7714" max="7714" width="27.453125" bestFit="1" customWidth="1"/>
    <col min="7715" max="7715" width="30.54296875" bestFit="1" customWidth="1"/>
    <col min="7716" max="7716" width="55.81640625" bestFit="1" customWidth="1"/>
    <col min="7717" max="7717" width="59.1796875" bestFit="1" customWidth="1"/>
    <col min="7718" max="7718" width="23.26953125" bestFit="1" customWidth="1"/>
    <col min="7719" max="7719" width="26.453125" bestFit="1" customWidth="1"/>
    <col min="7720" max="7720" width="43.7265625" bestFit="1" customWidth="1"/>
    <col min="7721" max="7721" width="47" bestFit="1" customWidth="1"/>
    <col min="7722" max="7722" width="58.1796875" bestFit="1" customWidth="1"/>
    <col min="7723" max="7723" width="61.26953125" bestFit="1" customWidth="1"/>
    <col min="7724" max="7724" width="33.54296875" bestFit="1" customWidth="1"/>
    <col min="7725" max="7725" width="36.7265625" bestFit="1" customWidth="1"/>
    <col min="7726" max="7726" width="60.54296875" bestFit="1" customWidth="1"/>
    <col min="7727" max="7727" width="63.7265625" bestFit="1" customWidth="1"/>
    <col min="7728" max="7728" width="23.453125" bestFit="1" customWidth="1"/>
    <col min="7729" max="7729" width="26.54296875" bestFit="1" customWidth="1"/>
    <col min="7730" max="7730" width="32.7265625" bestFit="1" customWidth="1"/>
    <col min="7731" max="7731" width="35.81640625" bestFit="1" customWidth="1"/>
    <col min="7732" max="7732" width="15.7265625" bestFit="1" customWidth="1"/>
    <col min="7733" max="7733" width="18.81640625" bestFit="1" customWidth="1"/>
    <col min="7734" max="7734" width="61" bestFit="1" customWidth="1"/>
    <col min="7735" max="7735" width="64.1796875" bestFit="1" customWidth="1"/>
    <col min="7736" max="7736" width="26" bestFit="1" customWidth="1"/>
    <col min="7737" max="7737" width="29.1796875" bestFit="1" customWidth="1"/>
    <col min="7738" max="7738" width="48.81640625" bestFit="1" customWidth="1"/>
    <col min="7739" max="7739" width="52" bestFit="1" customWidth="1"/>
    <col min="7740" max="7740" width="19.453125" bestFit="1" customWidth="1"/>
    <col min="7741" max="7741" width="22.54296875" bestFit="1" customWidth="1"/>
    <col min="7742" max="7742" width="57.26953125" bestFit="1" customWidth="1"/>
    <col min="7743" max="7743" width="60.453125" bestFit="1" customWidth="1"/>
    <col min="7744" max="7744" width="52.81640625" bestFit="1" customWidth="1"/>
    <col min="7745" max="7745" width="56" bestFit="1" customWidth="1"/>
    <col min="7746" max="7746" width="49.7265625" bestFit="1" customWidth="1"/>
    <col min="7747" max="7747" width="52.81640625" bestFit="1" customWidth="1"/>
    <col min="7748" max="7748" width="33.7265625" bestFit="1" customWidth="1"/>
    <col min="7749" max="7749" width="36.81640625" bestFit="1" customWidth="1"/>
    <col min="7750" max="7750" width="53.453125" bestFit="1" customWidth="1"/>
    <col min="7751" max="7751" width="56.54296875" bestFit="1" customWidth="1"/>
    <col min="7752" max="7752" width="23.54296875" bestFit="1" customWidth="1"/>
    <col min="7753" max="7753" width="26.7265625" bestFit="1" customWidth="1"/>
    <col min="7754" max="7754" width="23.54296875" bestFit="1" customWidth="1"/>
    <col min="7755" max="7755" width="26.7265625" bestFit="1" customWidth="1"/>
    <col min="7756" max="7756" width="28.7265625" bestFit="1" customWidth="1"/>
    <col min="7757" max="7757" width="31.81640625" bestFit="1" customWidth="1"/>
    <col min="7758" max="7758" width="46.7265625" bestFit="1" customWidth="1"/>
    <col min="7759" max="7759" width="49.81640625" bestFit="1" customWidth="1"/>
    <col min="7760" max="7760" width="51.1796875" bestFit="1" customWidth="1"/>
    <col min="7761" max="7761" width="54.26953125" bestFit="1" customWidth="1"/>
    <col min="7762" max="7762" width="18.26953125" bestFit="1" customWidth="1"/>
    <col min="7763" max="7763" width="21.54296875" bestFit="1" customWidth="1"/>
    <col min="7764" max="7764" width="28.1796875" bestFit="1" customWidth="1"/>
    <col min="7765" max="7765" width="31.26953125" bestFit="1" customWidth="1"/>
    <col min="7766" max="7766" width="43.1796875" bestFit="1" customWidth="1"/>
    <col min="7767" max="7767" width="46.453125" bestFit="1" customWidth="1"/>
    <col min="7768" max="7768" width="40.54296875" bestFit="1" customWidth="1"/>
    <col min="7769" max="7769" width="43.7265625" bestFit="1" customWidth="1"/>
    <col min="7770" max="7770" width="59" bestFit="1" customWidth="1"/>
    <col min="7771" max="7771" width="62.1796875" bestFit="1" customWidth="1"/>
    <col min="7772" max="7772" width="59.7265625" bestFit="1" customWidth="1"/>
    <col min="7773" max="7773" width="63" bestFit="1" customWidth="1"/>
    <col min="7774" max="7774" width="33.54296875" bestFit="1" customWidth="1"/>
    <col min="7775" max="7775" width="36.7265625" bestFit="1" customWidth="1"/>
    <col min="7776" max="7776" width="47.7265625" bestFit="1" customWidth="1"/>
    <col min="7777" max="7777" width="51" bestFit="1" customWidth="1"/>
    <col min="7778" max="7778" width="26.54296875" bestFit="1" customWidth="1"/>
    <col min="7779" max="7779" width="29.81640625" bestFit="1" customWidth="1"/>
    <col min="7780" max="7780" width="36.26953125" bestFit="1" customWidth="1"/>
    <col min="7781" max="7781" width="39.453125" bestFit="1" customWidth="1"/>
    <col min="7782" max="7782" width="42.81640625" bestFit="1" customWidth="1"/>
    <col min="7783" max="7783" width="46" bestFit="1" customWidth="1"/>
    <col min="7784" max="7784" width="46.81640625" bestFit="1" customWidth="1"/>
    <col min="7785" max="7785" width="50" bestFit="1" customWidth="1"/>
    <col min="7786" max="7786" width="61.453125" bestFit="1" customWidth="1"/>
    <col min="7787" max="7787" width="64.54296875" bestFit="1" customWidth="1"/>
    <col min="7788" max="7788" width="10.7265625" bestFit="1" customWidth="1"/>
    <col min="7789" max="7789" width="13.81640625" bestFit="1" customWidth="1"/>
    <col min="7790" max="7790" width="25.26953125" bestFit="1" customWidth="1"/>
    <col min="7791" max="7791" width="28.453125" bestFit="1" customWidth="1"/>
    <col min="7792" max="7792" width="26.54296875" bestFit="1" customWidth="1"/>
    <col min="7793" max="7793" width="29.81640625" bestFit="1" customWidth="1"/>
    <col min="7794" max="7794" width="33.1796875" bestFit="1" customWidth="1"/>
    <col min="7795" max="7795" width="36.26953125" bestFit="1" customWidth="1"/>
    <col min="7796" max="7796" width="33.1796875" bestFit="1" customWidth="1"/>
    <col min="7797" max="7797" width="36.26953125" bestFit="1" customWidth="1"/>
    <col min="7798" max="7798" width="28.453125" bestFit="1" customWidth="1"/>
    <col min="7799" max="7799" width="31.54296875" bestFit="1" customWidth="1"/>
    <col min="7800" max="7800" width="53.26953125" bestFit="1" customWidth="1"/>
    <col min="7801" max="7801" width="56.453125" bestFit="1" customWidth="1"/>
    <col min="7802" max="7802" width="61.81640625" bestFit="1" customWidth="1"/>
    <col min="7803" max="7803" width="65" bestFit="1" customWidth="1"/>
    <col min="7804" max="7804" width="54.54296875" bestFit="1" customWidth="1"/>
    <col min="7805" max="7805" width="57.7265625" bestFit="1" customWidth="1"/>
    <col min="7806" max="7806" width="22.453125" bestFit="1" customWidth="1"/>
    <col min="7807" max="7807" width="25.7265625" bestFit="1" customWidth="1"/>
    <col min="7808" max="7808" width="46.1796875" bestFit="1" customWidth="1"/>
    <col min="7809" max="7809" width="49.26953125" bestFit="1" customWidth="1"/>
    <col min="7810" max="7810" width="34.54296875" bestFit="1" customWidth="1"/>
    <col min="7811" max="7811" width="37.7265625" bestFit="1" customWidth="1"/>
    <col min="7812" max="7812" width="11.54296875" bestFit="1" customWidth="1"/>
    <col min="7813" max="7813" width="14.7265625" bestFit="1" customWidth="1"/>
    <col min="7814" max="7814" width="21.453125" bestFit="1" customWidth="1"/>
    <col min="7815" max="7815" width="24.54296875" bestFit="1" customWidth="1"/>
    <col min="7816" max="7816" width="23" bestFit="1" customWidth="1"/>
    <col min="7817" max="7817" width="26.26953125" bestFit="1" customWidth="1"/>
    <col min="7818" max="7818" width="15.453125" bestFit="1" customWidth="1"/>
    <col min="7819" max="7819" width="18.54296875" bestFit="1" customWidth="1"/>
    <col min="7820" max="7820" width="26.26953125" bestFit="1" customWidth="1"/>
    <col min="7821" max="7821" width="29.453125" bestFit="1" customWidth="1"/>
    <col min="7822" max="7822" width="57.1796875" bestFit="1" customWidth="1"/>
    <col min="7823" max="7823" width="60.26953125" bestFit="1" customWidth="1"/>
    <col min="7824" max="7824" width="31" bestFit="1" customWidth="1"/>
    <col min="7825" max="7825" width="34.26953125" bestFit="1" customWidth="1"/>
    <col min="7826" max="7826" width="50.7265625" bestFit="1" customWidth="1"/>
    <col min="7827" max="7827" width="53.81640625" bestFit="1" customWidth="1"/>
    <col min="7828" max="7828" width="52.7265625" bestFit="1" customWidth="1"/>
    <col min="7829" max="7829" width="55.81640625" bestFit="1" customWidth="1"/>
    <col min="7830" max="7830" width="26.453125" bestFit="1" customWidth="1"/>
    <col min="7831" max="7831" width="29.7265625" bestFit="1" customWidth="1"/>
    <col min="7832" max="7832" width="9.54296875" bestFit="1" customWidth="1"/>
    <col min="7833" max="7833" width="12.54296875" bestFit="1" customWidth="1"/>
    <col min="7834" max="7834" width="26.81640625" bestFit="1" customWidth="1"/>
    <col min="7835" max="7835" width="30.1796875" bestFit="1" customWidth="1"/>
    <col min="7836" max="7836" width="45.7265625" bestFit="1" customWidth="1"/>
    <col min="7837" max="7837" width="48.81640625" bestFit="1" customWidth="1"/>
    <col min="7838" max="7838" width="30.453125" bestFit="1" customWidth="1"/>
    <col min="7839" max="7839" width="33.54296875" bestFit="1" customWidth="1"/>
    <col min="7840" max="7840" width="53.7265625" bestFit="1" customWidth="1"/>
    <col min="7841" max="7841" width="56.81640625" bestFit="1" customWidth="1"/>
    <col min="7842" max="7842" width="40" bestFit="1" customWidth="1"/>
    <col min="7843" max="7843" width="43.1796875" bestFit="1" customWidth="1"/>
    <col min="7844" max="7844" width="33" bestFit="1" customWidth="1"/>
    <col min="7845" max="7845" width="36.1796875" bestFit="1" customWidth="1"/>
    <col min="7846" max="7846" width="11.453125" bestFit="1" customWidth="1"/>
    <col min="7847" max="7847" width="14.54296875" bestFit="1" customWidth="1"/>
    <col min="7848" max="7848" width="50.7265625" bestFit="1" customWidth="1"/>
    <col min="7849" max="7849" width="53.81640625" bestFit="1" customWidth="1"/>
    <col min="7850" max="7850" width="44.54296875" bestFit="1" customWidth="1"/>
    <col min="7851" max="7851" width="47.7265625" bestFit="1" customWidth="1"/>
    <col min="7852" max="7852" width="47.54296875" bestFit="1" customWidth="1"/>
    <col min="7853" max="7853" width="50.81640625" bestFit="1" customWidth="1"/>
    <col min="7854" max="7854" width="55.54296875" bestFit="1" customWidth="1"/>
    <col min="7855" max="7855" width="58.81640625" bestFit="1" customWidth="1"/>
    <col min="7856" max="7856" width="55" bestFit="1" customWidth="1"/>
    <col min="7857" max="7857" width="58.1796875" bestFit="1" customWidth="1"/>
    <col min="7858" max="7858" width="56.453125" bestFit="1" customWidth="1"/>
    <col min="7859" max="7859" width="59.54296875" bestFit="1" customWidth="1"/>
    <col min="7860" max="7860" width="31.81640625" bestFit="1" customWidth="1"/>
    <col min="7861" max="7861" width="35" bestFit="1" customWidth="1"/>
    <col min="7862" max="7862" width="10" bestFit="1" customWidth="1"/>
    <col min="7863" max="7863" width="12.26953125" bestFit="1" customWidth="1"/>
    <col min="7864" max="7864" width="31.81640625" bestFit="1" customWidth="1"/>
    <col min="7865" max="7865" width="35" bestFit="1" customWidth="1"/>
    <col min="7866" max="7866" width="16" bestFit="1" customWidth="1"/>
    <col min="7867" max="7867" width="19.1796875" bestFit="1" customWidth="1"/>
    <col min="7868" max="7868" width="28.81640625" bestFit="1" customWidth="1"/>
    <col min="7869" max="7869" width="32" bestFit="1" customWidth="1"/>
    <col min="7870" max="7870" width="28.453125" bestFit="1" customWidth="1"/>
    <col min="7871" max="7871" width="31.54296875" bestFit="1" customWidth="1"/>
    <col min="7872" max="7872" width="24.1796875" bestFit="1" customWidth="1"/>
    <col min="7873" max="7873" width="27.26953125" bestFit="1" customWidth="1"/>
    <col min="7874" max="7874" width="18" bestFit="1" customWidth="1"/>
    <col min="7875" max="7875" width="21.1796875" bestFit="1" customWidth="1"/>
    <col min="7876" max="7876" width="30.453125" bestFit="1" customWidth="1"/>
    <col min="7877" max="7877" width="33.54296875" bestFit="1" customWidth="1"/>
    <col min="7878" max="7878" width="12.81640625" bestFit="1" customWidth="1"/>
    <col min="7879" max="7879" width="16" bestFit="1" customWidth="1"/>
    <col min="7880" max="7880" width="25.453125" bestFit="1" customWidth="1"/>
    <col min="7881" max="7881" width="28.54296875" bestFit="1" customWidth="1"/>
    <col min="7882" max="7882" width="53" bestFit="1" customWidth="1"/>
    <col min="7883" max="7883" width="56.1796875" bestFit="1" customWidth="1"/>
    <col min="7884" max="7884" width="55" bestFit="1" customWidth="1"/>
    <col min="7885" max="7885" width="58.1796875" bestFit="1" customWidth="1"/>
    <col min="7886" max="7886" width="30.26953125" bestFit="1" customWidth="1"/>
    <col min="7887" max="7887" width="33.453125" bestFit="1" customWidth="1"/>
    <col min="7888" max="7888" width="45.1796875" bestFit="1" customWidth="1"/>
    <col min="7889" max="7889" width="48.26953125" bestFit="1" customWidth="1"/>
    <col min="7890" max="7890" width="52.7265625" bestFit="1" customWidth="1"/>
    <col min="7891" max="7891" width="55.81640625" bestFit="1" customWidth="1"/>
    <col min="7892" max="7892" width="15" bestFit="1" customWidth="1"/>
    <col min="7893" max="7893" width="18.1796875" bestFit="1" customWidth="1"/>
    <col min="7894" max="7894" width="44.81640625" bestFit="1" customWidth="1"/>
    <col min="7895" max="7895" width="48" bestFit="1" customWidth="1"/>
    <col min="7896" max="7896" width="18.81640625" bestFit="1" customWidth="1"/>
    <col min="7897" max="7897" width="22.1796875" bestFit="1" customWidth="1"/>
    <col min="7898" max="7898" width="18.7265625" bestFit="1" customWidth="1"/>
    <col min="7899" max="7899" width="22" bestFit="1" customWidth="1"/>
    <col min="7900" max="7900" width="51.54296875" bestFit="1" customWidth="1"/>
    <col min="7901" max="7901" width="54.81640625" bestFit="1" customWidth="1"/>
    <col min="7902" max="7902" width="42.1796875" bestFit="1" customWidth="1"/>
    <col min="7903" max="7903" width="45.26953125" bestFit="1" customWidth="1"/>
    <col min="7904" max="7904" width="17.1796875" bestFit="1" customWidth="1"/>
    <col min="7905" max="7905" width="20.26953125" bestFit="1" customWidth="1"/>
    <col min="7906" max="7906" width="28" bestFit="1" customWidth="1"/>
    <col min="7907" max="7907" width="31.1796875" bestFit="1" customWidth="1"/>
    <col min="7908" max="7908" width="21.54296875" bestFit="1" customWidth="1"/>
    <col min="7909" max="7909" width="24.7265625" bestFit="1" customWidth="1"/>
    <col min="7910" max="7910" width="31.54296875" bestFit="1" customWidth="1"/>
    <col min="7911" max="7911" width="34.7265625" bestFit="1" customWidth="1"/>
    <col min="7912" max="7912" width="30.26953125" bestFit="1" customWidth="1"/>
    <col min="7913" max="7913" width="33.453125" bestFit="1" customWidth="1"/>
    <col min="7914" max="7914" width="32.26953125" bestFit="1" customWidth="1"/>
    <col min="7915" max="7915" width="35.453125" bestFit="1" customWidth="1"/>
    <col min="7916" max="7916" width="12.7265625" bestFit="1" customWidth="1"/>
    <col min="7917" max="7917" width="15.81640625" bestFit="1" customWidth="1"/>
    <col min="7918" max="7918" width="14.453125" bestFit="1" customWidth="1"/>
    <col min="7919" max="7919" width="17.7265625" bestFit="1" customWidth="1"/>
    <col min="7920" max="7920" width="50.26953125" bestFit="1" customWidth="1"/>
    <col min="7921" max="7921" width="53.453125" bestFit="1" customWidth="1"/>
    <col min="7922" max="7922" width="34.7265625" bestFit="1" customWidth="1"/>
    <col min="7923" max="7923" width="38" bestFit="1" customWidth="1"/>
    <col min="7924" max="7924" width="18.26953125" bestFit="1" customWidth="1"/>
    <col min="7925" max="7925" width="21.54296875" bestFit="1" customWidth="1"/>
    <col min="7926" max="7926" width="22.453125" bestFit="1" customWidth="1"/>
    <col min="7927" max="7927" width="25.7265625" bestFit="1" customWidth="1"/>
    <col min="7928" max="7928" width="31.81640625" bestFit="1" customWidth="1"/>
    <col min="7929" max="7929" width="35" bestFit="1" customWidth="1"/>
    <col min="7930" max="7930" width="60.26953125" bestFit="1" customWidth="1"/>
    <col min="7931" max="7931" width="63.54296875" bestFit="1" customWidth="1"/>
    <col min="7932" max="7932" width="57.453125" bestFit="1" customWidth="1"/>
    <col min="7933" max="7933" width="60.54296875" bestFit="1" customWidth="1"/>
    <col min="7934" max="7934" width="55.54296875" bestFit="1" customWidth="1"/>
    <col min="7935" max="7935" width="58.81640625" bestFit="1" customWidth="1"/>
    <col min="7936" max="7936" width="20.54296875" bestFit="1" customWidth="1"/>
    <col min="7937" max="7937" width="23.7265625" bestFit="1" customWidth="1"/>
    <col min="7938" max="7938" width="52.54296875" bestFit="1" customWidth="1"/>
    <col min="7939" max="7939" width="55.7265625" bestFit="1" customWidth="1"/>
    <col min="7940" max="7940" width="55.26953125" bestFit="1" customWidth="1"/>
    <col min="7941" max="7941" width="58.453125" bestFit="1" customWidth="1"/>
    <col min="7942" max="7942" width="20.1796875" bestFit="1" customWidth="1"/>
    <col min="7943" max="7943" width="23.26953125" bestFit="1" customWidth="1"/>
    <col min="7944" max="7944" width="50.1796875" bestFit="1" customWidth="1"/>
    <col min="7945" max="7945" width="53.26953125" bestFit="1" customWidth="1"/>
    <col min="7946" max="7946" width="47.453125" bestFit="1" customWidth="1"/>
    <col min="7947" max="7947" width="50.7265625" bestFit="1" customWidth="1"/>
    <col min="7948" max="7948" width="18.453125" bestFit="1" customWidth="1"/>
    <col min="7949" max="7949" width="21.7265625" bestFit="1" customWidth="1"/>
    <col min="7950" max="7950" width="10.1796875" bestFit="1" customWidth="1"/>
    <col min="7951" max="7951" width="13.26953125" bestFit="1" customWidth="1"/>
    <col min="7952" max="7952" width="21.81640625" bestFit="1" customWidth="1"/>
    <col min="7953" max="7953" width="25" bestFit="1" customWidth="1"/>
    <col min="7954" max="7954" width="16.7265625" bestFit="1" customWidth="1"/>
    <col min="7955" max="7955" width="19.81640625" bestFit="1" customWidth="1"/>
    <col min="7956" max="7956" width="33.1796875" bestFit="1" customWidth="1"/>
    <col min="7957" max="7957" width="36.26953125" bestFit="1" customWidth="1"/>
    <col min="7958" max="7958" width="55.54296875" bestFit="1" customWidth="1"/>
    <col min="7959" max="7959" width="58.81640625" bestFit="1" customWidth="1"/>
    <col min="7960" max="7960" width="15.453125" bestFit="1" customWidth="1"/>
    <col min="7961" max="7961" width="18.54296875" bestFit="1" customWidth="1"/>
    <col min="7962" max="7962" width="30.1796875" bestFit="1" customWidth="1"/>
    <col min="7963" max="7963" width="33.26953125" bestFit="1" customWidth="1"/>
    <col min="7964" max="7964" width="51.1796875" bestFit="1" customWidth="1"/>
    <col min="7965" max="7965" width="54.26953125" bestFit="1" customWidth="1"/>
    <col min="7966" max="7966" width="42.453125" bestFit="1" customWidth="1"/>
    <col min="7967" max="7967" width="45.54296875" bestFit="1" customWidth="1"/>
    <col min="7968" max="7968" width="41" bestFit="1" customWidth="1"/>
    <col min="7969" max="7969" width="44.1796875" bestFit="1" customWidth="1"/>
    <col min="7970" max="7970" width="31.26953125" bestFit="1" customWidth="1"/>
    <col min="7971" max="7971" width="34.54296875" bestFit="1" customWidth="1"/>
    <col min="7972" max="7972" width="25.54296875" bestFit="1" customWidth="1"/>
    <col min="7973" max="7973" width="28.7265625" bestFit="1" customWidth="1"/>
    <col min="7974" max="7974" width="45.1796875" bestFit="1" customWidth="1"/>
    <col min="7975" max="7975" width="48.26953125" bestFit="1" customWidth="1"/>
    <col min="7976" max="7976" width="61.1796875" bestFit="1" customWidth="1"/>
    <col min="7977" max="7977" width="64.26953125" bestFit="1" customWidth="1"/>
    <col min="7978" max="7978" width="44.81640625" bestFit="1" customWidth="1"/>
    <col min="7979" max="7979" width="48" bestFit="1" customWidth="1"/>
    <col min="7980" max="7980" width="42.453125" bestFit="1" customWidth="1"/>
    <col min="7981" max="7981" width="45.54296875" bestFit="1" customWidth="1"/>
    <col min="7982" max="7982" width="59.81640625" bestFit="1" customWidth="1"/>
    <col min="7983" max="7983" width="63.1796875" bestFit="1" customWidth="1"/>
    <col min="7984" max="7984" width="45.453125" bestFit="1" customWidth="1"/>
    <col min="7985" max="7985" width="48.54296875" bestFit="1" customWidth="1"/>
    <col min="7986" max="7986" width="32" bestFit="1" customWidth="1"/>
    <col min="7987" max="7987" width="35.1796875" bestFit="1" customWidth="1"/>
    <col min="7988" max="7988" width="47.26953125" bestFit="1" customWidth="1"/>
    <col min="7989" max="7989" width="50.54296875" bestFit="1" customWidth="1"/>
    <col min="7990" max="7990" width="34.54296875" bestFit="1" customWidth="1"/>
    <col min="7991" max="7991" width="37.7265625" bestFit="1" customWidth="1"/>
    <col min="7992" max="7992" width="46.1796875" bestFit="1" customWidth="1"/>
    <col min="7993" max="7993" width="49.26953125" bestFit="1" customWidth="1"/>
    <col min="7994" max="7994" width="40.1796875" bestFit="1" customWidth="1"/>
    <col min="7995" max="7995" width="43.26953125" bestFit="1" customWidth="1"/>
    <col min="7996" max="7996" width="13.54296875" bestFit="1" customWidth="1"/>
    <col min="7997" max="7997" width="16.7265625" bestFit="1" customWidth="1"/>
    <col min="7998" max="7998" width="19.81640625" bestFit="1" customWidth="1"/>
    <col min="7999" max="7999" width="23" bestFit="1" customWidth="1"/>
    <col min="8000" max="8000" width="29" bestFit="1" customWidth="1"/>
    <col min="8001" max="8001" width="32.1796875" bestFit="1" customWidth="1"/>
    <col min="8002" max="8002" width="24.1796875" bestFit="1" customWidth="1"/>
    <col min="8003" max="8003" width="27.26953125" bestFit="1" customWidth="1"/>
    <col min="8004" max="8004" width="40.7265625" bestFit="1" customWidth="1"/>
    <col min="8005" max="8005" width="43.81640625" bestFit="1" customWidth="1"/>
    <col min="8006" max="8006" width="55" bestFit="1" customWidth="1"/>
    <col min="8007" max="8007" width="58.1796875" bestFit="1" customWidth="1"/>
    <col min="8008" max="8008" width="55.453125" bestFit="1" customWidth="1"/>
    <col min="8009" max="8009" width="58.7265625" bestFit="1" customWidth="1"/>
    <col min="8010" max="8010" width="53.7265625" bestFit="1" customWidth="1"/>
    <col min="8011" max="8011" width="56.81640625" bestFit="1" customWidth="1"/>
    <col min="8012" max="8012" width="36.7265625" bestFit="1" customWidth="1"/>
    <col min="8013" max="8013" width="39.81640625" bestFit="1" customWidth="1"/>
    <col min="8014" max="8014" width="34.54296875" bestFit="1" customWidth="1"/>
    <col min="8015" max="8015" width="37.7265625" bestFit="1" customWidth="1"/>
    <col min="8016" max="8016" width="17.7265625" bestFit="1" customWidth="1"/>
    <col min="8017" max="8017" width="20.81640625" bestFit="1" customWidth="1"/>
    <col min="8018" max="8018" width="44.54296875" bestFit="1" customWidth="1"/>
    <col min="8019" max="8019" width="47.7265625" bestFit="1" customWidth="1"/>
    <col min="8020" max="8020" width="20.26953125" bestFit="1" customWidth="1"/>
    <col min="8021" max="8021" width="23.453125" bestFit="1" customWidth="1"/>
    <col min="8022" max="8022" width="39.26953125" bestFit="1" customWidth="1"/>
    <col min="8023" max="8023" width="42.54296875" bestFit="1" customWidth="1"/>
    <col min="8024" max="8024" width="17.7265625" bestFit="1" customWidth="1"/>
    <col min="8025" max="8025" width="20.81640625" bestFit="1" customWidth="1"/>
    <col min="8026" max="8026" width="48.26953125" bestFit="1" customWidth="1"/>
    <col min="8027" max="8027" width="51.453125" bestFit="1" customWidth="1"/>
    <col min="8028" max="8028" width="48.1796875" bestFit="1" customWidth="1"/>
    <col min="8029" max="8029" width="51.26953125" bestFit="1" customWidth="1"/>
    <col min="8030" max="8030" width="18.453125" bestFit="1" customWidth="1"/>
    <col min="8031" max="8031" width="21.7265625" bestFit="1" customWidth="1"/>
    <col min="8032" max="8032" width="36.7265625" bestFit="1" customWidth="1"/>
    <col min="8033" max="8033" width="39.81640625" bestFit="1" customWidth="1"/>
    <col min="8034" max="8034" width="60.1796875" bestFit="1" customWidth="1"/>
    <col min="8035" max="8035" width="63.453125" bestFit="1" customWidth="1"/>
    <col min="8036" max="8036" width="14.26953125" bestFit="1" customWidth="1"/>
    <col min="8037" max="8037" width="17.54296875" bestFit="1" customWidth="1"/>
    <col min="8038" max="8038" width="53.1796875" bestFit="1" customWidth="1"/>
    <col min="8039" max="8039" width="56.26953125" bestFit="1" customWidth="1"/>
    <col min="8040" max="8040" width="25" bestFit="1" customWidth="1"/>
    <col min="8041" max="8041" width="28.1796875" bestFit="1" customWidth="1"/>
    <col min="8042" max="8042" width="17.1796875" bestFit="1" customWidth="1"/>
    <col min="8043" max="8043" width="20.26953125" bestFit="1" customWidth="1"/>
    <col min="8044" max="8044" width="12.81640625" bestFit="1" customWidth="1"/>
    <col min="8045" max="8045" width="16" bestFit="1" customWidth="1"/>
    <col min="8046" max="8046" width="58.54296875" bestFit="1" customWidth="1"/>
    <col min="8047" max="8047" width="61.7265625" bestFit="1" customWidth="1"/>
    <col min="8048" max="8048" width="33.1796875" bestFit="1" customWidth="1"/>
    <col min="8049" max="8049" width="36.26953125" bestFit="1" customWidth="1"/>
    <col min="8050" max="8050" width="12.453125" bestFit="1" customWidth="1"/>
    <col min="8051" max="8051" width="15.54296875" bestFit="1" customWidth="1"/>
    <col min="8052" max="8052" width="45.7265625" bestFit="1" customWidth="1"/>
    <col min="8053" max="8053" width="48.81640625" bestFit="1" customWidth="1"/>
    <col min="8054" max="8054" width="14.1796875" bestFit="1" customWidth="1"/>
    <col min="8055" max="8055" width="17.453125" bestFit="1" customWidth="1"/>
    <col min="8056" max="8056" width="12" bestFit="1" customWidth="1"/>
    <col min="8057" max="8057" width="15.1796875" bestFit="1" customWidth="1"/>
    <col min="8058" max="8058" width="37.81640625" bestFit="1" customWidth="1"/>
    <col min="8059" max="8059" width="41" bestFit="1" customWidth="1"/>
    <col min="8060" max="8060" width="35.7265625" bestFit="1" customWidth="1"/>
    <col min="8061" max="8061" width="38.81640625" bestFit="1" customWidth="1"/>
    <col min="8062" max="8062" width="25" bestFit="1" customWidth="1"/>
    <col min="8063" max="8063" width="28.1796875" bestFit="1" customWidth="1"/>
    <col min="8064" max="8064" width="30.453125" bestFit="1" customWidth="1"/>
    <col min="8065" max="8065" width="33.54296875" bestFit="1" customWidth="1"/>
    <col min="8066" max="8066" width="13.54296875" bestFit="1" customWidth="1"/>
    <col min="8067" max="8067" width="16.7265625" bestFit="1" customWidth="1"/>
    <col min="8068" max="8068" width="42.7265625" bestFit="1" customWidth="1"/>
    <col min="8069" max="8069" width="45.81640625" bestFit="1" customWidth="1"/>
    <col min="8070" max="8070" width="17.81640625" bestFit="1" customWidth="1"/>
    <col min="8071" max="8071" width="21" bestFit="1" customWidth="1"/>
    <col min="8072" max="8072" width="19.26953125" bestFit="1" customWidth="1"/>
    <col min="8073" max="8073" width="22.453125" bestFit="1" customWidth="1"/>
    <col min="8074" max="8074" width="26" bestFit="1" customWidth="1"/>
    <col min="8075" max="8075" width="29.1796875" bestFit="1" customWidth="1"/>
    <col min="8076" max="8076" width="22.26953125" bestFit="1" customWidth="1"/>
    <col min="8077" max="8077" width="25.54296875" bestFit="1" customWidth="1"/>
    <col min="8078" max="8078" width="55.54296875" bestFit="1" customWidth="1"/>
    <col min="8079" max="8079" width="58.81640625" bestFit="1" customWidth="1"/>
    <col min="8080" max="8080" width="29.7265625" bestFit="1" customWidth="1"/>
    <col min="8081" max="8081" width="32.81640625" bestFit="1" customWidth="1"/>
    <col min="8082" max="8082" width="42.7265625" bestFit="1" customWidth="1"/>
    <col min="8083" max="8083" width="45.81640625" bestFit="1" customWidth="1"/>
    <col min="8084" max="8084" width="18" bestFit="1" customWidth="1"/>
    <col min="8085" max="8085" width="21.1796875" bestFit="1" customWidth="1"/>
    <col min="8086" max="8086" width="25.1796875" bestFit="1" customWidth="1"/>
    <col min="8087" max="8087" width="28.26953125" bestFit="1" customWidth="1"/>
    <col min="8088" max="8088" width="36.453125" bestFit="1" customWidth="1"/>
    <col min="8089" max="8089" width="39.54296875" bestFit="1" customWidth="1"/>
    <col min="8090" max="8090" width="52.453125" bestFit="1" customWidth="1"/>
    <col min="8091" max="8091" width="55.54296875" bestFit="1" customWidth="1"/>
    <col min="8092" max="8092" width="16.453125" bestFit="1" customWidth="1"/>
    <col min="8093" max="8093" width="19.54296875" bestFit="1" customWidth="1"/>
    <col min="8094" max="8094" width="50" bestFit="1" customWidth="1"/>
    <col min="8095" max="8095" width="53.1796875" bestFit="1" customWidth="1"/>
    <col min="8096" max="8096" width="20.453125" bestFit="1" customWidth="1"/>
    <col min="8097" max="8097" width="23.54296875" bestFit="1" customWidth="1"/>
    <col min="8098" max="8098" width="51.26953125" bestFit="1" customWidth="1"/>
    <col min="8099" max="8099" width="54.54296875" bestFit="1" customWidth="1"/>
    <col min="8100" max="8100" width="31.81640625" bestFit="1" customWidth="1"/>
    <col min="8101" max="8101" width="35" bestFit="1" customWidth="1"/>
    <col min="8102" max="8102" width="14" bestFit="1" customWidth="1"/>
    <col min="8103" max="8103" width="17.26953125" bestFit="1" customWidth="1"/>
    <col min="8104" max="8104" width="59" bestFit="1" customWidth="1"/>
    <col min="8105" max="8105" width="62.1796875" bestFit="1" customWidth="1"/>
    <col min="8106" max="8106" width="31.1796875" bestFit="1" customWidth="1"/>
    <col min="8107" max="8107" width="34.453125" bestFit="1" customWidth="1"/>
    <col min="8108" max="8108" width="51.54296875" bestFit="1" customWidth="1"/>
    <col min="8109" max="8109" width="54.81640625" bestFit="1" customWidth="1"/>
    <col min="8110" max="8110" width="46.453125" bestFit="1" customWidth="1"/>
    <col min="8111" max="8111" width="49.54296875" bestFit="1" customWidth="1"/>
    <col min="8112" max="8112" width="14" bestFit="1" customWidth="1"/>
    <col min="8113" max="8113" width="17.26953125" bestFit="1" customWidth="1"/>
    <col min="8114" max="8114" width="66" bestFit="1" customWidth="1"/>
    <col min="8115" max="8115" width="69.1796875" bestFit="1" customWidth="1"/>
    <col min="8116" max="8116" width="54.26953125" bestFit="1" customWidth="1"/>
    <col min="8117" max="8117" width="57.453125" bestFit="1" customWidth="1"/>
    <col min="8118" max="8118" width="50.26953125" bestFit="1" customWidth="1"/>
    <col min="8119" max="8119" width="53.453125" bestFit="1" customWidth="1"/>
    <col min="8120" max="8120" width="56.54296875" bestFit="1" customWidth="1"/>
    <col min="8121" max="8121" width="59.7265625" bestFit="1" customWidth="1"/>
    <col min="8122" max="8122" width="21.7265625" bestFit="1" customWidth="1"/>
    <col min="8123" max="8123" width="24.81640625" bestFit="1" customWidth="1"/>
    <col min="8124" max="8124" width="62.453125" bestFit="1" customWidth="1"/>
    <col min="8125" max="8125" width="65.54296875" bestFit="1" customWidth="1"/>
    <col min="8126" max="8126" width="48.26953125" bestFit="1" customWidth="1"/>
    <col min="8127" max="8127" width="51.453125" bestFit="1" customWidth="1"/>
    <col min="8128" max="8128" width="14" bestFit="1" customWidth="1"/>
    <col min="8129" max="8129" width="17.26953125" bestFit="1" customWidth="1"/>
    <col min="8130" max="8130" width="36.54296875" bestFit="1" customWidth="1"/>
    <col min="8131" max="8131" width="39.7265625" bestFit="1" customWidth="1"/>
    <col min="8132" max="8132" width="47.54296875" bestFit="1" customWidth="1"/>
    <col min="8133" max="8133" width="50.81640625" bestFit="1" customWidth="1"/>
    <col min="8134" max="8134" width="24.81640625" bestFit="1" customWidth="1"/>
    <col min="8135" max="8135" width="28" bestFit="1" customWidth="1"/>
    <col min="8136" max="8136" width="19.26953125" bestFit="1" customWidth="1"/>
    <col min="8137" max="8137" width="22.453125" bestFit="1" customWidth="1"/>
    <col min="8138" max="8138" width="20.54296875" bestFit="1" customWidth="1"/>
    <col min="8139" max="8139" width="23.7265625" bestFit="1" customWidth="1"/>
    <col min="8140" max="8140" width="52.7265625" bestFit="1" customWidth="1"/>
    <col min="8141" max="8141" width="55.81640625" bestFit="1" customWidth="1"/>
    <col min="8142" max="8142" width="57.26953125" bestFit="1" customWidth="1"/>
    <col min="8143" max="8143" width="60.453125" bestFit="1" customWidth="1"/>
    <col min="8144" max="8144" width="52.81640625" bestFit="1" customWidth="1"/>
    <col min="8145" max="8145" width="56" bestFit="1" customWidth="1"/>
    <col min="8146" max="8146" width="22.453125" bestFit="1" customWidth="1"/>
    <col min="8147" max="8147" width="25.7265625" bestFit="1" customWidth="1"/>
    <col min="8148" max="8148" width="37.26953125" bestFit="1" customWidth="1"/>
    <col min="8149" max="8149" width="40.453125" bestFit="1" customWidth="1"/>
    <col min="8150" max="8150" width="54.1796875" bestFit="1" customWidth="1"/>
    <col min="8151" max="8151" width="57.26953125" bestFit="1" customWidth="1"/>
    <col min="8152" max="8152" width="18.26953125" bestFit="1" customWidth="1"/>
    <col min="8153" max="8153" width="21.54296875" bestFit="1" customWidth="1"/>
    <col min="8154" max="8154" width="41.453125" bestFit="1" customWidth="1"/>
    <col min="8155" max="8155" width="44.54296875" bestFit="1" customWidth="1"/>
    <col min="8156" max="8156" width="61.54296875" bestFit="1" customWidth="1"/>
    <col min="8157" max="8157" width="64.7265625" bestFit="1" customWidth="1"/>
    <col min="8158" max="8158" width="51.81640625" bestFit="1" customWidth="1"/>
    <col min="8159" max="8159" width="55.1796875" bestFit="1" customWidth="1"/>
    <col min="8160" max="8160" width="45.54296875" bestFit="1" customWidth="1"/>
    <col min="8161" max="8161" width="48.7265625" bestFit="1" customWidth="1"/>
    <col min="8162" max="8162" width="64.453125" bestFit="1" customWidth="1"/>
    <col min="8163" max="8163" width="67.54296875" bestFit="1" customWidth="1"/>
    <col min="8164" max="8164" width="26.1796875" bestFit="1" customWidth="1"/>
    <col min="8165" max="8165" width="29.26953125" bestFit="1" customWidth="1"/>
    <col min="8166" max="8166" width="21" bestFit="1" customWidth="1"/>
    <col min="8167" max="8167" width="24.1796875" bestFit="1" customWidth="1"/>
    <col min="8168" max="8168" width="19.1796875" bestFit="1" customWidth="1"/>
    <col min="8169" max="8169" width="22.26953125" bestFit="1" customWidth="1"/>
    <col min="8170" max="8170" width="24.26953125" bestFit="1" customWidth="1"/>
    <col min="8171" max="8171" width="27.453125" bestFit="1" customWidth="1"/>
    <col min="8172" max="8172" width="19.81640625" bestFit="1" customWidth="1"/>
    <col min="8173" max="8173" width="23" bestFit="1" customWidth="1"/>
    <col min="8174" max="8174" width="36" bestFit="1" customWidth="1"/>
    <col min="8175" max="8175" width="39.1796875" bestFit="1" customWidth="1"/>
    <col min="8176" max="8176" width="30.453125" bestFit="1" customWidth="1"/>
    <col min="8177" max="8177" width="33.54296875" bestFit="1" customWidth="1"/>
    <col min="8178" max="8178" width="22.54296875" bestFit="1" customWidth="1"/>
    <col min="8179" max="8179" width="25.81640625" bestFit="1" customWidth="1"/>
    <col min="8180" max="8180" width="41.1796875" bestFit="1" customWidth="1"/>
    <col min="8181" max="8181" width="44.26953125" bestFit="1" customWidth="1"/>
    <col min="8182" max="8182" width="59.54296875" bestFit="1" customWidth="1"/>
    <col min="8183" max="8183" width="62.81640625" bestFit="1" customWidth="1"/>
    <col min="8184" max="8184" width="55.54296875" bestFit="1" customWidth="1"/>
    <col min="8185" max="8185" width="58.81640625" bestFit="1" customWidth="1"/>
    <col min="8186" max="8186" width="23.453125" bestFit="1" customWidth="1"/>
    <col min="8187" max="8187" width="26.54296875" bestFit="1" customWidth="1"/>
    <col min="8188" max="8188" width="40.1796875" bestFit="1" customWidth="1"/>
    <col min="8189" max="8189" width="43.26953125" bestFit="1" customWidth="1"/>
    <col min="8190" max="8190" width="47.7265625" bestFit="1" customWidth="1"/>
    <col min="8191" max="8191" width="51" bestFit="1" customWidth="1"/>
    <col min="8192" max="8192" width="50.1796875" bestFit="1" customWidth="1"/>
    <col min="8193" max="8193" width="53.26953125" bestFit="1" customWidth="1"/>
    <col min="8194" max="8194" width="18.1796875" bestFit="1" customWidth="1"/>
    <col min="8195" max="8195" width="21.453125" bestFit="1" customWidth="1"/>
    <col min="8196" max="8196" width="46" bestFit="1" customWidth="1"/>
    <col min="8197" max="8197" width="49.1796875" bestFit="1" customWidth="1"/>
    <col min="8198" max="8198" width="12.453125" bestFit="1" customWidth="1"/>
    <col min="8199" max="8199" width="15.54296875" bestFit="1" customWidth="1"/>
    <col min="8200" max="8200" width="56.7265625" bestFit="1" customWidth="1"/>
    <col min="8201" max="8201" width="59.81640625" bestFit="1" customWidth="1"/>
    <col min="8202" max="8202" width="38.54296875" bestFit="1" customWidth="1"/>
    <col min="8203" max="8203" width="41.7265625" bestFit="1" customWidth="1"/>
    <col min="8204" max="8204" width="55" bestFit="1" customWidth="1"/>
    <col min="8205" max="8205" width="58.1796875" bestFit="1" customWidth="1"/>
    <col min="8206" max="8206" width="31.54296875" bestFit="1" customWidth="1"/>
    <col min="8207" max="8207" width="34.7265625" bestFit="1" customWidth="1"/>
    <col min="8208" max="8208" width="14.7265625" bestFit="1" customWidth="1"/>
    <col min="8209" max="8209" width="18" bestFit="1" customWidth="1"/>
    <col min="8210" max="8210" width="12.81640625" bestFit="1" customWidth="1"/>
    <col min="8211" max="8211" width="16" bestFit="1" customWidth="1"/>
    <col min="8212" max="8212" width="49" bestFit="1" customWidth="1"/>
    <col min="8213" max="8213" width="52.1796875" bestFit="1" customWidth="1"/>
    <col min="8214" max="8214" width="58.7265625" bestFit="1" customWidth="1"/>
    <col min="8215" max="8215" width="61.81640625" bestFit="1" customWidth="1"/>
    <col min="8216" max="8216" width="11.54296875" bestFit="1" customWidth="1"/>
    <col min="8217" max="8217" width="14.7265625" bestFit="1" customWidth="1"/>
    <col min="8219" max="8219" width="12.1796875" bestFit="1" customWidth="1"/>
    <col min="8220" max="8220" width="11.26953125" bestFit="1" customWidth="1"/>
  </cols>
  <sheetData>
    <row r="1" spans="1:6" x14ac:dyDescent="0.35">
      <c r="A1" s="7" t="s">
        <v>8223</v>
      </c>
      <c r="B1" t="s">
        <v>8322</v>
      </c>
    </row>
    <row r="3" spans="1:6" x14ac:dyDescent="0.35">
      <c r="A3" s="7" t="s">
        <v>8323</v>
      </c>
      <c r="B3" s="7" t="s">
        <v>8321</v>
      </c>
    </row>
    <row r="4" spans="1:6" x14ac:dyDescent="0.35">
      <c r="A4" s="7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6" t="s">
        <v>8269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6" t="s">
        <v>8295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6" t="s">
        <v>8292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6" t="s">
        <v>8290</v>
      </c>
      <c r="B8" s="8">
        <v>24</v>
      </c>
      <c r="C8" s="8"/>
      <c r="D8" s="8"/>
      <c r="E8" s="8"/>
      <c r="F8" s="8">
        <v>24</v>
      </c>
    </row>
    <row r="9" spans="1:6" x14ac:dyDescent="0.35">
      <c r="A9" s="6" t="s">
        <v>8284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6" t="s">
        <v>8297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6" t="s">
        <v>8281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6" t="s">
        <v>8278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6" t="s">
        <v>8276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6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15"/>
  <sheetViews>
    <sheetView topLeftCell="A16" workbookViewId="0">
      <selection activeCell="O25" sqref="O25"/>
    </sheetView>
  </sheetViews>
  <sheetFormatPr defaultRowHeight="14.5" x14ac:dyDescent="0.35"/>
  <cols>
    <col min="1" max="1" width="13.54296875" customWidth="1"/>
    <col min="2" max="2" width="16.26953125" bestFit="1" customWidth="1"/>
    <col min="3" max="3" width="6.1796875" customWidth="1"/>
    <col min="4" max="4" width="4.26953125" customWidth="1"/>
    <col min="5" max="5" width="10" customWidth="1"/>
    <col min="6" max="7" width="11.26953125" bestFit="1" customWidth="1"/>
  </cols>
  <sheetData>
    <row r="2" spans="1:6" x14ac:dyDescent="0.35">
      <c r="A2" s="7" t="s">
        <v>8267</v>
      </c>
      <c r="B2" t="s">
        <v>8322</v>
      </c>
    </row>
    <row r="4" spans="1:6" x14ac:dyDescent="0.35">
      <c r="A4" s="7" t="s">
        <v>8323</v>
      </c>
      <c r="B4" s="7" t="s">
        <v>8321</v>
      </c>
    </row>
    <row r="5" spans="1:6" x14ac:dyDescent="0.35">
      <c r="A5" s="7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6" t="s">
        <v>8338</v>
      </c>
      <c r="B6" s="8">
        <v>1</v>
      </c>
      <c r="C6" s="8">
        <v>4</v>
      </c>
      <c r="D6" s="8"/>
      <c r="E6" s="8">
        <v>7</v>
      </c>
      <c r="F6" s="8">
        <v>12</v>
      </c>
    </row>
    <row r="7" spans="1:6" x14ac:dyDescent="0.35">
      <c r="A7" s="6" t="s">
        <v>8336</v>
      </c>
      <c r="B7" s="8">
        <v>1</v>
      </c>
      <c r="C7" s="8">
        <v>13</v>
      </c>
      <c r="D7" s="8"/>
      <c r="E7" s="8">
        <v>41</v>
      </c>
      <c r="F7" s="8">
        <v>55</v>
      </c>
    </row>
    <row r="8" spans="1:6" x14ac:dyDescent="0.35">
      <c r="A8" s="6" t="s">
        <v>8334</v>
      </c>
      <c r="B8" s="8">
        <v>6</v>
      </c>
      <c r="C8" s="8">
        <v>24</v>
      </c>
      <c r="D8" s="8"/>
      <c r="E8" s="8">
        <v>130</v>
      </c>
      <c r="F8" s="8">
        <v>160</v>
      </c>
    </row>
    <row r="9" spans="1:6" x14ac:dyDescent="0.35">
      <c r="A9" s="6" t="s">
        <v>8333</v>
      </c>
      <c r="B9" s="8">
        <v>7</v>
      </c>
      <c r="C9" s="8">
        <v>57</v>
      </c>
      <c r="D9" s="8"/>
      <c r="E9" s="8">
        <v>219</v>
      </c>
      <c r="F9" s="8">
        <v>283</v>
      </c>
    </row>
    <row r="10" spans="1:6" x14ac:dyDescent="0.35">
      <c r="A10" s="6" t="s">
        <v>8331</v>
      </c>
      <c r="B10" s="8">
        <v>7</v>
      </c>
      <c r="C10" s="8">
        <v>67</v>
      </c>
      <c r="D10" s="8"/>
      <c r="E10" s="8">
        <v>193</v>
      </c>
      <c r="F10" s="8">
        <v>267</v>
      </c>
    </row>
    <row r="11" spans="1:6" x14ac:dyDescent="0.35">
      <c r="A11" s="6" t="s">
        <v>8329</v>
      </c>
      <c r="B11" s="8">
        <v>66</v>
      </c>
      <c r="C11" s="8">
        <v>375</v>
      </c>
      <c r="D11" s="8"/>
      <c r="E11" s="8">
        <v>448</v>
      </c>
      <c r="F11" s="8">
        <v>889</v>
      </c>
    </row>
    <row r="12" spans="1:6" x14ac:dyDescent="0.35">
      <c r="A12" s="6" t="s">
        <v>8326</v>
      </c>
      <c r="B12" s="8">
        <v>137</v>
      </c>
      <c r="C12" s="8">
        <v>541</v>
      </c>
      <c r="D12" s="8"/>
      <c r="E12" s="8">
        <v>558</v>
      </c>
      <c r="F12" s="8">
        <v>1236</v>
      </c>
    </row>
    <row r="13" spans="1:6" x14ac:dyDescent="0.35">
      <c r="A13" s="6" t="s">
        <v>8328</v>
      </c>
      <c r="B13" s="8">
        <v>96</v>
      </c>
      <c r="C13" s="8">
        <v>375</v>
      </c>
      <c r="D13" s="8"/>
      <c r="E13" s="8">
        <v>464</v>
      </c>
      <c r="F13" s="8">
        <v>935</v>
      </c>
    </row>
    <row r="14" spans="1:6" x14ac:dyDescent="0.35">
      <c r="A14" s="6" t="s">
        <v>8327</v>
      </c>
      <c r="B14" s="8">
        <v>25</v>
      </c>
      <c r="C14" s="8">
        <v>63</v>
      </c>
      <c r="D14" s="8">
        <v>50</v>
      </c>
      <c r="E14" s="8">
        <v>81</v>
      </c>
      <c r="F14" s="8">
        <v>219</v>
      </c>
    </row>
    <row r="15" spans="1:6" x14ac:dyDescent="0.35">
      <c r="A15" s="6" t="s">
        <v>8320</v>
      </c>
      <c r="B15" s="8">
        <v>346</v>
      </c>
      <c r="C15" s="8">
        <v>1519</v>
      </c>
      <c r="D15" s="8">
        <v>50</v>
      </c>
      <c r="E15" s="8">
        <v>2141</v>
      </c>
      <c r="F15" s="8">
        <v>4056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"/>
  <sheetViews>
    <sheetView topLeftCell="A12" zoomScale="70" zoomScaleNormal="70" workbookViewId="0">
      <selection activeCell="M23" sqref="M23"/>
    </sheetView>
  </sheetViews>
  <sheetFormatPr defaultRowHeight="14.5" x14ac:dyDescent="0.35"/>
  <cols>
    <col min="1" max="1" width="27.81640625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bestFit="1" customWidth="1"/>
    <col min="7" max="7" width="17" bestFit="1" customWidth="1"/>
    <col min="8" max="8" width="19.81640625" bestFit="1" customWidth="1"/>
  </cols>
  <sheetData>
    <row r="1" spans="1:8" x14ac:dyDescent="0.35">
      <c r="A1" t="s">
        <v>8343</v>
      </c>
      <c r="B1" s="11" t="s">
        <v>8344</v>
      </c>
      <c r="C1" s="11" t="s">
        <v>8345</v>
      </c>
      <c r="D1" s="11" t="s">
        <v>8346</v>
      </c>
      <c r="E1" s="11" t="s">
        <v>8347</v>
      </c>
      <c r="F1" s="11" t="s">
        <v>8348</v>
      </c>
      <c r="G1" s="11" t="s">
        <v>8349</v>
      </c>
      <c r="H1" s="11" t="s">
        <v>8350</v>
      </c>
    </row>
    <row r="2" spans="1:8" x14ac:dyDescent="0.35">
      <c r="A2" s="11" t="s">
        <v>8351</v>
      </c>
      <c r="B2">
        <f>COUNTIFS(Sheet1!$E$2:$E$4115,"&lt;1000",Sheet1!$F$2:$F$4115,"Successful")</f>
        <v>322</v>
      </c>
      <c r="C2">
        <f>COUNTIFS(Sheet1!$E$2:$E$4115,"&lt;1000",Sheet1!$F$2:$F$4115,"Failed")</f>
        <v>113</v>
      </c>
      <c r="D2">
        <f>COUNTIFS(Sheet1!$E$2:$E$4115,"&lt;1000",Sheet1!$F$2:$F$4115,"Canceled")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s="11" t="s">
        <v>8352</v>
      </c>
      <c r="B3">
        <f>COUNTIFS(Sheet1!$E$2:$E$4115,"&gt;=1000",Sheet1!$E$2:$E$4115,"&lt;=4999",Sheet1!$F$2:$F$4115,"Successful")</f>
        <v>932</v>
      </c>
      <c r="C3">
        <f>COUNTIFS(Sheet1!$E$2:$E$4115,"&gt;=1000",Sheet1!$E$2:$E$4115,"&lt;=4999",Sheet1!$F$2:$F$4115,"Failed")</f>
        <v>420</v>
      </c>
      <c r="D3">
        <f>COUNTIFS(Sheet1!$E$2:$E$4115,"&gt;=1000",Sheet1!$E$2:$E$4115,"&lt;=4999",Sheet1!$F$2:$F$4115,"Canceled")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s="11" t="s">
        <v>8353</v>
      </c>
      <c r="B4">
        <f>COUNTIFS(Sheet1!$E$2:$E$4116,"&gt;=5000",Sheet1!E$2:E4116,"&lt;=9999",Sheet1!$F$2:$F$4116,"Successful")</f>
        <v>381</v>
      </c>
      <c r="C4">
        <f>COUNTIFS(Sheet1!$E$2:$E$4116,"&gt;=5000",Sheet1!E$2:$E$4116,"&lt;=9999",Sheet1!$F$2:$F$4116,"Failed")</f>
        <v>283</v>
      </c>
      <c r="D4">
        <f>COUNTIFS(Sheet1!$E$2:$E$4116,"&gt;=5000",Sheet1!$E$2:E$4116,"&lt;=9999",Sheet1!$F$2:$F$4116,"Canceled")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s="11" t="s">
        <v>8354</v>
      </c>
      <c r="B5">
        <f>COUNTIFS(Sheet1!E2:E4117,"&gt;=10000",Sheet1!E2:E4117,"&lt;=14999",Sheet1!F2:F4117,"Successful")</f>
        <v>168</v>
      </c>
      <c r="C5">
        <f>COUNTIFS(Sheet1!$E$2:$E$4116,"&gt;=10000",Sheet1!E$2:$E$4116,"&lt;=14999",Sheet1!$F$2:$F$4116,"Failed")</f>
        <v>144</v>
      </c>
      <c r="D5">
        <f>COUNTIFS(Sheet1!$E$2:$E$4116,"&gt;=10000",Sheet1!$E$2:E$4116,"&lt;=14999",Sheet1!$F$2:$F$4116,"Canceled")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s="11" t="s">
        <v>8355</v>
      </c>
      <c r="B6">
        <f>COUNTIFS(Sheet1!E2:E4118,"&gt;=15000",Sheet1!E2:E4118,"&lt;=19999",Sheet1!F2:F4118,"Successful")</f>
        <v>94</v>
      </c>
      <c r="C6">
        <f>COUNTIFS(Sheet1!$E$2:$E$4116,"&gt;=15000",Sheet1!$E2:$E$4116,"&lt;=19999",Sheet1!$F$2:$F$4116,"Failed")</f>
        <v>90</v>
      </c>
      <c r="D6">
        <f>COUNTIFS(Sheet1!$E$2:$E$4116,"&gt;=15000",Sheet1!$E2:$E$4116,"&lt;=19999",Sheet1!$F$2:$F$4116,"Canceled")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s="11" t="s">
        <v>8356</v>
      </c>
      <c r="B7">
        <f>COUNTIFS(Sheet1!E2:E4119,"&gt;=20000",Sheet1!E2:E4119,"&lt;=24999",Sheet1!F2:F4119,"Successful")</f>
        <v>62</v>
      </c>
      <c r="C7">
        <f>COUNTIFS(Sheet1!$E$2:$E$4116,"&gt;=20000",Sheet1!$E2:$E$4116,"&lt;=24999",Sheet1!$F$2:$F$4116,"Failed")</f>
        <v>72</v>
      </c>
      <c r="D7">
        <f>COUNTIFS(Sheet1!$E$2:$E$4116,"&gt;=20000",Sheet1!$E2:$E$4116,"&lt;=24999",Sheet1!$F$2:$F$4116,"Canceled")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s="11" t="s">
        <v>8357</v>
      </c>
      <c r="B8">
        <f>COUNTIFS(Sheet1!E2:E4120,"&gt;=25000",Sheet1!E2:E4120,"&lt;=29999",Sheet1!F2:F4120,"Successful")</f>
        <v>55</v>
      </c>
      <c r="C8">
        <f>COUNTIFS(Sheet1!$E$2:$E$4116,"&gt;=25000",Sheet1!$E2:$E$4116,"&lt;=29999",Sheet1!$F$2:$F$4116,"Failed")</f>
        <v>64</v>
      </c>
      <c r="D8">
        <f>COUNTIFS(Sheet1!$E$2:$E$4116,"&gt;=25000",Sheet1!$E2:$E$4116,"&lt;=29999",Sheet1!$F$2:$F$4116,"Canceled")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s="11" t="s">
        <v>8358</v>
      </c>
      <c r="B9">
        <f>COUNTIFS(Sheet1!E2:E4121,"&gt;=30000",Sheet1!E2:E4121,"&lt;=34999",Sheet1!F2:F4121,"Successful")</f>
        <v>32</v>
      </c>
      <c r="C9">
        <f>COUNTIFS(Sheet1!$E$2:$E$4116,"&gt;=30000",Sheet1!$E2:$E$4116,"&lt;=34999",Sheet1!$F$2:$F$4116,"Failed")</f>
        <v>37</v>
      </c>
      <c r="D9">
        <f>COUNTIFS(Sheet1!$E$2:$E$4116,"&gt;=30000",Sheet1!$E2:$E$4116,"&lt;=34999",Sheet1!$F$2:$F$4116,"Canceled")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s="11" t="s">
        <v>8359</v>
      </c>
      <c r="B10">
        <f>COUNTIFS(Sheet1!E2:E4122,"&gt;=35000",Sheet1!E2:E4122,"&lt;=39999",Sheet1!F2:F4122,"Successful")</f>
        <v>26</v>
      </c>
      <c r="C10">
        <f>COUNTIFS(Sheet1!$E$2:$E$4116,"&gt;=35000",Sheet1!$E2:$E$4116,"&lt;=39999",Sheet1!$F$2:$F$4116,"Failed")</f>
        <v>22</v>
      </c>
      <c r="D10">
        <f>COUNTIFS(Sheet1!$E$2:$E$4116,"&gt;=35000",Sheet1!$E2:$E$4116,"&lt;=39999",Sheet1!$F$2:$F$4116,"Canceled")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s="11" t="s">
        <v>8360</v>
      </c>
      <c r="B11">
        <f>COUNTIFS(Sheet1!E2:E4123,"&gt;=40000",Sheet1!E2:E4123,"&lt;=44999",Sheet1!F2:F4123,"Successful")</f>
        <v>21</v>
      </c>
      <c r="C11">
        <f>COUNTIFS(Sheet1!$E$2:$E$4116,"&gt;=40000",Sheet1!$E2:$E$4116,"&lt;=44999",Sheet1!$F$2:$F$4116,"Failed")</f>
        <v>16</v>
      </c>
      <c r="D11">
        <f>COUNTIFS(Sheet1!$E$2:$E$4116,"&gt;=40000",Sheet1!$E2:$E$4116,"&lt;=44999",Sheet1!$F$2:$F$4116,"Canceled")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s="11" t="s">
        <v>8361</v>
      </c>
      <c r="B12">
        <f>COUNTIFS(Sheet1!E2:E4124,"&gt;=45000",Sheet1!E2:E4124,"&lt;=49999",Sheet1!F2:F4124,"Successful")</f>
        <v>6</v>
      </c>
      <c r="C12">
        <f>COUNTIFS(Sheet1!$E$2:$E$4116,"&gt;=45000",Sheet1!$E2:$E$4116,"&lt;=49999",Sheet1!$F$2:$F$4116,"Failed")</f>
        <v>11</v>
      </c>
      <c r="D12">
        <f>COUNTIFS(Sheet1!$E$2:$E$4116,"&gt;=45000",Sheet1!$E2:$E$4116,"&lt;=49999",Sheet1!$F$2:$F$4116,"Canceled")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s="11" t="s">
        <v>8362</v>
      </c>
      <c r="B13">
        <f>COUNTIFS(Sheet1!$E$2:$E$4126,"&lt;=50000",Sheet1!$F$2:$F$4126,"Successful")</f>
        <v>2130</v>
      </c>
      <c r="C13">
        <f>COUNTIFS(Sheet1!$E$2:$E$4126,"&lt;=50000",Sheet1!$F$2:$F$4126,"Failed")</f>
        <v>1332</v>
      </c>
      <c r="D13">
        <f>COUNTIFS(Sheet1!$E$2:$E$4126,"&lt;=50000",Sheet1!$F$2:$F$4126,"Canceled")</f>
        <v>266</v>
      </c>
      <c r="E13">
        <f t="shared" si="0"/>
        <v>3728</v>
      </c>
      <c r="F13" s="5">
        <f t="shared" si="1"/>
        <v>0.57135193133047213</v>
      </c>
      <c r="G13" s="5">
        <f t="shared" si="2"/>
        <v>0.3572961373390558</v>
      </c>
      <c r="H13" s="5">
        <f t="shared" si="3"/>
        <v>7.1351931330472101E-2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StackChart</vt:lpstr>
      <vt:lpstr>LineGraph</vt:lpstr>
      <vt:lpstr>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J. Carroll</cp:lastModifiedBy>
  <dcterms:created xsi:type="dcterms:W3CDTF">2017-04-20T15:17:24Z</dcterms:created>
  <dcterms:modified xsi:type="dcterms:W3CDTF">2019-08-12T23:19:18Z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XSensitivityLevel">
    <vt:lpwstr>3NS-20</vt:lpwstr>
  </property>
  <property fmtid="{D5CDD505-2E9C-101B-9397-08002B2CF9AE}" pid="3" name="DocumentPath">
    <vt:lpwstr/>
  </property>
  <property fmtid="{D5CDD505-2E9C-101B-9397-08002B2CF9AE}" pid="4" name="xNTACLog1">
    <vt:lpwstr>3NS-20201908091520Sjac18;;3NS-20201908121441Sjac18</vt:lpwstr>
  </property>
  <property fmtid="{D5CDD505-2E9C-101B-9397-08002B2CF9AE}" pid="5" name="xNTACLog">
    <vt:lpwstr>3NS-20201908121441Sjac18;3NS-20201908121433Sjac18;3NS-20201908121416Sjac18;3NS-20201908121203Sjac18;3NS-20201908091631Sjac18;3NS-20201908091604Sjac18;3NS-20201908091541Sjac18</vt:lpwstr>
  </property>
</Properties>
</file>