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abnamro.sharepoint.com/sites/DataFundament-MetadataPublic-DSPAQuestionnaire/Gedeelde documenten/DSPA Questionnaire/"/>
    </mc:Choice>
  </mc:AlternateContent>
  <xr:revisionPtr revIDLastSave="3236" documentId="8_{B74A3414-A572-4F26-9409-21BD16850536}" xr6:coauthVersionLast="45" xr6:coauthVersionMax="46" xr10:uidLastSave="{92D537C7-F7DF-48DD-818E-956EC54D7AD1}"/>
  <bookViews>
    <workbookView xWindow="390" yWindow="390" windowWidth="26025" windowHeight="14910" firstSheet="1" activeTab="1" xr2:uid="{0C6D1998-E789-451F-AE25-C573FF61A43F}"/>
  </bookViews>
  <sheets>
    <sheet name="original DSPA-questionnaire" sheetId="3" state="hidden" r:id="rId1"/>
    <sheet name="How To" sheetId="8" r:id="rId2"/>
    <sheet name="Purpose test" sheetId="5" r:id="rId3"/>
    <sheet name="Necessity test" sheetId="7" r:id="rId4"/>
    <sheet name="Balancing test" sheetId="9" r:id="rId5"/>
    <sheet name="Question explanation" sheetId="6" r:id="rId6"/>
    <sheet name="Values" sheetId="4" state="hidden" r:id="rId7"/>
  </sheets>
  <definedNames>
    <definedName name="Explain1">'Question explanation'!$D$2</definedName>
    <definedName name="Explain1.1">'Question explanation'!$D$3</definedName>
    <definedName name="Explain1.2">'Question explanation'!$D$4</definedName>
    <definedName name="Explain1.2.1">'Question explanation'!$D$5</definedName>
    <definedName name="Explain1.2.1.1">'Question explanation'!$D$6</definedName>
    <definedName name="Explain1.2.1.2">'Question explanation'!$D$7</definedName>
    <definedName name="Explain1.2.1.3">'Question explanation'!$D$8</definedName>
    <definedName name="Explain1.2.2">'Question explanation'!$D$9</definedName>
    <definedName name="Explain1.2.3">'Question explanation'!$D$10</definedName>
    <definedName name="Explain1.2.3.1">'Question explanation'!$D$11</definedName>
    <definedName name="Explain1.2.3.2">'Question explanation'!$D$12</definedName>
    <definedName name="Explain1.2.3.3">'Question explanation'!$D$13</definedName>
    <definedName name="Explain1.2.4">'Question explanation'!$D$14</definedName>
    <definedName name="Explain1.2.5">'Question explanation'!$D$15</definedName>
    <definedName name="Explain1.2.5.1">'Question explanation'!$D$16</definedName>
    <definedName name="Explain1.2.5.2">'Question explanation'!$D$17</definedName>
    <definedName name="Explain1.2.5.3">'Question explanation'!$D$18</definedName>
    <definedName name="Explain1.3">'Question explanation'!$D$19</definedName>
    <definedName name="Explain1.4">'Question explanation'!$D$20</definedName>
    <definedName name="Explain1.4.1">'Question explanation'!$D$21</definedName>
    <definedName name="Explain1.4.2">'Question explanation'!$D$22</definedName>
    <definedName name="Explain1.5">'Question explanation'!$D$23</definedName>
    <definedName name="Explain1.6">'Question explanation'!$D$24</definedName>
    <definedName name="Explain2">'Question explanation'!$D$25</definedName>
    <definedName name="Explain2.1">'Question explanation'!$D$26</definedName>
    <definedName name="Explain2.10">'Question explanation'!$D$35</definedName>
    <definedName name="Explain2.11">'Question explanation'!$D$36</definedName>
    <definedName name="Explain2.2">'Question explanation'!$D$27</definedName>
    <definedName name="Explain2.3">'Question explanation'!$D$28</definedName>
    <definedName name="Explain2.4">'Question explanation'!$D$29</definedName>
    <definedName name="Explain2.5">'Question explanation'!$D$30</definedName>
    <definedName name="Explain2.6">'Question explanation'!$D$31</definedName>
    <definedName name="Explain2.7">'Question explanation'!$D$32</definedName>
    <definedName name="Explain2.8">'Question explanation'!$D$33</definedName>
    <definedName name="Explain2.9">'Question explanation'!$D$34</definedName>
    <definedName name="Explain3">'Question explanation'!$D$38</definedName>
    <definedName name="Explain3.1.1">'Question explanation'!$D$39</definedName>
    <definedName name="Explain3.1.2">'Question explanation'!$D$40</definedName>
    <definedName name="Explain3.1.2.1">'Question explanation'!$D$41</definedName>
    <definedName name="Explain3.1.2.2">'Question explanation'!$D$42</definedName>
    <definedName name="Explain3.1.3">'Question explanation'!$D$43</definedName>
    <definedName name="Explain3.2">'Question explanation'!$D$45</definedName>
    <definedName name="Explain3.2.1">'Question explanation'!$D$46</definedName>
    <definedName name="Explain3.2.2">'Question explanation'!$D$47</definedName>
    <definedName name="Explain3.2.3">'Question explanation'!$D$48</definedName>
    <definedName name="Explain3.2.4">'Question explanation'!$D$49</definedName>
    <definedName name="Explain3.2.5">'Question explanation'!$D$50</definedName>
    <definedName name="Explain3.2.6">'Question explanation'!$D$51</definedName>
    <definedName name="kind_of_individuals">Values!$A$2:$A$20</definedName>
    <definedName name="Question1">'Purpose test'!$A$4</definedName>
    <definedName name="Question1.1">'Purpose test'!$D$5</definedName>
    <definedName name="Question1.1Number">'Purpose test'!$A$5</definedName>
    <definedName name="Question1.1Text">'Purpose test'!$C$5</definedName>
    <definedName name="Question1.2.1.1">'Purpose test'!$D$15</definedName>
    <definedName name="Question1.2.1.1_visibility">Values!$C$5</definedName>
    <definedName name="Question1.2.1.1Number">'Purpose test'!$A$15</definedName>
    <definedName name="Question1.2.1.1Text">'Purpose test'!$C$15</definedName>
    <definedName name="Question1.2.1.2">'Purpose test'!$D$16</definedName>
    <definedName name="Question1.2.1.2_visibility">Values!$C$6</definedName>
    <definedName name="Question1.2.1.2Number">'Purpose test'!$A$16</definedName>
    <definedName name="Question1.2.1.2Text">'Purpose test'!$C$16</definedName>
    <definedName name="Question1.2.1.3">'Purpose test'!$D$17</definedName>
    <definedName name="Question1.2.1.3_visibility">Values!$C$7</definedName>
    <definedName name="Question1.2.1.3Number">'Purpose test'!$A$17</definedName>
    <definedName name="Question1.2.1.3Text">'Purpose test'!$C$17</definedName>
    <definedName name="Question1.2.1_prereq">Values!$D$2</definedName>
    <definedName name="Question1.2.1_visibility">Values!$C$2</definedName>
    <definedName name="Question1.2.1Consent">'Purpose test'!$D$14</definedName>
    <definedName name="Question1.2.1Consent_label">'Purpose test'!$A$14</definedName>
    <definedName name="Question1.2.1Contract">'Purpose test'!$D$11</definedName>
    <definedName name="Question1.2.1Contract_label">'Purpose test'!$A$11</definedName>
    <definedName name="Question1.2.1Legal">'Purpose test'!$D$12</definedName>
    <definedName name="Question1.2.1Legal_label">'Purpose test'!$A$12</definedName>
    <definedName name="Question1.2.1Legitimate">'Purpose test'!$D$13</definedName>
    <definedName name="Question1.2.1Legitimate_label">'Purpose test'!$A$13</definedName>
    <definedName name="Question1.2.1Number">'Purpose test'!$A$10</definedName>
    <definedName name="Question1.2.1Text">'Purpose test'!$C$10</definedName>
    <definedName name="Question1.2.2Contract">'Purpose test'!$D$19</definedName>
    <definedName name="Question1.2.2Contract_label">'Purpose test'!$A$19</definedName>
    <definedName name="Question1.2.2Number">'Purpose test'!$A$18</definedName>
    <definedName name="Question1.2.2Text">'Purpose test'!$C$18</definedName>
    <definedName name="Question1.2.3.1">'Purpose test'!$D$31</definedName>
    <definedName name="Question1.2.3.2">'Purpose test'!$D$32</definedName>
    <definedName name="Question1.2.3.3">'Purpose test'!$D$33</definedName>
    <definedName name="Question1.2.3_visibility">Values!$C$3</definedName>
    <definedName name="Question1.2.3Contract">'Purpose test'!$D$27</definedName>
    <definedName name="Question1.2.3Number">'Purpose test'!$A$26</definedName>
    <definedName name="Question1.2.4Contract">'Purpose test'!$D$35</definedName>
    <definedName name="Question1.2.4Number">'Purpose test'!$A$34</definedName>
    <definedName name="Question1.2.5.1">'Purpose test'!$D$47</definedName>
    <definedName name="Question1.2.5.2">'Purpose test'!$D$48</definedName>
    <definedName name="Question1.2.5.3">'Purpose test'!$D$49</definedName>
    <definedName name="Question1.2.5_visibility">Values!$C$4</definedName>
    <definedName name="Question1.2.5Contract">'Purpose test'!$D$43</definedName>
    <definedName name="Question1.2.5Number">'Purpose test'!$A$42</definedName>
    <definedName name="Question1.2Clients">'Purpose test'!$D$7</definedName>
    <definedName name="Question1.2Clients_label">'Purpose test'!$A$7</definedName>
    <definedName name="Question1.2Employees">'Purpose test'!$D$8</definedName>
    <definedName name="Question1.2Employees_label">'Purpose test'!$A$8</definedName>
    <definedName name="Question1.2Number">'Purpose test'!$A$6</definedName>
    <definedName name="Question1.2Others">'Purpose test'!$D$9</definedName>
    <definedName name="Question1.2Others_label">'Purpose test'!$A$9</definedName>
    <definedName name="Question1.2Text">'Purpose test'!$C$6</definedName>
    <definedName name="Question1.3">'Purpose test'!$D$50</definedName>
    <definedName name="Question1.3Number">'Purpose test'!$A$50</definedName>
    <definedName name="Question1.4">'Purpose test'!$D$51</definedName>
    <definedName name="Question1.4.1">'Purpose test'!$D$52</definedName>
    <definedName name="Question1.4.1Number">'Purpose test'!$A$52</definedName>
    <definedName name="Question1.4.2">'Purpose test'!$D$53</definedName>
    <definedName name="Question1.4.2Number">'Purpose test'!$A$53</definedName>
    <definedName name="Question1.4Number">'Purpose test'!$A$51</definedName>
    <definedName name="Question1.5">'Purpose test'!$D$54</definedName>
    <definedName name="Question1.5Number">'Purpose test'!$A$54</definedName>
    <definedName name="Question1.6">'Purpose test'!$D$55</definedName>
    <definedName name="Question1.6Number">'Purpose test'!$A$55</definedName>
    <definedName name="Question2.10">'Necessity test'!$D$17</definedName>
    <definedName name="Question2.11">'Necessity test'!$D$18</definedName>
    <definedName name="Question2.1Normal">'Necessity test'!$D$6</definedName>
    <definedName name="Question2.1Sensitive">'Necessity test'!$D$7</definedName>
    <definedName name="Question2.1Special">'Necessity test'!$D$8</definedName>
    <definedName name="Question2.2">'Necessity test'!$D$9</definedName>
    <definedName name="Question2.3">'Necessity test'!$D$10</definedName>
    <definedName name="Question2.4">'Necessity test'!$D$11</definedName>
    <definedName name="Question2.5">'Necessity test'!$D$12</definedName>
    <definedName name="Question2.6">'Necessity test'!$D$13</definedName>
    <definedName name="Question2.7">'Necessity test'!$D$14</definedName>
    <definedName name="Question2.8">'Necessity test'!$D$15</definedName>
    <definedName name="Question2.9">'Necessity test'!$D$16</definedName>
    <definedName name="Question3.1.1">'Balancing test'!$D$6</definedName>
    <definedName name="Question3.1.2">'Balancing test'!$D$7</definedName>
    <definedName name="Question3.1.2.1">'Balancing test'!$D$8</definedName>
    <definedName name="Question3.1.2.2">'Balancing test'!$D$9</definedName>
    <definedName name="Question3.1.3">'Balancing test'!$D$10</definedName>
    <definedName name="Question3.2.1">'Balancing test'!$D$12</definedName>
    <definedName name="Question3.2.2">'Balancing test'!$D$13</definedName>
    <definedName name="Question3.2.3">'Balancing test'!$D$14</definedName>
    <definedName name="Question3.2.4">'Balancing test'!$D$15</definedName>
    <definedName name="Question3.2.5">'Balancing test'!$D$16</definedName>
    <definedName name="Question3.2.6">'Balancing test'!$D$17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4" l="1"/>
  <c r="C7" i="4" s="1"/>
  <c r="D6" i="4"/>
  <c r="C6" i="4" s="1"/>
  <c r="B7" i="4"/>
  <c r="B6" i="4"/>
  <c r="D5" i="4"/>
  <c r="C5" i="4" s="1"/>
  <c r="B5" i="4"/>
  <c r="D4" i="4" l="1"/>
  <c r="C4" i="4" s="1"/>
  <c r="B4" i="4"/>
  <c r="D3" i="4"/>
  <c r="C3" i="4" s="1"/>
  <c r="B3" i="4"/>
  <c r="B2" i="4"/>
  <c r="D2" i="4"/>
  <c r="C2" i="4" s="1"/>
  <c r="G17" i="9" l="1"/>
  <c r="G16" i="9"/>
  <c r="G15" i="9"/>
  <c r="G14" i="9"/>
  <c r="G13" i="9"/>
  <c r="G12" i="9"/>
  <c r="I17" i="9"/>
  <c r="I16" i="9"/>
  <c r="I15" i="9"/>
  <c r="I14" i="9"/>
  <c r="I13" i="9"/>
  <c r="I12" i="9"/>
  <c r="I10" i="9"/>
  <c r="I9" i="9"/>
  <c r="I8" i="9"/>
  <c r="I7" i="9"/>
  <c r="G10" i="9"/>
  <c r="G9" i="9"/>
  <c r="G8" i="9"/>
  <c r="G7" i="9"/>
  <c r="I18" i="7"/>
  <c r="I17" i="7"/>
  <c r="I16" i="7"/>
  <c r="I15" i="7"/>
  <c r="I14" i="7"/>
  <c r="I13" i="7"/>
  <c r="I12" i="7"/>
  <c r="I11" i="7"/>
  <c r="I10" i="7"/>
  <c r="I9" i="7"/>
  <c r="G18" i="7"/>
  <c r="G17" i="7"/>
  <c r="G16" i="7"/>
  <c r="G15" i="7"/>
  <c r="G14" i="7"/>
  <c r="G13" i="7"/>
  <c r="G12" i="7"/>
  <c r="G11" i="7"/>
  <c r="G10" i="7"/>
  <c r="G9" i="7"/>
  <c r="I6" i="9" l="1"/>
  <c r="I5" i="7" l="1"/>
  <c r="G8" i="7"/>
  <c r="G7" i="7"/>
  <c r="G6" i="9"/>
  <c r="G6" i="7"/>
  <c r="G51" i="5" l="1"/>
  <c r="D50" i="5"/>
  <c r="G55" i="5"/>
  <c r="G54" i="5"/>
  <c r="G53" i="5"/>
  <c r="G52" i="5"/>
  <c r="G50" i="5"/>
  <c r="G49" i="5"/>
  <c r="G48" i="5"/>
  <c r="G47" i="5"/>
  <c r="G46" i="5"/>
  <c r="G45" i="5"/>
  <c r="G44" i="5"/>
  <c r="G43" i="5"/>
  <c r="G41" i="5"/>
  <c r="G40" i="5"/>
  <c r="G39" i="5"/>
  <c r="G38" i="5"/>
  <c r="G37" i="5"/>
  <c r="G36" i="5"/>
  <c r="G35" i="5"/>
  <c r="G9" i="5"/>
  <c r="G8" i="5"/>
  <c r="G7" i="5"/>
  <c r="G5" i="5"/>
  <c r="G15" i="5"/>
  <c r="G14" i="5"/>
  <c r="G13" i="5"/>
  <c r="G12" i="5"/>
  <c r="G11" i="5"/>
  <c r="G16" i="5"/>
  <c r="G17" i="5"/>
  <c r="G19" i="5"/>
  <c r="G20" i="5"/>
  <c r="G21" i="5"/>
  <c r="G22" i="5"/>
  <c r="G23" i="5"/>
  <c r="G24" i="5"/>
  <c r="G25" i="5"/>
  <c r="G27" i="5"/>
  <c r="G28" i="5"/>
  <c r="G29" i="5"/>
  <c r="G30" i="5"/>
  <c r="G31" i="5"/>
  <c r="G32" i="5"/>
  <c r="G33" i="5"/>
  <c r="I55" i="5" l="1"/>
  <c r="I54" i="5"/>
  <c r="I51" i="5"/>
  <c r="I49" i="5"/>
  <c r="I48" i="5"/>
  <c r="I47" i="5"/>
  <c r="I33" i="5"/>
  <c r="I32" i="5"/>
  <c r="I31" i="5"/>
  <c r="I17" i="5"/>
  <c r="I16" i="5"/>
  <c r="I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tc={496A223C-B7C2-42CC-9894-04A72A4E6F28}</author>
  </authors>
  <commentList>
    <comment ref="G5" authorId="0" shapeId="0" xr:uid="{496A223C-B7C2-42CC-9894-04A72A4E6F28}">
      <text>
        <t>[Threaded comment]
Your version of Excel allows you to read this threaded comment; however, any edits to it will get removed if the file is opened in a newer version of Excel. Learn more: https://go.microsoft.com/fwlink/?linkid=870924
Comment:
    De eerste drie delen van de beschrijving zijn volgens mededeling van Carlin al beschikbaar via
 de DSAA.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Jac. Beekers</author>
  </authors>
  <commentList>
    <comment ref="C7" authorId="0" shapeId="0" xr:uid="{310A70A6-B49F-401F-BA69-D8917D690AF4}">
      <text>
        <r>
          <rPr>
            <sz val="9"/>
            <color indexed="81"/>
            <rFont val="Tahoma"/>
            <family val="2"/>
          </rPr>
          <t>Yes: ABN AMRO collected directly
No: Data was collected through a third party
Both: Data was collected both by ABN AMRO and a third party</t>
        </r>
      </text>
    </comment>
  </commentList>
</comments>
</file>

<file path=xl/sharedStrings.xml><?xml version="1.0" encoding="utf-8"?>
<sst xmlns="http://schemas.openxmlformats.org/spreadsheetml/2006/main" count="869" uniqueCount="367">
  <si>
    <t>Draft Questionnaire for the assessment of the legitimate re-use of personal data to be applied with a Data Sharing request</t>
  </si>
  <si>
    <t>Question</t>
  </si>
  <si>
    <t>Question explanation</t>
  </si>
  <si>
    <t>Single answer or Multiple answers possible</t>
  </si>
  <si>
    <t>Answer categories (orange answers are - from a privacy perspective - relatively the more risky ones)
For every question it must be possible to type an explanation</t>
  </si>
  <si>
    <t>Explanation of the answer (optional)</t>
  </si>
  <si>
    <t>DU or DU/DO</t>
  </si>
  <si>
    <t xml:space="preserve">Risk indication
1) Green risk (when no answer resulting in amber or red risk): primarily focus on relation between collection vs re-use purposes
2) Amber risk: primarily focus on relation between collection vs re-use purposes and the answers resulting in the amber risk
3) Red risk: primarily focus on the answers resulting in the red risk and only when you're sure that possibly the processing could be legitimate -&gt; see amber risk </t>
  </si>
  <si>
    <t>Purpose test</t>
  </si>
  <si>
    <t xml:space="preserve">To be able to re-use personal data the purposes, legitimate grounds and benefits must be substantiated. </t>
  </si>
  <si>
    <t>1.1</t>
  </si>
  <si>
    <t>Describe the specific purpose of the intended re-use of personal data.</t>
  </si>
  <si>
    <t>To avoid unnecessary inquiries of the Data Owner and the Data Steward it is important that you describe the purpose of the data sharing request in such a way that they can really grasp what you want to achieve. 
A good purpose description gives information on: 
(1) what data is used as input (filled in the DSAA-flow)
(2) how is that data processed (filled in the DSAA-flow)
(3) what is the output (filled in the DSAA-flow)
(4) who is the output going to use
(5) for what purpose is this output going to be used
(6) what is the benefit for the user
(7) what - if any - is the consequence for the individual concerned</t>
  </si>
  <si>
    <t>Single</t>
  </si>
  <si>
    <t>Describe</t>
  </si>
  <si>
    <t>DU</t>
  </si>
  <si>
    <t>1.2</t>
  </si>
  <si>
    <t>What kind of individuals does the data request concern?</t>
  </si>
  <si>
    <t>Select the kind(s) of individuals the data sharing request concerns:
1) Clients: data about prospects and clients (RB/PB), e.g. contact persons, UBO's, executives (CB/C&amp;IB)
2) Employees: data about ABN AMRO employees, including e.g. employees of contractors, interns, hired employees
3) Other natural persons: data about other natural persons, e.g. visitors, subscribers for newsletters, etc.</t>
  </si>
  <si>
    <t>Multiple answers possible</t>
  </si>
  <si>
    <t>Clients and/or prospects
---&gt; answer questions 1.2.1 and 1.2.2</t>
  </si>
  <si>
    <t>Employees
---&gt; answer questions 1.2.3 and 1.2.4</t>
  </si>
  <si>
    <t>Other natural persons
---&gt; answer questions 1.2.5 and 1.2.6</t>
  </si>
  <si>
    <t>1.2.1</t>
  </si>
  <si>
    <t>What legitimate ground does the intended re-use of client personal data have (see privacy statement for clients for explanations)?</t>
  </si>
  <si>
    <t>Select the legitimate grounds that apply to the intended re-use of personal data:
(1) Contract: the re-use is demonstrably necessary to enter into or for the performance of a contract with the individual.
(2) Legal obligation: the intended re-use of personal data is demonstrably necessary for the compliance with a legal obligation.
(3) Legitimate interest: the intended re-use of personal data is demonstrably necessary for a legitimate interest of ABN AMRO or a third party.
(4) Consent: the individual has given specific consent for the intended re-use of personal data.</t>
  </si>
  <si>
    <t>Contract (enter into or perform)
---&gt; answer question 1.2.1.1 and after that go to question 1.2.2
---&gt; questions under 3 need not to be answered</t>
  </si>
  <si>
    <t>Legal obligation
---&gt; answer question 1.2.1.2 and after that go to question 1.2.2
---&gt; questions under 3 need not to be answered</t>
  </si>
  <si>
    <t>Legitimate interest
---&gt; go to question 1.2.2
---&gt; questions under 3 need to be answered</t>
  </si>
  <si>
    <t>Consent
---&gt; answer question 1.2.1.3 and after that go to question 1.2.2
---&gt; questions under 3 need not to be answered</t>
  </si>
  <si>
    <t>1.2.1.1</t>
  </si>
  <si>
    <t>Is it reasonably possible to enter or perform the contract without the intended processing?</t>
  </si>
  <si>
    <t>The legitimate ground "contract" is only applicable if the intended re-use of personal data is demonstrably necessary to enter into or to perform the contract with the individual. With the answer to this question the Data User confirms this necessity. Upon request, the Data User must be able to substantiate the necessity. Of course, you may choose to use the "answer explanation" field to describe the substantiation now.</t>
  </si>
  <si>
    <t>Yes</t>
  </si>
  <si>
    <t>No</t>
  </si>
  <si>
    <t>If "Yes" -&gt; Red risk</t>
  </si>
  <si>
    <t>1.2.1.2</t>
  </si>
  <si>
    <t>Is it reasonably possible to comply with the legal obligation without the intended processing?</t>
  </si>
  <si>
    <t>The legitimate ground "legal obligation" is only applicable if the intended re-use of personal data is demonstrably necessary to comply with the legal obligation. With the answer to this question the Data User confirms this necessity. Upon request, the Data User must be able to substantiate the necessity. Of course, you may choose to use the "answer explanation" field to describe the substantiation now.</t>
  </si>
  <si>
    <t>1.2.1.3</t>
  </si>
  <si>
    <t>Has consent been demonstrably given by the individual and is the intended processing within the boudaries of the information given to the individual?</t>
  </si>
  <si>
    <t>The legitimate ground "consent" is only applicable if the individuals have demonstrably and specifically consented with the intended re-use of personal data. With the answer to this question the Data User confirms that demonstrable consent has been given. Upon request, the Data User must be able to show that consent has been given. Note that consent must meet legal requirements. The most important are: consent must be given freely, informed and unambiguous, consent must be active (no pre-ticked boces), consent must not be hidden in terms and conditions, consent can be withdrawn at any time. We refer for more detailed information to the guidance on consent in the Privacy Community on Connections.</t>
  </si>
  <si>
    <t>DU/DO</t>
  </si>
  <si>
    <t>If "No" -&gt; Red risk</t>
  </si>
  <si>
    <t>1.2.2</t>
  </si>
  <si>
    <t>What purpose category does the intended re-use of client personal data serve (see privacy statement for clients for explanations)?</t>
  </si>
  <si>
    <r>
      <t>The intended re-use of personal data must be in line with the purposes for which the data have been collected. You can find these purposes in the applicable privacy statement. Select the purpose categories that apply to the intended re-use of personal data:
1) Contract: "To be able to enter into contracts with you and perform these contracts. If we do not have your personal data, we cannot offer you a current account or transfer money from or to your account for you, for example."
2) Research: "We study possible trends, problems, root causes of errors and risks, for instance to check whether new rules are properly complied with. This helps us prevent complaints and losses. It also allows us to intervene or issue a warning in time, for example if you are no longer able to repay your debts."
3) Better or new products and services: "Do our products still meet your wishes and expectations? We carry out research in this area, using your personal data. We study trends and use personal data with the aim of analysing and continuing to develop our products and services."
4) Marketing: "You receive offers and news that is appropriate for you. That is why you receive as little advertising as possible for products you are probably not interested in or already have. In this context, we use personal data that we received from you, for instance because you requested information in the past or because you are already a client of ours. In this context, we may also use personal data that we received from other parties."
5) Security and the integrity of</t>
    </r>
    <r>
      <rPr>
        <sz val="11"/>
        <rFont val="Calibri"/>
        <family val="2"/>
        <scheme val="minor"/>
      </rPr>
      <t xml:space="preserve"> our</t>
    </r>
    <r>
      <rPr>
        <sz val="11"/>
        <color theme="1"/>
        <rFont val="Calibri"/>
        <family val="2"/>
        <scheme val="minor"/>
      </rPr>
      <t xml:space="preserve"> bank and our sector: "We are required to guarantee the security and integrity of the financial sector. We may therefore use your personal data to prevent or combat attempted or actual criminal or undesirable acts, such as fraud or terrorism. This enables us to guarantee the security and integrity of the financial sector, our organisation, our employees and you, as the client. We may also use your personal data for warning systems."
6) Social responsibility and legal obligations: "As a bank, we play a key role in society. We help to prevent terrorist financing, money laundering and fraud, for instance by reporting unusual transactions or by identifying and stopping potentially fraudulent transactions and verifying transactions with you if necessary. Public authorities also ask us to provide personal data when they want to investigate problems or criminal offences. In that context, we check whether they have good reason to do so. The banking sector is also one of the most regulated industries around. This means we have to comply with many rules. Besides European and Dutch rules, these rules also include the laws of other countries. We must therefore also record and keep personal data for this purpose, and sometimes also provide personal data to the competent authorities. We always check first whether this is permitted."
The six above purpose categories and the explanations are recorded in the general privacy statement for client on abnamro.nl. If the intended re-use of personal data does not fit one or more of these categories, select the option "other purposes". Note that re-use of personal data that does not fit one or more collection purposes of the applicable privacy statement is most probably not legitimate. If such a re-use of personal data is very important, please complete the questionnaire.</t>
    </r>
  </si>
  <si>
    <t>Contract</t>
  </si>
  <si>
    <t>Research</t>
  </si>
  <si>
    <t>Better or new products and services</t>
  </si>
  <si>
    <t>Marketing</t>
  </si>
  <si>
    <t>Security and the integrity of our bank and our sector</t>
  </si>
  <si>
    <t>Social responsibility and legal obligations</t>
  </si>
  <si>
    <t>Other purposes</t>
  </si>
  <si>
    <t>1.2.3</t>
  </si>
  <si>
    <t>What legitimate ground does the intended re-use of employee personal data have (see privacy statement for employees for explanations)?</t>
  </si>
  <si>
    <t>Contract (enter into or perform)
---&gt; answer question 1.2.3.1 and after that go to question 1.2.4
---&gt; questions under 3 need not to be answered</t>
  </si>
  <si>
    <t>Legal obligation
---&gt; answer question 1.2.3.2 and after that go to question 1.2.4
---&gt; questions under 3 need not to be answered</t>
  </si>
  <si>
    <t>Legitimate interest
---&gt; go to question 1.2.4
---&gt; questions under 3 need to be answered</t>
  </si>
  <si>
    <t>Consent
---&gt; answer question 1.2.3.3 and after that go to question 1.2.4
---&gt; questions under 3 need not to be answered</t>
  </si>
  <si>
    <t>1.2.3.1</t>
  </si>
  <si>
    <t>1.2.3.2</t>
  </si>
  <si>
    <t>1.2.3.3</t>
  </si>
  <si>
    <t>The legitimate ground "consent" is only applicable if the individuals have demonstrably and specifically consented with the intended re-use of personal data. With the answer to this question the Data User confirms that demonstrable consent has been given. Upon request, the Data User must be able to show that consent has been given. Note that consent must meet legal requirements. The most important are: consent must be given freely, informed and unambiguous, consent must be active (no pre-ticked boces), consent must not be hidden in terms and conditions, consent can be withdrawn at any time. We refer for more detailed information to the guidance on consent in the Privacy Community on Connections. Note that in relations between an employer and an employee consent in most cases does not meet the requirement of "freely given", given the power imbalance.</t>
  </si>
  <si>
    <t>1.2.4</t>
  </si>
  <si>
    <t>What purpose category does the intended re-use of employee personal data serve (see privacy statement for employees for explanations)?</t>
  </si>
  <si>
    <t>The intended re-use of personal data must be in line with the purposes for which the data have been collected. You can find these purposes in the applicable privacy statement. Select the purpose categories that apply to the intended re-use of personal data:
1) Labor contract: "The bank needs your data to be able to conclude and execute an employment contract with you. The bank processes your data in this context, for example: to pay your salary; to process your deployed Employee Benefits; in the context of absenteeism registration; for the training and assessment of employees; in the context of a pension scheme."
2) Protect integrity and security: "The bank uses data to protect the bank, its properties, its data and its employees as well as possible against all kinds of breaches and damage. For example: 
. Your access card with which the bank keeps track of your presence in the building;
. Security cameras in and around the bank's buildings; (...)" (see the employee privacy statement for more examples)
3) Efficient use of spaces and buildings: "The bank uses personal data to distribute employees as efficiently as possible across the various areas and buildings. Think of reserving meeting rooms or parking spaces. Also consider the bank's SPOT app that you can use to find a free workplace. This app keeps track of the occupancy of the various workspaces based on WiFi signals."
4) HR management: "The bank uses personal data to be able to implement a responsible, effective and efficient HR policy.
. Consider, for example, personnel planning and policy on absenteeism and reintegration.
. Also think of studies conducted in the field of people analytics. These statistical analyzes focus on examining the impact of HR strategy and policy on employees and business objectives. Examples of research questions are: "Which training courses influence our customer satisfaction?" And "What are important drivers for employee involvement in the organization?" The results of the surveys and accompanying advice can never be traced back to individual employees (...)" (see the employee privacy statement for more examples)
5) Improvement and renewal of services: "Do you use the bank's telephone (for business use) for your customer contact? Then the bank can record telephone conversations or (video) chats from you with customers to improve the quality of these conversations."
6) Obligations based on legislation and regulations: "Finally, the bank uses employee data to comply with applicable laws and regulations. For example:
. Mifid II. The bank must record telephone conversations about investing between advisers and clients.
. Criminal law. The bank may be obliged to provide employee data to investigative services in the context of a criminal investigation. (...)" (see the employee privacy statement for more examples)"
The six above purpose categories and the explanations are recorded in the general privacy statement for employees on intranet. For more examples, please see the privacy statement. If the intended re-use of personal data does not fit one or more of these categories, select the option "other purposes". Note that re-use of personal data that does not fit one or more collection purposes of the applicable privacy statement is most probably not legitimate. If such a re-use of personal data is very important, please complete the questionnaire.</t>
  </si>
  <si>
    <t>Labor contract</t>
  </si>
  <si>
    <t>Protect integrity and security</t>
  </si>
  <si>
    <t>Efficient use of spaces and buildings</t>
  </si>
  <si>
    <t>HR management</t>
  </si>
  <si>
    <t>Improvement and renewal of services</t>
  </si>
  <si>
    <t>Obligations based on legislation and regulations</t>
  </si>
  <si>
    <t>1.2.5</t>
  </si>
  <si>
    <t>What legitimate ground does the intended re-use of other natural persons personal data have (see privacy statement for employees for explanations)?</t>
  </si>
  <si>
    <t>Contract (enter into or perform)
---&gt; answer question 1.2.5.1 and after that go to question 1.3
---&gt; questions under 3 need not to be answered</t>
  </si>
  <si>
    <t>Legal obligation
---&gt; answer question 1.2.5.2 and after that go to question 1.3
---&gt; questions under 3 need not to be answered</t>
  </si>
  <si>
    <t>Legitimate interest
---&gt; go to question 1.3
---&gt; questions under 3 need to be answered</t>
  </si>
  <si>
    <t>Consent
---&gt; answer question 1.2.5.3 and after that go to question 1.3
---&gt; questions under 3 need not to be answered</t>
  </si>
  <si>
    <t>1.2.5.1</t>
  </si>
  <si>
    <t>1.2.5.2</t>
  </si>
  <si>
    <t>1.2.5.3</t>
  </si>
  <si>
    <t>1.3</t>
  </si>
  <si>
    <t>Describe the benefits for ABN AMRO from the processing</t>
  </si>
  <si>
    <t>For example:  the beneifts can be described in terms of increased effectiveness or efficiency. What effectiveness or efficiency gains follow expectedly from the processing?</t>
  </si>
  <si>
    <t>1.4</t>
  </si>
  <si>
    <t>Do any third parties benefit from the processing by receiving output data?</t>
  </si>
  <si>
    <t xml:space="preserve">Third parties may also benefit from the processing. This must be a direct benefit for this third party, for example where a third party receives output from the processing. </t>
  </si>
  <si>
    <t>Yes
---&gt; go to question 1.4.1</t>
  </si>
  <si>
    <t>No
---&gt; go to question 1.5</t>
  </si>
  <si>
    <t>If "Yes" -&gt; Amber risk</t>
  </si>
  <si>
    <t>1.4.1</t>
  </si>
  <si>
    <t>What third parties benefit from the processing by receiving output data?</t>
  </si>
  <si>
    <t>Please provide the names of the third parties that benefit from the processing.</t>
  </si>
  <si>
    <t>1.4.2</t>
  </si>
  <si>
    <t>What is the benefit for those third parties?</t>
  </si>
  <si>
    <t>1.5</t>
  </si>
  <si>
    <t>How important are the benefits for ABN AMRO or third parties?</t>
  </si>
  <si>
    <t xml:space="preserve">Indicate the importance level for ABN AMRO (and - if applicable - the third parties). For example:
. low benefits: whether or not to send a general newsletter, a small increase of efficiency or effectiveness;
. high benefits: enabling ABN AMRO to meet a legal obligation, a large increase of efficiency or effectiveness. </t>
  </si>
  <si>
    <t>Low importance</t>
  </si>
  <si>
    <t>High importance</t>
  </si>
  <si>
    <t>If "Low importance" -&gt; Amber risk</t>
  </si>
  <si>
    <t>1.6</t>
  </si>
  <si>
    <t>How important are the possible outcomes for the individuals?</t>
  </si>
  <si>
    <t xml:space="preserve">Indicate the importance level for the individual. For example:
. low importance: whether or not to receive marketing, an invite for an ABN AMRO customer relationship meeting;
. high benefits: whether or not a credit is granted, the ability to save significantly on product costs, messages that are important to use ABN AMRO products &amp; services securely. </t>
  </si>
  <si>
    <t>If "High importance" -&gt; Amber risk</t>
  </si>
  <si>
    <t>Necessity test</t>
  </si>
  <si>
    <t xml:space="preserve">To be able to re-use personal data it must be substantiated that the re-use is actually necessary for the purpose the intended re-use is aimed at. </t>
  </si>
  <si>
    <t>2.1</t>
  </si>
  <si>
    <t>What is the nature of the personal data that is being used?</t>
  </si>
  <si>
    <t>Select the applicable privacy sensitivity classification of the dataset requested. These classifications are recorded in the Data Marketplace. The classifications are:
1) Normal personal data: data for which the privacy sensitivity is limited. For example: identification data, basic contract data, transaction data that does not provide information on the financial situation.
2) Sensistive personal data: data for which the privacy sensitivity is high. For example: social security number, information on the financial situation, physical movement behaviour, risk indicators, capital origin, work performance, client integrity investigation results.
3) Special categories of personal data / particularly sensitive personal data: a GDPR-defined limitative set of categories of personal data that are extra protected by law. This concerns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t>
  </si>
  <si>
    <t>Special categories / Particularly sensitive</t>
  </si>
  <si>
    <t>Sensitive</t>
  </si>
  <si>
    <t>Normal</t>
  </si>
  <si>
    <t>If "Special categories / Particularly sensitive" -&gt; Red risk
If "Sensitive" -&gt; Amber risk</t>
  </si>
  <si>
    <t>2.2</t>
  </si>
  <si>
    <t>Will the processing actually help you achieve your purpose?</t>
  </si>
  <si>
    <t>With the data sharing request the Data User has defined a processing purpose. With the answer "Yes" to this question the Data User confirms that the intended processing of personal data significantly contributes to achieving this purpose. Upon request, the Data User must be able to substantiate this. Of course, you may choose to use the "answer explanation" field to describe the substantiation now.</t>
  </si>
  <si>
    <t>2.3</t>
  </si>
  <si>
    <t>Is the processing proportionate to your purpose?</t>
  </si>
  <si>
    <t>If the processing can be seen as "using a sledgehammer to crack a nut", then the answer should be "No". With the answer "Yes" to this question the Data User confirms that the intended processing of personal data does not disproportionally impact the individuals' privacy given the importance of the purpose for ABN AMRO (or third parties). Upon request, the Data User must be able to substantiate this. Of course, you may choose to use the "answer explanation" field to describe the substantiation now.</t>
  </si>
  <si>
    <t>2.4</t>
  </si>
  <si>
    <t>Can you achieve your purpose without processing the data?</t>
  </si>
  <si>
    <t>It is prohibited to process personal data if the purpose can be reasonably achieved with other means. With the answer "No" to this question the Data User confirms that it is not reasonably possible to achieve the purpose without processing the personal data requested. Upon request, the Data User must be able to substantiate this. Of course, you may choose to use the "answer explanation" field to describe the substantiation now.</t>
  </si>
  <si>
    <t>2.5</t>
  </si>
  <si>
    <t>Can you achieve your purpose with processing less data?</t>
  </si>
  <si>
    <t>It is prohibited to process more personal data than is necessary to achieve the purpose. With the answer "No" to this question the Data User confirms that it is not reasonably possible to achieve the purpose with processing less personal data than requested. Upon request, the Data User must be able to substantiate this. Of course, you may choose to use the "answer explanation" field to describe the substantiation now.</t>
  </si>
  <si>
    <t>2.6</t>
  </si>
  <si>
    <t>Can you achieve your purpose with anonymised data?</t>
  </si>
  <si>
    <t>It is prohibited to process personally identifiable data if the purpose can be reasonably achieved with anonymised data. With the answer "No" to this question the Data User confirms that it is not reasonably possible to achieve the purpose without processing personally identifiable information. Upon request, the Data User must be able to substantiate this. Of course, you may choose to use the "answer explanation" field to describe the substantiation now.</t>
  </si>
  <si>
    <t>2.7</t>
  </si>
  <si>
    <t>Can you achieve your purpose by processing the data in another more obvious or less intrusive way?</t>
  </si>
  <si>
    <t>It is prohibited to process personal data if the purpose can be reasonably achieved in a more obvious or less intrusive way. With the answer "No" to this question the Data User confirms that it is not reasonably possible to achieve the purpose in a more obvious and less intrusive way. Upon request, the Data User must be able to substantiate this. Of course, you may choose to use the "answer explanation" field to describe the substantiation now.</t>
  </si>
  <si>
    <t>2.8</t>
  </si>
  <si>
    <t>Can you achieve your purpose with less people having direct access to the data?</t>
  </si>
  <si>
    <t>It is prohibited to give access to (subsets of the) personal data to people or third parties if they do not need such access to achieve the purpose. With the answer "No" to this question the Data User confirms that it is not reasonably possible to achieve the purpose with less people or third parties having access to (subsets of) the personal data. Upon request, the Data User must be able to substantiate this. Of course, you may choose to use the "answer explanation" field to describe the substantiation now.</t>
  </si>
  <si>
    <t>2.9</t>
  </si>
  <si>
    <t>Can you achieve your purpose given the data quality of the data being used?</t>
  </si>
  <si>
    <t>It is prohibited to process personal data if the accuracy of that data is insufficient to achieve the purpose. With the answer "Yes" to this question the Data User confirms that the data is sufficiently accurate to achieve the processing purpose. Upon request, the Data User must be able to substantiate this. Of course, you may choose to use the "answer explanation" field to describe the substantiation now.</t>
  </si>
  <si>
    <t>The data quality of the data is not established</t>
  </si>
  <si>
    <t>If "No" -&gt; Red risk
If "The data quality of the data is not established" -&gt; Amber risk</t>
  </si>
  <si>
    <t>2.10</t>
  </si>
  <si>
    <t>Can you achieve your purpose with data that is less outdated (old)?</t>
  </si>
  <si>
    <t>It is prohibited to process personal data that is outdated with respect to achieving the purpose. With the answer "No" to this question the Data User confirms that it is not reasonably possible to achieve the purpose with processing less outdated personal data than requested. Upon request, the Data User must be able to substantiate this. Of course, you may choose to use the "answer explanation" field to describe the substantiation now. Note that the Data Retention Policy sets out rules and procedures regarding data retention within ABN AMRO and that a Local Retention Schedule applies and that the minimum data retention period for personal data is also the maximum data retention period. If personal data is being re-used that has passed such a maximum data retention period, the answer to this question must be "Yes".</t>
  </si>
  <si>
    <t>2.11</t>
  </si>
  <si>
    <t>Are you intending to do anything new or innovative? (Is the processing considered to be innovative for ABN AMRO?)</t>
  </si>
  <si>
    <t>New or innovative techniques could entail increased risks for individuals. It is therefore important to determine whether this is also the case with this process. Examples of such techniques are: artificial intelligence, speech analytics, robotics and blockchain.</t>
  </si>
  <si>
    <t>Balancing test</t>
  </si>
  <si>
    <r>
      <t xml:space="preserve">To be able to re-use personal data for a legitimate interest it must be substantiated that the interests and fundamental rights and freedoms of the individual do not override the identified legitimate interests. In essence, this is a light-touch risk assessment to check that any risks to individuals’ interests are proportionate. The interests, rights and freedoms of individuals in this context is a broad concept which includes data protection and privacy rights, but also other fundamental rights as well as more general interests. There’s no foolproof formula for the outcome of the balancing test – but you must be confident that your legitimate interests are not overridden by the risks you have identified. </t>
    </r>
    <r>
      <rPr>
        <b/>
        <i/>
        <sz val="11"/>
        <color theme="1"/>
        <rFont val="Calibri"/>
        <family val="2"/>
        <scheme val="minor"/>
      </rPr>
      <t>These questions need only be answered if (also) legitimate interest is a legitimate ground for the intended re-use. See questions 1.2.1, 1.2.3 and 1.2.5.</t>
    </r>
  </si>
  <si>
    <t>3.1</t>
  </si>
  <si>
    <t xml:space="preserve"> </t>
  </si>
  <si>
    <t>3.1.1</t>
  </si>
  <si>
    <t>Does ABN AMRO have an existing product or service relationship with the individual?</t>
  </si>
  <si>
    <t xml:space="preserve">If ABN AMRO does have an existing product or service relationship with the individual, it is more probable that the individual would reasonably expect the processing to occur. This of course depends on the other answers of the balance test. The answer "No" to this question will decrease the chance that the balance test will result in a positive outcome. The same counts for sharing data outside the legal entity that collected the data, like for example between ABN AMRO and its subsidiaries vice versa. See for more information on data sharing between entities in the memo "Het delen van (klant)gegevens binnen de ABN AMRO Groep" (Legal, in Dutch, Privacy Community on Connections).  </t>
  </si>
  <si>
    <t>Yes, and the data is shared within the legal entity that collected the data</t>
  </si>
  <si>
    <t>Yes, and the data is shared with a legal entitiy that did not collect the data</t>
  </si>
  <si>
    <t>If "No" -&gt; Amber risk</t>
  </si>
  <si>
    <t>3.1.2</t>
  </si>
  <si>
    <t>Did ABN AMRO collect the data directly from the individual?</t>
  </si>
  <si>
    <t>If ABN AMRO collected the data directly from the individual, it is more probable that the individual would reasonably expect the processing to occur. This of course depends on the other answers of the balance test. The answer "No" to this question will decrease the chance that the balance test will result in a positive outcome.</t>
  </si>
  <si>
    <t>Yes, all data are collected by ABN AMRO directly from the individual
---&gt; answer question 3.1.2.1 and after that go to question 3.1.3</t>
  </si>
  <si>
    <t>No, all data are collected via a third party
---&gt;  go to question 3.1.2.2</t>
  </si>
  <si>
    <t>Data are collected by both ABN AMRO directly and via a third party
---&gt; answer question 3.1.2.1 and 3.1.2.2</t>
  </si>
  <si>
    <t>If "No" or "Data are collected by both ABN AMRO directly and via a third party" -&gt; Amber risk</t>
  </si>
  <si>
    <t>3.1.2.1</t>
  </si>
  <si>
    <t>Is the intended re-use directly in line with the purposes in the relevant consent and/or privacy statements?</t>
  </si>
  <si>
    <t>If the intended re-use of personal data is directly in line with the purposes in the relevant consent and/or privacy statements, it is more probable that the individual would reasonably expect the processing to occur. This of course depends on the other answers of the balance test. The answer "No" to this question will decrease the chance that the balance test will result in a positive outcome. With the answer "Yes" to this question the Data User confirms that the intended re-use is directly in line with the purposes in the relevant consent and or privacy statements. Upon request, the Data User must be able to substantiate this. Of course, you may choose to use the "answer explanation" field to describe the substantiation now.</t>
  </si>
  <si>
    <t>3.1.2.2</t>
  </si>
  <si>
    <t>Is the intended re-use of data from a third party directly in line with the purposes in the relevant consent and/or privacy statements?</t>
  </si>
  <si>
    <t>If the intended re-use of personal data is directly in line with the purposes in the relevant consent and/or privacy statements of the third party and that these purposes may be persued by other organisations, it is more probable that the individual would reasonably expect the processing to occur. This of course depends on the other answers of the balance test. The answer "No" to this question will decrease the chance that the balance test will result in a positive outcome. With the answer "Yes" to this question the Data User confirms that the intended re-use is directly in line with the purposes in the relevant consent and or privacy statements of the third party. Upon request, the Data User must be able to substantiate this. Of course, you may choose to use the "answer explanation" field to describe the substantiation now.</t>
  </si>
  <si>
    <t>3.1.3</t>
  </si>
  <si>
    <t>Is the intended re-use expectedly obvious or widely understood by the individuals it concerns?</t>
  </si>
  <si>
    <t>If the intended purpose is expectedly obvious or widely understood by the individuals it concerns, it is more probable that the individual would reasonably expect the processing to occur. This of course depends on the other answers of the balance test. The answer "No" to this question will decrease the chance that the balance test will result in a positive outcome. With the answer "Yes" to this question the Data User confirms that the intended re-use is expectedly obvious or widely understood by the individuals. Upon request, the Data User must be able to substantiate this. Of course, you may choose to use the "answer explanation" field to describe the substantiation now.</t>
  </si>
  <si>
    <t>3.2</t>
  </si>
  <si>
    <t>Likely impact on the individuals</t>
  </si>
  <si>
    <t>3.2.1</t>
  </si>
  <si>
    <t>Does the processing contribute to (a risk on) a barrier to individuals exercising their rights (including but not limited to privacy rights)?</t>
  </si>
  <si>
    <t>If the intended re-use of personal data contributes to (a risk on) a barrier to individuals exercising their rights, it is more probable that the balance test would result in a negative outcome. Only when exceptions apply, a chance exists that the balance test will result in a positive outcome. Such exceptions may apply e.g. for fraud investigations or AML/CFT. With the answer "No" to this question the Data User confirms that the intended re-use does not contribute to the risk. Upon request, the Data User must be able to substantiate this. Of course, you may choose to use the "answer explanation" field to describe the substantiation now.</t>
  </si>
  <si>
    <t>3.2.2</t>
  </si>
  <si>
    <t>Does the processing contribute to (a risk on) a barrier to individuals accessing services or opportunities?</t>
  </si>
  <si>
    <t>If the intended re-use of personal data contributes to (a risk on) a barrier to individuals accessing services or opportunities, it is more probable that the balance test would result in a negative outcome. Only when exceptions apply, a chance exists that the balance test will result in a positive outcome. Such exceptions may apply e.g. if the processing is aimed at reducing the risk for security and the integrity of our bank and our sector. A barrier may e.g. exist if an individual is registered in an incident warning system. With the answer "No" to this question the Data User confirms that the intended re-use does not contribute to the risk. Upon request, the Data User must be able to substantiate this. Of course, you may choose to use the "answer explanation" field to describe the substantiation now.</t>
  </si>
  <si>
    <t>3.2.3</t>
  </si>
  <si>
    <t>Does the processing contribute to (a risk on) any loss of control over the further use of personal data?</t>
  </si>
  <si>
    <t>If the intended re-use of personal data contributes to (a risk on) any loss of control over the further use of personal data, it is more probable that the balance test would result in a negative outcome. Only when exceptions apply, a chance exists that the balance test will result in a positive outcome. Loss of control may e.g. exist if personal data is provided to a third party for their own purposes or when the principle of need-to-know has not been properly implemented. With the answer "No" to this question the Data User confirms that the intended re-use does not contribute to the risk. Upon request, the Data User must be able to substantiate this. Of course, you may choose to use the "answer explanation" field to describe the substantiation now.</t>
  </si>
  <si>
    <t>3.2.4</t>
  </si>
  <si>
    <t>Does the processing contribute to (a risk on) physical harm?</t>
  </si>
  <si>
    <t>If the intended re-use of personal data contributes to (a risk on) physical harm, it is more probable that the balance test would result in a negative outcome. At this moment we do not see reasonable examples where this risk may occur at ABN AMRO.With the answer "No" to this question the Data User confirms that the intended re-use does not contribute to the risk. Upon request, the Data User must be able to substantiate this. Of course, you may choose to use the "answer explanation" field to describe the substantiation now.</t>
  </si>
  <si>
    <t>3.2.5</t>
  </si>
  <si>
    <t>Does the processing contribute to (a risk on) financial loss, identity theft or fraud?</t>
  </si>
  <si>
    <t>If the intended re-use of personal data contributes to (a risk on) financial loss, identity theft or fraud, it is more probable that the balance test would result in a negative outcome. Only when exceptions apply, a chance exists that the balance test will result in a positive outcome. Financial loss, identity theft or fraud may e.g. exist if personal data is provided to a third party for their own purposes or when the principle of need-to-know has not been properly implemented. With the answer "No" to this question the Data User confirms that the intended re-use does not contribute to the risk. Upon request, the Data User must be able to substantiate this. Of course, you may choose to use the "answer explanation" field to describe the substantiation now.</t>
  </si>
  <si>
    <t>3.2.6</t>
  </si>
  <si>
    <t>Does the processing contribute to (a risk on) any other significant economic or social disadvantage (such as discrimination, loss of confidentiality or reputational damage)?</t>
  </si>
  <si>
    <t>If the intended re-use of personal data contributes to (a risk on) any other significant economic or social disadvantage, it is more probable that the balance test would result in a negative outcome. Only when exceptions apply, a chance exists that the balance test will result in a positive outcome. Economic or social disadvantages may e.g. exist if artificial intelligence or machine learning is applied and the risk on direct and indirect discrimination cannnot be properly mitigated. This risk may also exist if personal data is provided to a third party for their own purposes or when the principle of need-to-know has not been properly implemented. With the answer "No" to this question the Data User confirms that the intended re-use does not contribute to the risk. Upon request, the Data User must be able to substantiate this. Of course, you may choose to use the "answer explanation" field to describe the substantiation now.</t>
  </si>
  <si>
    <t>Legend:</t>
  </si>
  <si>
    <t>Open question</t>
  </si>
  <si>
    <t>Increased privacy risk (relevant for assessing the data sharing request)</t>
  </si>
  <si>
    <t>Remark</t>
  </si>
  <si>
    <t>Answer</t>
  </si>
  <si>
    <t>Data User or Data Owner</t>
  </si>
  <si>
    <t>Explanation question 1.1</t>
  </si>
  <si>
    <t>Data User</t>
  </si>
  <si>
    <t>Explanation question 1.2</t>
  </si>
  <si>
    <t>Clients?</t>
  </si>
  <si>
    <t>Employees?</t>
  </si>
  <si>
    <t>Other natural persons?</t>
  </si>
  <si>
    <t>Explanation question 1.2.1</t>
  </si>
  <si>
    <t>Contract?</t>
  </si>
  <si>
    <t>Legal obligation?</t>
  </si>
  <si>
    <t>Legitimate interest?</t>
  </si>
  <si>
    <t>Consent?</t>
  </si>
  <si>
    <t>Explanation question 1.2.1.1</t>
  </si>
  <si>
    <t>Explanation question 1.2.1.2</t>
  </si>
  <si>
    <t>Explanation question 1.2.1.3</t>
  </si>
  <si>
    <t>Data User/Data Owner</t>
  </si>
  <si>
    <t>Explanation question 1.2.2</t>
  </si>
  <si>
    <t>Research?</t>
  </si>
  <si>
    <t>Better or new products and services?</t>
  </si>
  <si>
    <t>Marketing?</t>
  </si>
  <si>
    <t>Security and the integrity of our bank and our sector?</t>
  </si>
  <si>
    <t>Social responsibility and legal obligations?</t>
  </si>
  <si>
    <t>Other purposes?</t>
  </si>
  <si>
    <t>Explanation question 1.2.3</t>
  </si>
  <si>
    <t>Explanation question 1.2.3.1</t>
  </si>
  <si>
    <t>Explanation question 1.2.3.2</t>
  </si>
  <si>
    <t>Explanation question 1.2.3.3</t>
  </si>
  <si>
    <t>Explanation question 1.2.4</t>
  </si>
  <si>
    <t>Labor contract?</t>
  </si>
  <si>
    <t>Protect integrity and security?</t>
  </si>
  <si>
    <t>Efficient use of spaces and buildings?</t>
  </si>
  <si>
    <t>HR Management?</t>
  </si>
  <si>
    <t>Improvement and renewal of services?</t>
  </si>
  <si>
    <t>Obligations based on legislation and regulations?</t>
  </si>
  <si>
    <t>Explanation question 1.2.5</t>
  </si>
  <si>
    <t>Explanation question 1.2.5.1</t>
  </si>
  <si>
    <t>Explanation question 1.2.5.2</t>
  </si>
  <si>
    <t>Explanation question 1.2.5.3</t>
  </si>
  <si>
    <t>Explanation question 1.3</t>
  </si>
  <si>
    <t>Explanation question 1.4</t>
  </si>
  <si>
    <t>&lt;names&gt;</t>
  </si>
  <si>
    <t>Explanation question 1.4.1</t>
  </si>
  <si>
    <t>&lt;benefits&gt;</t>
  </si>
  <si>
    <t>Explanation question 1.4.2</t>
  </si>
  <si>
    <t>low benefits</t>
  </si>
  <si>
    <t>Explanation question 1.5</t>
  </si>
  <si>
    <t>high importance</t>
  </si>
  <si>
    <t>Explanation question 1.6</t>
  </si>
  <si>
    <t>If the processing can be seen as "using a sledgehammer to crack a nut", then the answer should be "No". With the answer "Yes" to this question the Data User confirms that the intended processing of personal data does not disproportionally impact the indiviData Userals' privacy given the importance of the purpose for ABN AMRO (or third parties). Upon request, the Data User must be able to substantiate this. Of course, you may choose to use the "answer explanation" field to describe the substantiation now.</t>
  </si>
  <si>
    <t>It is prohibited to process personal data that is outdated with respect to achieving the purpose. With the answer "No" to this question the Data User confirms that it is not reasonably possible to achieve the purpose with processing less outdated personal data than requested. Upon request, the Data User must be able to substantiate this. Of course, you may choose to use the "answer explanation" field to describe the substantiation now. Note that the Data Retention Policy sets out rules and proceData Userres regarding data retention within ABN AMRO and that a Local Retention ScheData Userle applies and that the minimum data retention period for personal data is also the maximum data retention period. If personal data is being re-used that has passed such a maximum data retention period, the answer to this question must be "Yes".</t>
  </si>
  <si>
    <t>New or innovative techniques could entail increased risks for indiviData Userals. It is therefore important to determine whether this is also the case with this process. Examples of such techniques are: artificial intelligence, speech analytics, robotics and blockchain.</t>
  </si>
  <si>
    <t>To be able to re-use personal data for a legitimate interest it must be substantiated that the interests and fundamental rights and freedoms of the indiviData Useral do not override the identified legitimate interests. In essence, this is a light-touch risk assessment to check that any risks to indiviData Userals’ interests are proportionate. The interests, rights and freedoms of indiviData Userals in this context is a broad concept which includes data protection and privacy rights, but also other fundamental rights as well as more general interests. There’s no foolproof formula for the outcome of the balancing test – but you must be confident that your legitimate interests are not overridden by the risks you have identified. These questions need only be answered if (also) legitimate interest is a legitimate ground for the intended re-use. See questions 1.2.1, 1.2.3 and 1.2.5.</t>
  </si>
  <si>
    <t>If the intended re-use of personal data is directly in line with the purposes in the relevant consent and/or privacy statements, it is more probable that the indiviData Useral would reasonably expect the processing to occur. This of course depends on the other answers of the balance test. The answer "No" to this question will decrease the chance that the balance test will result in a positive outcome. With the answer "Yes" to this question the Data User confirms that the intended re-use is directly in line with the purposes in the relevant consent and or privacy statements. Upon request, the Data User must be able to substantiate this. Of course, you may choose to use the "answer explanation" field to describe the substantiation now.</t>
  </si>
  <si>
    <t>If the intended re-use of personal data is directly in line with the purposes in the relevant consent and/or privacy statements of the third party and that these purposes may be persued by other organisations, it is more probable that the indiviData Useral would reasonably expect the processing to occur. This of course depends on the other answers of the balance test. The answer "No" to this question will decrease the chance that the balance test will result in a positive outcome. With the answer "Yes" to this question the Data User confirms that the intended re-use is directly in line with the purposes in the relevant consent and or privacy statements of the third party. Upon request, the Data User must be able to substantiate this. Of course, you may choose to use the "answer explanation" field to describe the substantiation now.</t>
  </si>
  <si>
    <t>Is the intended re-use expectedly obvious or widely understood by the indiviData Userals it concerns?</t>
  </si>
  <si>
    <t>If the intended purpose is expectedly obvious or widely understood by the indiviData Userals it concerns, it is more probable that the indiviData Useral would reasonably expect the processing to occur. This of course depends on the other answers of the balance test. The answer "No" to this question will decrease the chance that the balance test will result in a positive outcome. With the answer "Yes" to this question the Data User confirms that the intended re-use is expectedly obvious or widely understood by the indiviData Userals. Upon request, the Data User must be able to substantiate this. Of course, you may choose to use the "answer explanation" field to describe the substantiation now.</t>
  </si>
  <si>
    <t>Does the processing contribute to (a risk on) a barrier to indiviData Userals exercising their rights (including but not limited to privacy rights)?</t>
  </si>
  <si>
    <t>If the intended re-use of personal data contributes to (a risk on) a barrier to indiviData Userals exercising their rights, it is more probable that the balance test would result in a negative outcome. Only when exceptions apply, a chance exists that the balance test will result in a positive outcome. Such exceptions may apply e.g. for fraud investigations or AML/CFT. With the answer "No" to this question the Data User confirms that the intended re-use does not contribute to the risk. Upon request, the Data User must be able to substantiate this. Of course, you may choose to use the "answer explanation" field to describe the substantiation now.</t>
  </si>
  <si>
    <t>Does the processing contribute to (a risk on) a barrier to indiviData Userals accessing services or opportunities?</t>
  </si>
  <si>
    <t>Question#</t>
  </si>
  <si>
    <t>Link back to question</t>
  </si>
  <si>
    <t>Back to question 1</t>
  </si>
  <si>
    <t>Back to question 1.1</t>
  </si>
  <si>
    <t>To avoid unnecessary inquiries of the Data Owner and the Data Steward it is important that you describe the purpose of the data sharing request in such a way that they can really grasp what you want to achieve. 
A good purpose description gives information on: 
(1) what data is used as input (filled in the DSAA-flow)
(2) how is that data processed (filled in the DSAA-flow)
(3) what is the output (filled in the DSAA-flow)
(4) who is the output going to use
(5) for what purpose is this output going to be used
(6) what is the benefit for the user
(7) what - if any - is the consequence for the indiviData Useral concerned</t>
  </si>
  <si>
    <t>Back to question 1.2</t>
  </si>
  <si>
    <t>1) Clients: data about prospects and clients (RB/PB), e.g. contact persons, UBO's, executives (CB/C&amp;IB)
2) Employees: data about ABN AMRO employees, including e.g. employees of contractors, interns, hired employees
3) Other natural persons: data about other natural persons, e.g. visitors, subscribers for newsletters, etc.</t>
  </si>
  <si>
    <t>Back to question 1.2.1</t>
  </si>
  <si>
    <t>Select the legitimate grounds that apply to the intended re-use of personal data:
(1) Contract: the re-use is demonstrably necessary to enter into or for the performance of a contract with the individual.
(2) Legal obligation: the intended re-use of personal data is demonstrably necessary for the compliance with a legal obligation.
(3) Legitimate interest: the intended re-use of personal data is demonstrably necessary for a legitimate interest of ABN AMRO or a third party.
(4) Consent: the indiviData Useral has given specific consent for the intended re-use of personal data.</t>
  </si>
  <si>
    <t>The legitimate ground "contract" is only applicable if the intended re-use of personal data is demonstrably necessary to enter into or to perform the contract with the indiviData Useral. With the answer to this question the Data User confirms this necessity. Upon request, the Data User must be able to substantiate the necessity. Of course, you may choose to use the "answer explanation" field to describe the substantiation now.</t>
  </si>
  <si>
    <t>The legitimate ground "consent" is only applicable if the indiviData Userals have demonstrably and specifically consented with the intended re-use of personal data. With the answer to this question the Data User confirms that demonstrable consent has been given. Upon request, the Data User must be able to show that consent has been given. Note that consent must meet legal requirements. The most important are: consent must be given freely, informed and unambiguous, consent must be active (no pre-ticked boces), consent must not be hidden in terms and conditions, consent can be withdrawn at any time. We refer for more detailed information to the guidance on consent in the Privacy Community on Connections.</t>
  </si>
  <si>
    <t>Back to question 1.2.2</t>
  </si>
  <si>
    <t>The intended re-use of personal data must be in line with the purposes for which the data have been collected. You can find these purposes in the applicable privacy statement. Select the purpose categories that apply to the intended re-use of personal data:
1) Contract: "To be able to enter into contracts with you and perform these contracts. If we do not have your personal data, we cannot offer you a current account or transfer money from or to your account for you, for example."
2) Research: "We study possible trends, problems, root causes of errors and risks, for instance to check whether new rules are properly complied with. This helps us prevent complaints and losses. It also allows us to intervene or issue a warning in time, for example if you are no longer able to repay your debts."
3) Better or new products and services: "Do our products still meet your wishes and expectations? We carry out research in this area, using your personal data. We study trends and use personal data with the aim of analysing and continuing to develop our proData Usercts and services."
4) Marketing: "You receive offers and news that is appropriate for you. That is why you receive as little advertising as possible for proData Usercts you are probably not interested in or already have. In this context, we use personal data that we received from you, for instance because you requested information in the past or because you are already a client of ours. In this context, we may also use personal data that we received from other parties."
5) Security and the integrity of our bank and our sector: "We are required to guarantee the security and integrity of the financial sector. We may therefore use your personal data to prevent or combat attempted or actual criminal or undesirable acts, such as fraud or terrorism. This enables us to guarantee the security and integrity of the financial sector, our organisation, our employees and you, as the client. We may also use your personal data for warning systems."
6) Social responsibility and legal obligations: "As a bank, we play a key role in society. We help to prevent terrorist financing, money laundering and fraud, for instance by reporting unusual transactions or by identifying and stopping potentially fraudulent transactions and verifying transactions with you if necessary. Public authorities also ask us to provide personal data when they want to investigate problems or criminal offences. In that context, we check whether they have good reason to do so. The banking sector is also one of the most regulated industries around. This means we have to comply with many rules. Besides European and Data Usertch rules, these rules also include the laws of other countries. We must therefore also record and keep personal data for this purpose, and sometimes also provide personal data to the competent authorities. We always check first whether this is permitted."
The six above purpose categories and the explanations are recorded in the general privacy statement for client on abnamro.nl. If the intended re-use of personal data does not fit one or more of these categories, select the option "other purposes". Note that re-use of personal data that does not fit one or more collection purposes of the applicable privacy statement is most probably not legitimate. If such a re-use of personal data is very important, please complete the questionnaire.</t>
  </si>
  <si>
    <t>Back to question 1.2.3</t>
  </si>
  <si>
    <t>Back to question 1.2.3.1</t>
  </si>
  <si>
    <t>Back to question 1.2.3.2</t>
  </si>
  <si>
    <t>Back to question 1.2.3.3</t>
  </si>
  <si>
    <t>The legitimate ground "consent" is only applicable if the indiviData Userals have demonstrably and specifically consented with the intended re-use of personal data. With the answer to this question the Data User confirms that demonstrable consent has been given. Upon request, the Data User must be able to show that consent has been given. Note that consent must meet legal requirements. The most important are: consent must be given freely, informed and unambiguous, consent must be active (no pre-ticked boces), consent must not be hidden in terms and conditions, consent can be withdrawn at any time. We refer for more detailed information to the guidance on consent in the Privacy Community on Connections. Note that in relations between an employer and an employee consent in most cases does not meet the requirement of "freely given", given the power imbalance.</t>
  </si>
  <si>
    <t>Back to question 1.2.4</t>
  </si>
  <si>
    <t>The intended re-use of personal data must be in line with the purposes for which the data have been collected. You can find these purposes in the applicable privacy statement. Select the purpose categories that apply to the intended re-use of personal data:
1) Labor contract: "The bank needs your data to be able to conclude and execute an employment contract with you. The bank processes your data in this context, for example: to pay your salary; to process your deployed Employee Benefits; in the context of absenteeism registration; for the training and assessment of employees; in the context of a pension scheme."
2) Protect integrity and security: "The bank uses data to protect the bank, its properties, its data and its employees as well as possible against all kinds of breaches and damage. For example: 
. Your access card with which the bank keeps track of your presence in the building;
. Security cameras in and around the bank's buildings; (...)" (see the employee privacy statement for more examples)
3) Efficient use of spaces and buildings: "The bank uses personal data to distribute employees as efficiently as possible across the various areas and buildings. Think of reserving meeting rooms or parking spaces. Also consider the bank's SPOT app that you can use to find a free workplace. This app keeps track of the occupancy of the various workspaces based on WiFi signals."
4) HR management: "The bank uses personal data to be able to implement a responsible, effective and efficient HR policy.
. Consider, for example, personnel planning and policy on absenteeism and reintegration.
. Also think of studies conData Usercted in the field of people analytics. These statistical analyzes focus on examining the impact of HR strategy and policy on employees and business objectives. Examples of research questions are: "Which training courses influence our customer satisfaction?" And "What are important drivers for employee involvement in the organization?" The results of the surveys and accompanying advice can never be traced back to individual employees (...)" (see the employee privacy statement for more examples)
5) Improvement and renewal of services: "Do you use the bank's telephone (for business use) for your customer contact? Then the bank can record telephone conversations or (video) chats from you with customers to improve the quality of these conversations."
6) Obligations based on legislation and regulations: "Finally, the bank uses employee data to comply with applicable laws and regulations. For example:
. Mifid II. The bank must record telephone conversations about investing between advisers and clients.
. Criminal law. The bank may be obliged to provide employee data to investigative services in the context of a criminal investigation. (...)" (see the employee privacy statement for more examples)"
The six above purpose categories and the explanations are recorded in the general privacy statement for employees on intranet. For more examples, please see the privacy statement. If the intended re-use of personal data does not fit one or more of these categories, select the option "other purposes". Note that re-use of personal data that does not fit one or more collection purposes of the applicable privacy statement is most probably not legitimate. If such a re-use of personal data is very important, please complete the questionnaire.</t>
  </si>
  <si>
    <t>Back to question 1.2.5</t>
  </si>
  <si>
    <t>Select the legitimate grounds that apply to the intended re-use of personal data:
(1) Contract: the re-use is demonstrably necessary to enter into or for the performance of a contract with the indiviData Useral.
(2) Legal obligation: the intended re-use of personal data is demonstrably necessary for the compliance with a legal obligation.
(3) Legitimate interest: the intended re-use of personal data is demonstrably necessary for a legitimate interest of ABN AMRO or a third party.
(4) Consent: the indiviData Useral has given specific consent for the intended re-use of personal data.</t>
  </si>
  <si>
    <t>Back to question 1.2.5.1</t>
  </si>
  <si>
    <t>Back to question 1.2.5.2</t>
  </si>
  <si>
    <t>Back to question 1.2.5.3</t>
  </si>
  <si>
    <t>Back to question 1.3</t>
  </si>
  <si>
    <t>Back to question 1.4</t>
  </si>
  <si>
    <t>Back to question 1.4.1</t>
  </si>
  <si>
    <t>Back to question 1.4.2</t>
  </si>
  <si>
    <t>Back to question 1.5</t>
  </si>
  <si>
    <t>Back to question 1.6</t>
  </si>
  <si>
    <t xml:space="preserve">Indicate the importance level for the indiviData Useral. For example:
. low importance: whether or not to receive marketing, an invite for an ABN AMRO customer relationship meeting;
. high benefits: whether or not a credit is granted, the ability to save significantly on product costs, messages that are important to use ABN AMRO products &amp; services securely. </t>
  </si>
  <si>
    <t>yes_no</t>
  </si>
  <si>
    <t>Highlight</t>
  </si>
  <si>
    <t>benefit bank or 3rd parties</t>
  </si>
  <si>
    <t>importance individuals</t>
  </si>
  <si>
    <t>defaults</t>
  </si>
  <si>
    <t>low importance</t>
  </si>
  <si>
    <t>&lt;explain your answer (optionally)&gt;</t>
  </si>
  <si>
    <t>high benefits</t>
  </si>
  <si>
    <t>&lt;please elaborate&gt;</t>
  </si>
  <si>
    <t>Questionnaire for the assessment of the legitimate re-use of personal data to be applied with a Data Sharing request</t>
  </si>
  <si>
    <t>How to fill in the questionnaire</t>
  </si>
  <si>
    <t>The questionnaire consists of three sheets: Purpose Test, Necessity Test and Balancing Test</t>
  </si>
  <si>
    <t>&lt;more text on how to use the Excel and question&gt;</t>
  </si>
  <si>
    <t>Version: 2021-03-05</t>
  </si>
  <si>
    <t>If you have any questions</t>
  </si>
  <si>
    <t>1. Check the question explanation</t>
  </si>
  <si>
    <t>2. Contact &lt;who@nl.abnamro.com&gt;</t>
  </si>
  <si>
    <t>Normal personal data</t>
  </si>
  <si>
    <t>privacy sensitivity classification</t>
  </si>
  <si>
    <t>Sensistive personal data</t>
  </si>
  <si>
    <t>Special categories of personal data / particularly sensitive personal data</t>
  </si>
  <si>
    <t>Normal personal data?</t>
  </si>
  <si>
    <t>Sensitive personal data?</t>
  </si>
  <si>
    <t>Special categories of personal data / particularly sensitive personal data?</t>
  </si>
  <si>
    <t>Explanation question 2.1</t>
  </si>
  <si>
    <t>Back to question 2.1</t>
  </si>
  <si>
    <t>To be able to re-use personal data for a legitimate interest it must be substantiated that the interests and fundamental rights and freedoms of the indiviData Useral do not override the identified legitimate interests.</t>
  </si>
  <si>
    <t>If the intended re-use of personal data contributes to (a risk on) a barrier to individuals accessing services or opportunities, it is more probable that the balance test would result in a negative outcome. Only when exceptions apply, a chance exists that the balance test will result in a positive outcome. Such exceptions may apply e.g. if the processing is aimed at reData Usercing the risk for security and the integrity of our bank and our sector. A barrier may e.g. exist if an individual is registered in an incident warning system. With the answer "No" to this question the Data User confirms that the intended re-use does not contribute to the risk. Upon request, the Data User must be able to substantiate this. Of course, you may choose to use the "answer explanation" field to describe the substantiation now.</t>
  </si>
  <si>
    <t>Explanation question 3.1.1</t>
  </si>
  <si>
    <t>Back to question 3.1.1</t>
  </si>
  <si>
    <t>Explanation question 2.2</t>
  </si>
  <si>
    <t>Back to question 2.2</t>
  </si>
  <si>
    <t>Explanation question 2.3</t>
  </si>
  <si>
    <t>Explanation question 2.4</t>
  </si>
  <si>
    <t>Explanation question 2.5</t>
  </si>
  <si>
    <t>Explanation question 2.6</t>
  </si>
  <si>
    <t>Explanation question 2.7</t>
  </si>
  <si>
    <t>Explanation question 2.8</t>
  </si>
  <si>
    <t>Explanation question 2.9</t>
  </si>
  <si>
    <t>Explanation question 2.10</t>
  </si>
  <si>
    <t>Explanation question 2.11</t>
  </si>
  <si>
    <t>Back to question 2.3</t>
  </si>
  <si>
    <t>Back to question 2.4</t>
  </si>
  <si>
    <t>Back to question 2.5</t>
  </si>
  <si>
    <t>Back to question 2.6</t>
  </si>
  <si>
    <t>Back to question 2.7</t>
  </si>
  <si>
    <t>Back to question 2.8</t>
  </si>
  <si>
    <t>Back to question 2.9</t>
  </si>
  <si>
    <t>Back to question 2.10</t>
  </si>
  <si>
    <t>Back to question 2.11</t>
  </si>
  <si>
    <t>data quality</t>
  </si>
  <si>
    <t>Data quality unknown</t>
  </si>
  <si>
    <t>Data User / Data Owner</t>
  </si>
  <si>
    <t>Explanation question 3.1.2</t>
  </si>
  <si>
    <t>Explanation question 3.1.2.1</t>
  </si>
  <si>
    <t>Explanation question 3.1.2.2</t>
  </si>
  <si>
    <t>Explanation question 3.1.3</t>
  </si>
  <si>
    <t>Back to question 3.1.2</t>
  </si>
  <si>
    <t>Back to question 3.1.2.1</t>
  </si>
  <si>
    <t>Back to question 3.1.2.2</t>
  </si>
  <si>
    <t>Back to question 3.1.3</t>
  </si>
  <si>
    <t>Back to question 1.2.1.1</t>
  </si>
  <si>
    <t>Explanation question 3.2.1</t>
  </si>
  <si>
    <t>Explanation question 3.2.2</t>
  </si>
  <si>
    <t>Explanation question 3.2.3</t>
  </si>
  <si>
    <t>Explanation question 3.2.4</t>
  </si>
  <si>
    <t>Explanation question 3.2.5</t>
  </si>
  <si>
    <t>Explanation question 3.2.6</t>
  </si>
  <si>
    <t>Back to question 3.2.6</t>
  </si>
  <si>
    <t>Back to question 3.2.5</t>
  </si>
  <si>
    <t>Back to question 3.2.4</t>
  </si>
  <si>
    <t>Back to question 3.2.3</t>
  </si>
  <si>
    <t>Back to question 3.2.2</t>
  </si>
  <si>
    <t>Back to question 3.2.1</t>
  </si>
  <si>
    <t>Data Collection</t>
  </si>
  <si>
    <t>Both</t>
  </si>
  <si>
    <t>Should be visible?</t>
  </si>
  <si>
    <t>Pre-questions answered?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</si>
</sst>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name val="Calibri"/>
      <family val="2"/>
      <scheme val="minor"/>
    </font>
    <font>
      <sz val="12"/>
      <color theme="1"/>
      <name val="Calibri"/>
      <family val="2"/>
      <scheme val="minor"/>
    </font>
    <font>
      <b/>
      <sz val="15"/>
      <color theme="3"/>
      <name val="Calibri"/>
      <family val="2"/>
      <scheme val="minor"/>
    </font>
    <font>
      <b/>
      <sz val="13"/>
      <color theme="3"/>
      <name val="Calibri"/>
      <family val="2"/>
      <scheme val="minor"/>
    </font>
    <font>
      <b/>
      <sz val="12"/>
      <color theme="1"/>
      <name val="Calibri"/>
      <family val="2"/>
      <scheme val="minor"/>
    </font>
    <font>
      <sz val="14"/>
      <color theme="3"/>
      <name val="Calibri"/>
      <family val="2"/>
      <scheme val="minor"/>
    </font>
    <font>
      <sz val="12"/>
      <name val="Calibri"/>
      <family val="2"/>
      <scheme val="minor"/>
    </font>
    <font>
      <sz val="10"/>
      <color theme="1"/>
      <name val="Calibri"/>
      <family val="2"/>
      <scheme val="minor"/>
    </font>
    <font>
      <sz val="14"/>
      <color theme="1"/>
      <name val="Calibri"/>
      <family val="2"/>
      <scheme val="minor"/>
    </font>
    <font>
      <b/>
      <sz val="14"/>
      <color theme="3"/>
      <name val="Calibri"/>
      <family val="2"/>
      <scheme val="minor"/>
    </font>
    <font>
      <u/>
      <sz val="11"/>
      <color theme="10"/>
      <name val="Calibri"/>
      <family val="2"/>
      <scheme val="minor"/>
    </font>
    <font>
      <b/>
      <sz val="10"/>
      <color theme="1"/>
      <name val="Calibri"/>
      <family val="2"/>
      <scheme val="minor"/>
    </font>
    <font>
      <u/>
      <sz val="10"/>
      <color theme="10"/>
      <name val="Calibri"/>
      <family val="2"/>
      <scheme val="minor"/>
    </font>
    <font>
      <sz val="11"/>
      <color rgb="FF9C5700"/>
      <name val="Calibri"/>
      <family val="2"/>
      <scheme val="minor"/>
    </font>
    <font>
      <i/>
      <sz val="10"/>
      <color theme="1"/>
      <name val="Calibri"/>
      <family val="2"/>
      <scheme val="minor"/>
    </font>
    <font>
      <sz val="10"/>
      <name val="Calibri"/>
      <family val="2"/>
      <scheme val="minor"/>
    </font>
    <font>
      <sz val="9"/>
      <color indexed="81"/>
      <name val="Tahoma"/>
      <family val="2"/>
    </font>
  </fonts>
  <fills count="10">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FFEB9C"/>
      </patternFill>
    </fill>
    <fill>
      <patternFill patternType="solid">
        <fgColor theme="2" tint="-9.9978637043366805E-2"/>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ck">
        <color theme="4"/>
      </bottom>
      <diagonal/>
    </border>
    <border>
      <left style="thin">
        <color auto="1"/>
      </left>
      <right style="thin">
        <color auto="1"/>
      </right>
      <top/>
      <bottom style="thin">
        <color auto="1"/>
      </bottom>
      <diagonal/>
    </border>
    <border>
      <left style="thin">
        <color auto="1"/>
      </left>
      <right/>
      <top style="thick">
        <color theme="4"/>
      </top>
      <bottom style="thin">
        <color auto="1"/>
      </bottom>
      <diagonal/>
    </border>
    <border>
      <left/>
      <right style="thin">
        <color auto="1"/>
      </right>
      <top style="thick">
        <color theme="4"/>
      </top>
      <bottom style="thin">
        <color auto="1"/>
      </bottom>
      <diagonal/>
    </border>
    <border>
      <left/>
      <right style="thin">
        <color auto="1"/>
      </right>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style="thin">
        <color indexed="64"/>
      </right>
      <top style="thin">
        <color auto="1"/>
      </top>
      <bottom/>
      <diagonal/>
    </border>
    <border>
      <left/>
      <right/>
      <top/>
      <bottom style="thin">
        <color auto="1"/>
      </bottom>
      <diagonal/>
    </border>
    <border>
      <left style="thin">
        <color indexed="64"/>
      </left>
      <right style="thin">
        <color auto="1"/>
      </right>
      <top style="thick">
        <color theme="4"/>
      </top>
      <bottom style="thin">
        <color auto="1"/>
      </bottom>
      <diagonal/>
    </border>
    <border>
      <left/>
      <right/>
      <top style="thick">
        <color theme="4"/>
      </top>
      <bottom style="thin">
        <color auto="1"/>
      </bottom>
      <diagonal/>
    </border>
    <border>
      <left/>
      <right style="thin">
        <color auto="1"/>
      </right>
      <top/>
      <bottom style="thin">
        <color indexed="64"/>
      </bottom>
      <diagonal/>
    </border>
    <border>
      <left style="thin">
        <color indexed="64"/>
      </left>
      <right/>
      <top style="thin">
        <color auto="1"/>
      </top>
      <bottom/>
      <diagonal/>
    </border>
    <border>
      <left/>
      <right/>
      <top style="thick">
        <color theme="4"/>
      </top>
      <bottom/>
      <diagonal/>
    </border>
    <border>
      <left style="thin">
        <color indexed="64"/>
      </left>
      <right/>
      <top style="thick">
        <color theme="4"/>
      </top>
      <bottom/>
      <diagonal/>
    </border>
    <border>
      <left/>
      <right style="thin">
        <color auto="1"/>
      </right>
      <top style="thick">
        <color theme="4"/>
      </top>
      <bottom/>
      <diagonal/>
    </border>
    <border>
      <left/>
      <right style="thin">
        <color indexed="64"/>
      </right>
      <top style="thin">
        <color auto="1"/>
      </top>
      <bottom style="thick">
        <color theme="4"/>
      </bottom>
      <diagonal/>
    </border>
  </borders>
  <cellStyleXfs count="5">
    <xf numFmtId="0" fontId="0" fillId="0" borderId="0"/>
    <xf numFmtId="0" fontId="6" fillId="0" borderId="4" applyNumberFormat="0" applyFill="0" applyAlignment="0" applyProtection="0"/>
    <xf numFmtId="0" fontId="7" fillId="0" borderId="5" applyNumberFormat="0" applyFill="0" applyAlignment="0" applyProtection="0"/>
    <xf numFmtId="0" fontId="14" fillId="0" borderId="0" applyNumberFormat="0" applyFill="0" applyBorder="0" applyAlignment="0" applyProtection="0"/>
    <xf numFmtId="0" fontId="17" fillId="8" borderId="0" applyNumberFormat="0" applyBorder="0" applyAlignment="0" applyProtection="0"/>
  </cellStyleXfs>
  <cellXfs count="195">
    <xf numFmtId="0" fontId="0" fillId="0" borderId="0" xfId="0"/>
    <xf numFmtId="0" fontId="0" fillId="0" borderId="0" xfId="0" applyAlignment="1">
      <alignment horizontal="right"/>
    </xf>
    <xf numFmtId="0" fontId="0" fillId="0" borderId="0" xfId="0" applyNumberFormat="1" applyAlignment="1">
      <alignment horizontal="right"/>
    </xf>
    <xf numFmtId="0" fontId="0" fillId="0" borderId="0" xfId="0" applyAlignment="1">
      <alignment horizontal="left"/>
    </xf>
    <xf numFmtId="0" fontId="0" fillId="0" borderId="0" xfId="0" applyAlignment="1">
      <alignment wrapText="1"/>
    </xf>
    <xf numFmtId="0" fontId="1" fillId="0" borderId="0" xfId="0" applyFont="1" applyAlignment="1">
      <alignment horizontal="left"/>
    </xf>
    <xf numFmtId="0" fontId="0" fillId="2" borderId="1" xfId="0" applyFill="1" applyBorder="1" applyAlignment="1">
      <alignment horizontal="left" vertical="top" wrapText="1"/>
    </xf>
    <xf numFmtId="0" fontId="1" fillId="0"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Font="1" applyBorder="1" applyAlignment="1">
      <alignment horizontal="left" vertical="top" wrapText="1"/>
    </xf>
    <xf numFmtId="0" fontId="2" fillId="0" borderId="1" xfId="0" applyFont="1" applyBorder="1" applyAlignment="1">
      <alignment horizontal="left" vertical="top" wrapText="1"/>
    </xf>
    <xf numFmtId="0" fontId="0" fillId="4" borderId="1" xfId="0" applyFill="1" applyBorder="1" applyAlignment="1">
      <alignment horizontal="left" vertical="top"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2" fillId="0" borderId="1" xfId="0" applyFont="1" applyFill="1" applyBorder="1" applyAlignment="1">
      <alignment horizontal="left" vertical="top" wrapText="1"/>
    </xf>
    <xf numFmtId="0" fontId="1" fillId="0" borderId="1" xfId="0" applyNumberFormat="1" applyFont="1" applyBorder="1" applyAlignment="1">
      <alignment horizontal="left" vertical="top" wrapText="1"/>
    </xf>
    <xf numFmtId="0" fontId="2" fillId="0" borderId="1" xfId="0" applyNumberFormat="1" applyFont="1" applyBorder="1" applyAlignment="1">
      <alignment horizontal="left" vertical="top" wrapText="1"/>
    </xf>
    <xf numFmtId="16" fontId="1" fillId="0" borderId="1" xfId="0" applyNumberFormat="1" applyFont="1" applyBorder="1" applyAlignment="1">
      <alignment horizontal="left" vertical="top" wrapText="1"/>
    </xf>
    <xf numFmtId="0" fontId="0" fillId="0" borderId="1" xfId="0" applyNumberFormat="1" applyBorder="1" applyAlignment="1">
      <alignment horizontal="left" vertical="top" wrapText="1"/>
    </xf>
    <xf numFmtId="0" fontId="2" fillId="0" borderId="1" xfId="0" applyNumberFormat="1" applyFont="1" applyFill="1" applyBorder="1" applyAlignment="1">
      <alignment horizontal="left" vertical="top" wrapText="1"/>
    </xf>
    <xf numFmtId="0" fontId="0" fillId="0" borderId="0" xfId="0" applyAlignment="1">
      <alignment horizontal="left" vertical="top"/>
    </xf>
    <xf numFmtId="0" fontId="0" fillId="0" borderId="0" xfId="0" applyNumberFormat="1" applyAlignment="1">
      <alignment horizontal="left"/>
    </xf>
    <xf numFmtId="0" fontId="0" fillId="4" borderId="0" xfId="0" applyNumberFormat="1" applyFill="1" applyAlignment="1">
      <alignment horizontal="right"/>
    </xf>
    <xf numFmtId="0" fontId="0" fillId="3" borderId="0" xfId="0" applyNumberFormat="1" applyFill="1" applyAlignment="1">
      <alignment horizontal="right"/>
    </xf>
    <xf numFmtId="0" fontId="0" fillId="0" borderId="1" xfId="0" applyBorder="1" applyAlignment="1">
      <alignment horizontal="right"/>
    </xf>
    <xf numFmtId="0" fontId="1" fillId="0" borderId="1" xfId="0" applyFont="1" applyBorder="1" applyAlignment="1">
      <alignment horizontal="right"/>
    </xf>
    <xf numFmtId="0" fontId="1" fillId="0" borderId="1" xfId="0" applyFont="1" applyBorder="1" applyAlignment="1">
      <alignment horizontal="left" vertical="top" wrapText="1"/>
    </xf>
    <xf numFmtId="0" fontId="0" fillId="5" borderId="1" xfId="0" applyFont="1" applyFill="1" applyBorder="1" applyAlignment="1">
      <alignment horizontal="left" vertical="top" wrapText="1"/>
    </xf>
    <xf numFmtId="0" fontId="0" fillId="6" borderId="1" xfId="0" applyFill="1" applyBorder="1" applyAlignment="1">
      <alignment horizontal="left" vertical="top" wrapText="1"/>
    </xf>
    <xf numFmtId="0" fontId="0" fillId="6" borderId="0" xfId="0" applyNumberFormat="1" applyFill="1" applyAlignment="1">
      <alignment horizontal="right"/>
    </xf>
    <xf numFmtId="0" fontId="0" fillId="0" borderId="0" xfId="0" applyFill="1" applyAlignment="1">
      <alignment wrapText="1"/>
    </xf>
    <xf numFmtId="0" fontId="0" fillId="5" borderId="0" xfId="0" applyNumberFormat="1" applyFill="1" applyAlignment="1">
      <alignment horizontal="right"/>
    </xf>
    <xf numFmtId="0" fontId="4" fillId="0" borderId="1" xfId="0" applyFont="1" applyBorder="1" applyAlignment="1">
      <alignment horizontal="left" vertical="top" wrapText="1"/>
    </xf>
    <xf numFmtId="0" fontId="0" fillId="3" borderId="2" xfId="0" applyFill="1" applyBorder="1" applyAlignment="1">
      <alignment horizontal="left" vertical="top" wrapText="1"/>
    </xf>
    <xf numFmtId="0" fontId="4" fillId="0" borderId="1" xfId="0" applyFont="1" applyFill="1" applyBorder="1" applyAlignment="1">
      <alignment horizontal="left" vertical="top" wrapText="1"/>
    </xf>
    <xf numFmtId="0" fontId="1" fillId="0" borderId="0" xfId="0" applyNumberFormat="1" applyFont="1" applyAlignment="1">
      <alignment horizontal="right"/>
    </xf>
    <xf numFmtId="0" fontId="1" fillId="0" borderId="0" xfId="0" applyFont="1" applyAlignment="1">
      <alignment horizontal="right"/>
    </xf>
    <xf numFmtId="0" fontId="0" fillId="0" borderId="1" xfId="0" applyBorder="1" applyAlignment="1" applyProtection="1">
      <alignment horizontal="left" vertical="top" wrapText="1"/>
      <protection locked="0"/>
    </xf>
    <xf numFmtId="0" fontId="0" fillId="0" borderId="1" xfId="0" applyFill="1"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0" fillId="0" borderId="0" xfId="0" applyAlignment="1">
      <alignment vertical="center"/>
    </xf>
    <xf numFmtId="0" fontId="0" fillId="0" borderId="8" xfId="0" applyFill="1" applyBorder="1" applyAlignment="1" applyProtection="1">
      <alignment horizontal="left" vertical="center" wrapText="1"/>
      <protection locked="0"/>
    </xf>
    <xf numFmtId="0" fontId="0" fillId="0" borderId="8" xfId="0" applyFill="1" applyBorder="1" applyAlignment="1">
      <alignment horizontal="left" vertical="center" wrapText="1"/>
    </xf>
    <xf numFmtId="0" fontId="0" fillId="0" borderId="3" xfId="0" applyFill="1" applyBorder="1" applyAlignment="1" applyProtection="1">
      <alignment horizontal="left" vertical="center" wrapText="1"/>
      <protection locked="0"/>
    </xf>
    <xf numFmtId="0" fontId="12" fillId="0" borderId="1" xfId="0" applyFont="1" applyBorder="1" applyAlignment="1">
      <alignment horizontal="center" vertical="center" wrapText="1"/>
    </xf>
    <xf numFmtId="0" fontId="0" fillId="0" borderId="15" xfId="0" applyBorder="1"/>
    <xf numFmtId="0" fontId="0" fillId="0" borderId="1" xfId="0" applyBorder="1" applyAlignment="1">
      <alignment vertical="center" wrapText="1"/>
    </xf>
    <xf numFmtId="0" fontId="0" fillId="0" borderId="1" xfId="0" applyFill="1" applyBorder="1" applyAlignment="1">
      <alignment vertical="center" wrapText="1"/>
    </xf>
    <xf numFmtId="0" fontId="6" fillId="0" borderId="4" xfId="1" applyAlignment="1">
      <alignment vertical="center" wrapText="1"/>
    </xf>
    <xf numFmtId="0" fontId="0" fillId="0" borderId="0" xfId="0" applyAlignment="1">
      <alignment vertical="center" wrapText="1"/>
    </xf>
    <xf numFmtId="0" fontId="8" fillId="2"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ill="1" applyBorder="1" applyAlignment="1">
      <alignment horizontal="left" vertical="center" wrapText="1"/>
    </xf>
    <xf numFmtId="0" fontId="0" fillId="0" borderId="0" xfId="0" applyBorder="1" applyAlignment="1">
      <alignment vertical="center" wrapText="1"/>
    </xf>
    <xf numFmtId="0" fontId="0" fillId="0" borderId="0" xfId="0"/>
    <xf numFmtId="0" fontId="0" fillId="0" borderId="12" xfId="0" applyBorder="1" applyAlignment="1">
      <alignment vertical="center" wrapText="1"/>
    </xf>
    <xf numFmtId="0" fontId="0" fillId="0" borderId="19" xfId="0" applyFont="1" applyBorder="1" applyAlignment="1" applyProtection="1">
      <alignment vertical="top" wrapText="1"/>
      <protection locked="0"/>
    </xf>
    <xf numFmtId="0" fontId="0" fillId="0" borderId="0" xfId="0" applyAlignment="1">
      <alignment horizontal="right"/>
    </xf>
    <xf numFmtId="0" fontId="11" fillId="0" borderId="0" xfId="0" applyFont="1" applyAlignment="1">
      <alignment vertical="center" wrapText="1"/>
    </xf>
    <xf numFmtId="0" fontId="0" fillId="0" borderId="0" xfId="0" applyBorder="1"/>
    <xf numFmtId="0" fontId="0" fillId="0" borderId="10" xfId="0" applyBorder="1" applyAlignment="1">
      <alignment horizontal="left" vertical="top" wrapText="1"/>
    </xf>
    <xf numFmtId="0" fontId="0" fillId="0" borderId="10" xfId="0" applyBorder="1" applyAlignment="1" applyProtection="1">
      <alignment horizontal="left" vertical="top" wrapText="1"/>
      <protection locked="0"/>
    </xf>
    <xf numFmtId="0" fontId="7" fillId="0" borderId="1" xfId="2" applyFill="1" applyBorder="1" applyAlignment="1" applyProtection="1">
      <alignment horizontal="left" vertical="center" wrapText="1"/>
      <protection locked="0"/>
    </xf>
    <xf numFmtId="0" fontId="10" fillId="0" borderId="3" xfId="2" applyFont="1" applyFill="1" applyBorder="1" applyAlignment="1" applyProtection="1">
      <alignment horizontal="left" vertical="center" wrapText="1"/>
      <protection locked="0"/>
    </xf>
    <xf numFmtId="0" fontId="10" fillId="0" borderId="1" xfId="2" applyFont="1" applyFill="1" applyBorder="1" applyAlignment="1" applyProtection="1">
      <alignment horizontal="left" vertical="center" wrapText="1"/>
      <protection locked="0"/>
    </xf>
    <xf numFmtId="0" fontId="0" fillId="0" borderId="15" xfId="0" applyBorder="1"/>
    <xf numFmtId="0" fontId="4" fillId="0" borderId="6" xfId="2" applyFont="1" applyBorder="1" applyAlignment="1">
      <alignment vertical="center" wrapText="1"/>
    </xf>
    <xf numFmtId="0" fontId="9" fillId="0" borderId="6" xfId="2" applyFont="1" applyBorder="1" applyAlignment="1">
      <alignment horizontal="center" vertical="center" wrapText="1"/>
    </xf>
    <xf numFmtId="0" fontId="0" fillId="0" borderId="8" xfId="0" applyBorder="1" applyAlignment="1">
      <alignment horizontal="left" vertical="center" wrapText="1"/>
    </xf>
    <xf numFmtId="0" fontId="8" fillId="0" borderId="0" xfId="0" applyFont="1" applyAlignment="1">
      <alignment horizontal="left"/>
    </xf>
    <xf numFmtId="0" fontId="17" fillId="8" borderId="0" xfId="4" applyAlignment="1">
      <alignment horizontal="center" vertical="center"/>
    </xf>
    <xf numFmtId="0" fontId="5" fillId="0" borderId="0" xfId="0" applyFont="1" applyAlignment="1">
      <alignment horizontal="left"/>
    </xf>
    <xf numFmtId="0" fontId="0" fillId="9" borderId="18" xfId="0" applyFill="1" applyBorder="1"/>
    <xf numFmtId="0" fontId="0" fillId="9" borderId="16" xfId="0" applyFill="1" applyBorder="1"/>
    <xf numFmtId="0" fontId="7" fillId="0" borderId="1" xfId="2" applyBorder="1" applyAlignment="1">
      <alignment horizontal="left" vertical="top" wrapText="1"/>
    </xf>
    <xf numFmtId="0" fontId="13" fillId="0" borderId="1" xfId="2" applyFont="1" applyBorder="1" applyAlignment="1">
      <alignment horizontal="center" vertical="center" wrapText="1"/>
    </xf>
    <xf numFmtId="0" fontId="4" fillId="0" borderId="1" xfId="2" applyFont="1" applyBorder="1" applyAlignment="1">
      <alignment vertical="center" wrapText="1"/>
    </xf>
    <xf numFmtId="0" fontId="15" fillId="2" borderId="0" xfId="0" applyFont="1" applyFill="1" applyBorder="1" applyAlignment="1">
      <alignment horizontal="left" vertical="center" wrapText="1"/>
    </xf>
    <xf numFmtId="0" fontId="11" fillId="0" borderId="0" xfId="0" applyFont="1" applyBorder="1" applyAlignment="1">
      <alignment vertical="center" wrapText="1"/>
    </xf>
    <xf numFmtId="0" fontId="2" fillId="0" borderId="0" xfId="0" applyFont="1" applyFill="1" applyBorder="1" applyAlignment="1">
      <alignment horizontal="left" vertical="center" wrapText="1"/>
    </xf>
    <xf numFmtId="0" fontId="0" fillId="0" borderId="7" xfId="0" applyBorder="1" applyAlignment="1">
      <alignment horizontal="left" vertical="center" wrapText="1"/>
    </xf>
    <xf numFmtId="0" fontId="1" fillId="0" borderId="7" xfId="0" applyFont="1" applyFill="1" applyBorder="1" applyAlignment="1">
      <alignment horizontal="left" vertical="center" wrapText="1"/>
    </xf>
    <xf numFmtId="0" fontId="0" fillId="0" borderId="7" xfId="0" applyBorder="1" applyAlignment="1">
      <alignment vertical="center" wrapText="1"/>
    </xf>
    <xf numFmtId="0" fontId="15" fillId="2" borderId="22" xfId="0" applyFont="1" applyFill="1" applyBorder="1" applyAlignment="1">
      <alignment horizontal="left" vertical="center" wrapText="1"/>
    </xf>
    <xf numFmtId="0" fontId="15" fillId="2" borderId="14" xfId="0" applyFont="1" applyFill="1" applyBorder="1" applyAlignment="1">
      <alignment horizontal="center" vertical="center" wrapText="1"/>
    </xf>
    <xf numFmtId="0" fontId="8" fillId="2" borderId="17" xfId="0" applyFont="1" applyFill="1" applyBorder="1" applyAlignment="1">
      <alignment horizontal="left" vertical="center" wrapText="1"/>
    </xf>
    <xf numFmtId="0" fontId="8" fillId="2" borderId="3" xfId="0" applyFont="1" applyFill="1" applyBorder="1" applyAlignment="1">
      <alignment horizontal="left" vertical="center" wrapText="1"/>
    </xf>
    <xf numFmtId="0" fontId="15" fillId="0" borderId="7" xfId="0" applyFont="1" applyBorder="1" applyAlignment="1">
      <alignment horizontal="left" vertical="center" wrapText="1"/>
    </xf>
    <xf numFmtId="0" fontId="15" fillId="0" borderId="7" xfId="0" applyFont="1" applyBorder="1" applyAlignment="1">
      <alignment vertical="center" wrapText="1"/>
    </xf>
    <xf numFmtId="0" fontId="1" fillId="0" borderId="7" xfId="0" applyFont="1" applyBorder="1" applyAlignment="1">
      <alignment horizontal="left" vertical="center" wrapText="1"/>
    </xf>
    <xf numFmtId="0" fontId="0" fillId="0" borderId="0" xfId="0" applyAlignment="1">
      <alignment horizontal="center" vertical="center"/>
    </xf>
    <xf numFmtId="0" fontId="0" fillId="0" borderId="14" xfId="0" applyBorder="1"/>
    <xf numFmtId="0" fontId="0" fillId="0" borderId="10" xfId="0" applyBorder="1" applyAlignment="1" applyProtection="1">
      <alignment horizontal="left" vertical="center" wrapText="1"/>
      <protection locked="0"/>
    </xf>
    <xf numFmtId="0" fontId="0" fillId="0" borderId="10" xfId="0" applyBorder="1" applyAlignment="1">
      <alignment vertical="center" wrapText="1"/>
    </xf>
    <xf numFmtId="0" fontId="8" fillId="0" borderId="0" xfId="0" applyFont="1" applyAlignment="1">
      <alignment horizontal="center" vertical="center"/>
    </xf>
    <xf numFmtId="0" fontId="0" fillId="0" borderId="8" xfId="0" applyFill="1" applyBorder="1" applyAlignment="1">
      <alignment horizontal="left" vertical="top" wrapText="1"/>
    </xf>
    <xf numFmtId="0" fontId="14" fillId="0" borderId="1" xfId="3" applyBorder="1" applyAlignment="1" applyProtection="1">
      <alignment horizontal="center" vertical="center" wrapText="1"/>
      <protection locked="0"/>
    </xf>
    <xf numFmtId="0" fontId="14" fillId="7" borderId="19" xfId="3" applyFill="1" applyBorder="1" applyAlignment="1" applyProtection="1">
      <alignment horizontal="center" vertical="center" wrapText="1"/>
      <protection locked="0"/>
    </xf>
    <xf numFmtId="0" fontId="14" fillId="0" borderId="1" xfId="3" applyBorder="1" applyAlignment="1" applyProtection="1">
      <alignment horizontal="center" vertical="center"/>
      <protection locked="0"/>
    </xf>
    <xf numFmtId="0" fontId="14" fillId="0" borderId="6" xfId="3" applyBorder="1" applyAlignment="1" applyProtection="1">
      <alignment horizontal="center" vertical="center"/>
      <protection locked="0"/>
    </xf>
    <xf numFmtId="0" fontId="14" fillId="0" borderId="3" xfId="3" applyFill="1" applyBorder="1" applyAlignment="1" applyProtection="1">
      <alignment horizontal="center" vertical="center" wrapText="1"/>
      <protection locked="0"/>
    </xf>
    <xf numFmtId="0" fontId="14" fillId="0" borderId="1" xfId="3" applyFill="1" applyBorder="1" applyAlignment="1" applyProtection="1">
      <alignment horizontal="center" vertical="center" wrapText="1"/>
      <protection locked="0"/>
    </xf>
    <xf numFmtId="0" fontId="16" fillId="0" borderId="7" xfId="3" applyFont="1" applyBorder="1" applyAlignment="1" applyProtection="1">
      <alignment horizontal="center" vertical="center" wrapText="1"/>
      <protection locked="0"/>
    </xf>
    <xf numFmtId="0" fontId="16" fillId="0" borderId="0" xfId="3" applyFont="1" applyAlignment="1" applyProtection="1">
      <alignment horizontal="center" vertical="center" wrapText="1"/>
      <protection locked="0"/>
    </xf>
    <xf numFmtId="0" fontId="14" fillId="0" borderId="0" xfId="3" applyAlignment="1" applyProtection="1">
      <alignment horizontal="center" vertical="center" wrapText="1"/>
      <protection locked="0"/>
    </xf>
    <xf numFmtId="0" fontId="0" fillId="0" borderId="0" xfId="0" applyAlignment="1" applyProtection="1">
      <alignment horizontal="center" vertical="center" wrapText="1"/>
      <protection locked="0"/>
    </xf>
    <xf numFmtId="0" fontId="11" fillId="0" borderId="0" xfId="0" applyFont="1" applyAlignment="1" applyProtection="1">
      <alignment horizontal="center" vertical="center" wrapText="1"/>
    </xf>
    <xf numFmtId="0" fontId="0" fillId="0" borderId="7" xfId="0" applyBorder="1" applyAlignment="1" applyProtection="1">
      <alignment horizontal="center" vertical="center" wrapText="1"/>
    </xf>
    <xf numFmtId="0" fontId="12" fillId="0" borderId="10" xfId="0" applyFont="1" applyBorder="1" applyAlignment="1">
      <alignment horizontal="center" vertical="center" wrapText="1"/>
    </xf>
    <xf numFmtId="0" fontId="0" fillId="0" borderId="1" xfId="0" applyBorder="1" applyAlignment="1">
      <alignment horizontal="center" vertical="center"/>
    </xf>
    <xf numFmtId="0" fontId="11" fillId="0" borderId="7" xfId="0" applyFont="1" applyBorder="1" applyAlignment="1" applyProtection="1">
      <alignment vertical="center" wrapText="1"/>
    </xf>
    <xf numFmtId="0" fontId="11" fillId="0" borderId="0" xfId="0" applyFont="1" applyBorder="1" applyAlignment="1" applyProtection="1">
      <alignment vertical="center" wrapText="1"/>
    </xf>
    <xf numFmtId="0" fontId="18" fillId="0" borderId="7" xfId="0" applyFont="1" applyFill="1" applyBorder="1" applyAlignment="1" applyProtection="1">
      <alignment horizontal="left" vertical="center" wrapText="1"/>
    </xf>
    <xf numFmtId="0" fontId="11" fillId="0" borderId="0" xfId="0" applyFont="1" applyBorder="1" applyAlignment="1" applyProtection="1">
      <alignment horizontal="left" vertical="center" wrapText="1"/>
    </xf>
    <xf numFmtId="0" fontId="19" fillId="0" borderId="0" xfId="0" applyFont="1" applyBorder="1" applyAlignment="1" applyProtection="1">
      <alignment horizontal="left" vertical="center" wrapText="1"/>
    </xf>
    <xf numFmtId="0" fontId="11" fillId="0" borderId="0" xfId="0" applyFont="1" applyFill="1" applyBorder="1" applyAlignment="1" applyProtection="1">
      <alignment vertical="center" wrapText="1"/>
    </xf>
    <xf numFmtId="0" fontId="18" fillId="0" borderId="0" xfId="0" applyFont="1" applyFill="1" applyBorder="1" applyAlignment="1" applyProtection="1">
      <alignment horizontal="left" vertical="center" wrapText="1"/>
    </xf>
    <xf numFmtId="0" fontId="11" fillId="0" borderId="0" xfId="0" applyFont="1" applyFill="1" applyBorder="1" applyAlignment="1" applyProtection="1">
      <alignment horizontal="left" vertical="center" wrapText="1"/>
    </xf>
    <xf numFmtId="0" fontId="0" fillId="2" borderId="1" xfId="0" applyFill="1" applyBorder="1" applyAlignment="1">
      <alignment horizontal="center" vertical="top" wrapText="1"/>
    </xf>
    <xf numFmtId="0" fontId="0" fillId="0" borderId="7" xfId="0" applyBorder="1" applyAlignment="1">
      <alignment horizontal="center" vertical="center"/>
    </xf>
    <xf numFmtId="0" fontId="4" fillId="0" borderId="7" xfId="2" applyNumberFormat="1" applyFont="1" applyBorder="1" applyAlignment="1">
      <alignment horizontal="center" vertical="center" wrapText="1"/>
    </xf>
    <xf numFmtId="0" fontId="0" fillId="0" borderId="7" xfId="0" applyBorder="1" applyAlignment="1"/>
    <xf numFmtId="0" fontId="0" fillId="0" borderId="0" xfId="0" applyAlignment="1">
      <alignment horizontal="right" vertical="center"/>
    </xf>
    <xf numFmtId="0" fontId="0" fillId="0" borderId="0" xfId="0" applyFill="1" applyBorder="1" applyAlignment="1">
      <alignment horizontal="right" vertical="center" wrapText="1"/>
    </xf>
    <xf numFmtId="0" fontId="0" fillId="0" borderId="13" xfId="0" applyFill="1" applyBorder="1" applyAlignment="1">
      <alignment horizontal="right" vertical="center" wrapText="1"/>
    </xf>
    <xf numFmtId="0" fontId="0" fillId="0" borderId="14" xfId="0" applyBorder="1" applyAlignment="1">
      <alignment horizontal="center" vertical="center"/>
    </xf>
    <xf numFmtId="0" fontId="0" fillId="0" borderId="14" xfId="0" applyBorder="1" applyAlignment="1">
      <alignment horizontal="left" vertical="center" wrapText="1"/>
    </xf>
    <xf numFmtId="0" fontId="14" fillId="0" borderId="14" xfId="3" applyBorder="1" applyAlignment="1" applyProtection="1">
      <alignment horizontal="center" vertical="center"/>
      <protection locked="0"/>
    </xf>
    <xf numFmtId="0" fontId="14" fillId="0" borderId="0" xfId="3" applyAlignment="1" applyProtection="1">
      <alignment horizontal="center" vertical="center"/>
      <protection locked="0"/>
    </xf>
    <xf numFmtId="0" fontId="14" fillId="0" borderId="18" xfId="3" applyBorder="1" applyAlignment="1" applyProtection="1">
      <alignment horizontal="center" vertical="center"/>
      <protection locked="0"/>
    </xf>
    <xf numFmtId="0" fontId="0" fillId="0" borderId="2" xfId="0" applyFill="1" applyBorder="1" applyAlignment="1">
      <alignment horizontal="center" vertical="top" wrapText="1"/>
    </xf>
    <xf numFmtId="0" fontId="0" fillId="0" borderId="10" xfId="0" applyFill="1" applyBorder="1" applyAlignment="1">
      <alignment horizontal="center" vertical="top" wrapText="1"/>
    </xf>
    <xf numFmtId="0" fontId="0" fillId="0" borderId="6" xfId="0" applyNumberFormat="1" applyFont="1" applyBorder="1" applyAlignment="1">
      <alignment horizontal="center" vertical="center" wrapText="1"/>
    </xf>
    <xf numFmtId="0" fontId="0" fillId="0" borderId="7" xfId="0" applyNumberFormat="1" applyFont="1" applyBorder="1" applyAlignment="1">
      <alignment horizontal="center" vertical="center" wrapText="1"/>
    </xf>
    <xf numFmtId="0" fontId="0" fillId="0" borderId="3"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14" fillId="0" borderId="22" xfId="3" applyBorder="1" applyAlignment="1" applyProtection="1">
      <alignment horizontal="center" vertical="center"/>
      <protection locked="0"/>
    </xf>
    <xf numFmtId="0" fontId="14" fillId="0" borderId="15" xfId="3" applyBorder="1" applyAlignment="1" applyProtection="1">
      <alignment horizontal="center" vertical="center"/>
      <protection locked="0"/>
    </xf>
    <xf numFmtId="0" fontId="14" fillId="0" borderId="16" xfId="3" applyBorder="1" applyAlignment="1" applyProtection="1">
      <alignment horizontal="center" vertical="center"/>
      <protection locked="0"/>
    </xf>
    <xf numFmtId="0" fontId="0" fillId="0" borderId="6" xfId="0" applyBorder="1" applyAlignment="1">
      <alignment horizontal="center" vertical="center"/>
    </xf>
    <xf numFmtId="0" fontId="0" fillId="0" borderId="7" xfId="0" applyBorder="1" applyAlignment="1">
      <alignment horizontal="center" vertical="center" wrapText="1"/>
    </xf>
    <xf numFmtId="0" fontId="8" fillId="2" borderId="6"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6" fillId="0" borderId="4" xfId="1" applyNumberFormat="1" applyAlignment="1">
      <alignment horizontal="center" vertical="center" wrapText="1"/>
    </xf>
    <xf numFmtId="0" fontId="0" fillId="0" borderId="11" xfId="0" applyBorder="1" applyAlignment="1">
      <alignment horizontal="center" vertical="center" wrapText="1"/>
    </xf>
    <xf numFmtId="0" fontId="0" fillId="0" borderId="20" xfId="0" applyBorder="1" applyAlignment="1">
      <alignment horizontal="center" vertical="center" wrapText="1"/>
    </xf>
    <xf numFmtId="0" fontId="0" fillId="0" borderId="0" xfId="0" applyBorder="1" applyAlignment="1">
      <alignment horizontal="center" vertical="center" wrapText="1"/>
    </xf>
    <xf numFmtId="0" fontId="0" fillId="0" borderId="14" xfId="0" applyBorder="1" applyAlignment="1">
      <alignment horizontal="left" vertical="center"/>
    </xf>
    <xf numFmtId="0" fontId="10" fillId="0" borderId="9" xfId="1" applyFont="1" applyFill="1" applyBorder="1" applyAlignment="1">
      <alignment horizontal="left" vertical="center" wrapText="1"/>
    </xf>
    <xf numFmtId="0" fontId="6" fillId="0" borderId="9" xfId="1" applyBorder="1" applyAlignment="1">
      <alignment horizontal="center" vertical="top" wrapText="1"/>
    </xf>
    <xf numFmtId="0" fontId="6" fillId="0" borderId="4" xfId="1" applyBorder="1" applyAlignment="1">
      <alignment horizontal="center" vertical="top" wrapText="1"/>
    </xf>
    <xf numFmtId="0" fontId="0" fillId="0" borderId="18" xfId="0" applyFill="1" applyBorder="1" applyAlignment="1">
      <alignment horizontal="right" vertical="center" wrapText="1"/>
    </xf>
    <xf numFmtId="0" fontId="0" fillId="0" borderId="21" xfId="0" applyFill="1" applyBorder="1" applyAlignment="1">
      <alignment horizontal="right" vertical="center" wrapText="1"/>
    </xf>
    <xf numFmtId="0" fontId="0" fillId="0" borderId="14" xfId="0" applyBorder="1" applyAlignment="1">
      <alignment horizontal="center" vertical="center" wrapText="1"/>
    </xf>
    <xf numFmtId="0" fontId="0" fillId="0" borderId="23" xfId="0" applyFont="1" applyBorder="1" applyAlignment="1" applyProtection="1">
      <alignment horizontal="center" vertical="top" wrapText="1"/>
    </xf>
    <xf numFmtId="0" fontId="0" fillId="0" borderId="0" xfId="0" applyFont="1" applyBorder="1" applyAlignment="1" applyProtection="1">
      <alignment horizontal="center" vertical="top" wrapText="1"/>
    </xf>
    <xf numFmtId="0" fontId="0" fillId="0" borderId="18" xfId="0" applyFont="1" applyBorder="1" applyAlignment="1" applyProtection="1">
      <alignment horizontal="center" vertical="top" wrapText="1"/>
    </xf>
    <xf numFmtId="0" fontId="0" fillId="2" borderId="6" xfId="0" applyFont="1" applyFill="1" applyBorder="1" applyAlignment="1">
      <alignment horizontal="left" vertical="center" wrapText="1"/>
    </xf>
    <xf numFmtId="0" fontId="0" fillId="2" borderId="8" xfId="0" applyFont="1" applyFill="1" applyBorder="1" applyAlignment="1">
      <alignment horizontal="left" vertical="center" wrapText="1"/>
    </xf>
    <xf numFmtId="0" fontId="0" fillId="0" borderId="18" xfId="0" applyNumberFormat="1" applyFont="1"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10" xfId="0" applyBorder="1" applyAlignment="1">
      <alignment horizontal="center" vertical="center" wrapText="1"/>
    </xf>
    <xf numFmtId="0" fontId="0" fillId="0" borderId="3" xfId="0" applyFill="1" applyBorder="1" applyAlignment="1">
      <alignment horizontal="center" vertical="top" wrapText="1"/>
    </xf>
    <xf numFmtId="0" fontId="14" fillId="0" borderId="22" xfId="3" applyBorder="1" applyAlignment="1" applyProtection="1">
      <alignment horizontal="center" vertical="center" wrapText="1"/>
      <protection locked="0"/>
    </xf>
    <xf numFmtId="0" fontId="14" fillId="0" borderId="15" xfId="3" applyBorder="1" applyAlignment="1" applyProtection="1">
      <alignment horizontal="center" vertical="center" wrapText="1"/>
      <protection locked="0"/>
    </xf>
    <xf numFmtId="0" fontId="14" fillId="0" borderId="16" xfId="3" applyBorder="1" applyAlignment="1" applyProtection="1">
      <alignment horizontal="center" vertical="center" wrapText="1"/>
      <protection locked="0"/>
    </xf>
    <xf numFmtId="0" fontId="10" fillId="0" borderId="26" xfId="1" applyFont="1" applyFill="1" applyBorder="1" applyAlignment="1">
      <alignment horizontal="left" vertical="center" wrapText="1"/>
    </xf>
    <xf numFmtId="0" fontId="12" fillId="0" borderId="25"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21" xfId="0" applyFont="1" applyBorder="1" applyAlignment="1">
      <alignment horizontal="center" vertical="center" wrapText="1"/>
    </xf>
    <xf numFmtId="0" fontId="0" fillId="0" borderId="20" xfId="0" applyBorder="1" applyAlignment="1">
      <alignment horizontal="left" vertical="center" wrapText="1"/>
    </xf>
    <xf numFmtId="0" fontId="0" fillId="0" borderId="12" xfId="0" applyBorder="1" applyAlignment="1">
      <alignment horizontal="left" vertical="center" wrapText="1"/>
    </xf>
    <xf numFmtId="0" fontId="0" fillId="0" borderId="14" xfId="0" applyNumberFormat="1" applyFont="1" applyBorder="1" applyAlignment="1">
      <alignment horizontal="center" vertical="center" wrapText="1"/>
    </xf>
    <xf numFmtId="0" fontId="14" fillId="7" borderId="24" xfId="3" applyFill="1" applyBorder="1" applyAlignment="1" applyProtection="1">
      <alignment horizontal="center" vertical="center" wrapText="1"/>
      <protection locked="0"/>
    </xf>
    <xf numFmtId="0" fontId="14" fillId="7" borderId="15" xfId="3" applyFill="1" applyBorder="1" applyAlignment="1" applyProtection="1">
      <alignment horizontal="center" vertical="center" wrapText="1"/>
      <protection locked="0"/>
    </xf>
    <xf numFmtId="0" fontId="14" fillId="7" borderId="16" xfId="3" applyFill="1" applyBorder="1" applyAlignment="1" applyProtection="1">
      <alignment horizontal="center" vertical="center" wrapText="1"/>
      <protection locked="0"/>
    </xf>
    <xf numFmtId="0" fontId="0" fillId="0" borderId="20" xfId="0" applyBorder="1" applyAlignment="1">
      <alignment horizontal="center"/>
    </xf>
    <xf numFmtId="0" fontId="0" fillId="2" borderId="15"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8" xfId="0" applyFont="1" applyFill="1" applyBorder="1" applyAlignment="1">
      <alignment horizontal="left" vertical="center"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0" fillId="0" borderId="12" xfId="0" applyBorder="1" applyAlignment="1">
      <alignment horizontal="center" vertical="center" wrapText="1"/>
    </xf>
    <xf numFmtId="0" fontId="0" fillId="0" borderId="23" xfId="0" applyBorder="1" applyAlignment="1">
      <alignment horizontal="center" vertical="center" wrapText="1"/>
    </xf>
    <xf numFmtId="0" fontId="0" fillId="0" borderId="18" xfId="0" applyBorder="1" applyAlignment="1">
      <alignment horizontal="center" vertical="center" wrapText="1"/>
    </xf>
    <xf numFmtId="0" fontId="5" fillId="9" borderId="6" xfId="0" applyFont="1" applyFill="1" applyBorder="1"/>
    <xf numFmtId="0" fontId="5" fillId="0" borderId="15" xfId="0" applyFont="1" applyBorder="1"/>
    <xf numFmtId="0" fontId="0" fillId="0" borderId="13" xfId="0" applyBorder="1" applyAlignment="1">
      <alignment horizontal="right" vertical="center"/>
    </xf>
    <xf numFmtId="0" fontId="0" fillId="0" borderId="14" xfId="0" applyBorder="1" applyAlignment="1">
      <alignment horizontal="left" wrapText="1"/>
    </xf>
    <xf numFmtId="0" fontId="0" fillId="0" borderId="7" xfId="0" applyBorder="1" applyAlignment="1">
      <alignment horizontal="center"/>
    </xf>
  </cellXfs>
  <cellStyles count="5">
    <cellStyle name="Heading 1" xfId="1" builtinId="16"/>
    <cellStyle name="Heading 2" xfId="2" builtinId="17"/>
    <cellStyle name="Hyperlink" xfId="3" builtinId="8"/>
    <cellStyle name="Neutral" xfId="4" builtinId="28"/>
    <cellStyle name="Normal" xfId="0" builtinId="0"/>
  </cellStyles>
  <dxfs count="56">
    <dxf>
      <font>
        <strike/>
        <color theme="2"/>
      </font>
      <fill>
        <patternFill patternType="gray0625">
          <bgColor theme="2" tint="-9.9948118533890809E-2"/>
        </patternFill>
      </fill>
    </dxf>
    <dxf>
      <font>
        <color theme="7" tint="0.79998168889431442"/>
      </font>
      <fill>
        <patternFill patternType="lightTrellis">
          <bgColor theme="7" tint="0.79998168889431442"/>
        </patternFill>
      </fill>
    </dxf>
    <dxf>
      <font>
        <strike/>
        <color theme="2"/>
      </font>
      <fill>
        <patternFill patternType="gray0625">
          <bgColor theme="2" tint="-9.9948118533890809E-2"/>
        </patternFill>
      </fill>
    </dxf>
    <dxf>
      <font>
        <color theme="7" tint="0.79998168889431442"/>
      </font>
      <fill>
        <patternFill patternType="lightTrellis">
          <bgColor theme="7" tint="0.79998168889431442"/>
        </patternFill>
      </fill>
    </dxf>
    <dxf>
      <font>
        <strike/>
        <color theme="2"/>
      </font>
      <fill>
        <patternFill patternType="gray0625">
          <bgColor theme="2" tint="-9.9948118533890809E-2"/>
        </patternFill>
      </fill>
    </dxf>
    <dxf>
      <font>
        <color theme="7" tint="0.79998168889431442"/>
      </font>
      <fill>
        <patternFill patternType="lightTrellis">
          <bgColor theme="7" tint="0.79998168889431442"/>
        </patternFill>
      </fill>
    </dxf>
    <dxf>
      <font>
        <color theme="7" tint="0.79998168889431442"/>
      </font>
      <fill>
        <patternFill patternType="lightTrellis">
          <bgColor theme="7" tint="0.79998168889431442"/>
        </patternFill>
      </fill>
    </dxf>
    <dxf>
      <font>
        <color theme="7" tint="0.79998168889431442"/>
      </font>
      <fill>
        <patternFill patternType="lightTrellis">
          <bgColor theme="7" tint="0.79998168889431442"/>
        </patternFill>
      </fill>
    </dxf>
    <dxf>
      <font>
        <color theme="7" tint="0.79998168889431442"/>
      </font>
      <fill>
        <patternFill patternType="lightTrellis">
          <fgColor auto="1"/>
          <bgColor theme="7" tint="0.79995117038483843"/>
        </patternFill>
      </fill>
    </dxf>
    <dxf>
      <font>
        <strike/>
        <color theme="2"/>
      </font>
      <fill>
        <patternFill patternType="gray0625">
          <bgColor theme="2" tint="-9.9948118533890809E-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ill>
        <patternFill>
          <bgColor theme="7" tint="0.79998168889431442"/>
        </patternFill>
      </fill>
    </dxf>
    <dxf>
      <fill>
        <patternFill>
          <bgColor theme="8" tint="0.7999816888943144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ont>
        <color theme="2" tint="-0.24994659260841701"/>
      </font>
      <fill>
        <patternFill>
          <bgColor theme="7" tint="0.79998168889431442"/>
        </patternFill>
      </fill>
    </dxf>
    <dxf>
      <fill>
        <patternFill>
          <bgColor theme="7"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Wolter Karssenberg" id="{1D9DE6F9-D868-4778-9423-FBD21C30BD86}" userId="S::wolter.karssenberg@nl.abnamro.com::78ef29b2-3f5f-481f-80c8-8bd53234faa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5" dT="2021-02-15T15:26:58.61" personId="{1D9DE6F9-D868-4778-9423-FBD21C30BD86}" id="{496A223C-B7C2-42CC-9894-04A72A4E6F28}">
    <text>De eerste drie delen van de beschrijving zijn volgens mededeling van Carlin al beschikbaar via
 de DSAA.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193AA-E1DB-4B60-ACA0-3AB669E2E439}">
  <dimension ref="A1:R153"/>
  <sheetViews>
    <sheetView zoomScale="80" zoomScaleNormal="80" workbookViewId="0">
      <pane xSplit="6" ySplit="3" topLeftCell="H4" activePane="bottomRight" state="frozen"/>
      <selection pane="topRight" activeCell="F1" sqref="F1"/>
      <selection pane="bottomLeft" activeCell="A5" sqref="A5"/>
      <selection pane="bottomRight" activeCell="J7" sqref="J7"/>
    </sheetView>
  </sheetViews>
  <sheetFormatPr defaultRowHeight="15" x14ac:dyDescent="0.25"/>
  <cols>
    <col min="1" max="1" width="11.85546875" style="1" customWidth="1"/>
    <col min="2" max="5" width="4.7109375" style="1" hidden="1" customWidth="1"/>
    <col min="6" max="6" width="66.7109375" style="4" customWidth="1"/>
    <col min="7" max="7" width="194.42578125" style="4" customWidth="1"/>
    <col min="8" max="8" width="16.5703125" style="4" customWidth="1"/>
    <col min="9" max="15" width="25.7109375" customWidth="1"/>
    <col min="16" max="16" width="25.7109375" style="3" customWidth="1"/>
    <col min="17" max="17" width="20.7109375" style="20" customWidth="1"/>
    <col min="18" max="18" width="66.7109375" customWidth="1"/>
  </cols>
  <sheetData>
    <row r="1" spans="1:18" x14ac:dyDescent="0.25">
      <c r="A1" s="5" t="s">
        <v>0</v>
      </c>
      <c r="B1" s="58"/>
      <c r="C1" s="58"/>
      <c r="D1" s="58"/>
      <c r="E1" s="58"/>
      <c r="I1" s="55"/>
      <c r="J1" s="55"/>
      <c r="K1" s="55"/>
      <c r="L1" s="55"/>
      <c r="M1" s="55"/>
      <c r="N1" s="55"/>
      <c r="O1" s="55"/>
      <c r="R1" s="55"/>
    </row>
    <row r="2" spans="1:18" x14ac:dyDescent="0.25">
      <c r="A2" s="3"/>
      <c r="B2" s="58"/>
      <c r="C2" s="58"/>
      <c r="D2" s="58"/>
      <c r="E2" s="58"/>
      <c r="I2" s="55"/>
      <c r="J2" s="55"/>
      <c r="K2" s="55"/>
      <c r="L2" s="55"/>
      <c r="M2" s="55"/>
      <c r="N2" s="55"/>
      <c r="O2" s="55"/>
      <c r="R2" s="55"/>
    </row>
    <row r="3" spans="1:18" ht="118.5" customHeight="1" x14ac:dyDescent="0.25">
      <c r="A3" s="6"/>
      <c r="B3" s="6"/>
      <c r="C3" s="6"/>
      <c r="D3" s="6"/>
      <c r="E3" s="6"/>
      <c r="F3" s="6" t="s">
        <v>1</v>
      </c>
      <c r="G3" s="6" t="s">
        <v>2</v>
      </c>
      <c r="H3" s="6" t="s">
        <v>3</v>
      </c>
      <c r="I3" s="119" t="s">
        <v>4</v>
      </c>
      <c r="J3" s="119"/>
      <c r="K3" s="119"/>
      <c r="L3" s="119"/>
      <c r="M3" s="119"/>
      <c r="N3" s="119"/>
      <c r="O3" s="119"/>
      <c r="P3" s="6" t="s">
        <v>5</v>
      </c>
      <c r="Q3" s="6" t="s">
        <v>6</v>
      </c>
      <c r="R3" s="6" t="s">
        <v>7</v>
      </c>
    </row>
    <row r="4" spans="1:18" x14ac:dyDescent="0.25">
      <c r="A4" s="15">
        <v>1</v>
      </c>
      <c r="B4" s="17"/>
      <c r="C4" s="15"/>
      <c r="D4" s="15"/>
      <c r="E4" s="25"/>
      <c r="F4" s="26" t="s">
        <v>8</v>
      </c>
      <c r="G4" s="14" t="s">
        <v>9</v>
      </c>
      <c r="H4" s="10"/>
      <c r="I4" s="8"/>
      <c r="J4" s="8"/>
      <c r="K4" s="8"/>
      <c r="L4" s="8"/>
      <c r="M4" s="8"/>
      <c r="N4" s="8"/>
      <c r="O4" s="8"/>
      <c r="P4" s="8"/>
      <c r="Q4" s="8"/>
      <c r="R4" s="8"/>
    </row>
    <row r="5" spans="1:18" ht="168.75" customHeight="1" x14ac:dyDescent="0.25">
      <c r="A5" s="15" t="s">
        <v>10</v>
      </c>
      <c r="B5" s="18">
        <v>1</v>
      </c>
      <c r="C5" s="18"/>
      <c r="D5" s="18"/>
      <c r="E5" s="24"/>
      <c r="F5" s="9" t="s">
        <v>11</v>
      </c>
      <c r="G5" s="27" t="s">
        <v>12</v>
      </c>
      <c r="H5" s="9" t="s">
        <v>13</v>
      </c>
      <c r="I5" s="11" t="s">
        <v>14</v>
      </c>
      <c r="J5" s="8"/>
      <c r="K5" s="8"/>
      <c r="L5" s="8"/>
      <c r="M5" s="8"/>
      <c r="N5" s="8"/>
      <c r="O5" s="8"/>
      <c r="P5" s="8"/>
      <c r="Q5" s="8" t="s">
        <v>15</v>
      </c>
      <c r="R5" s="8"/>
    </row>
    <row r="6" spans="1:18" ht="63.75" customHeight="1" x14ac:dyDescent="0.25">
      <c r="A6" s="15" t="s">
        <v>16</v>
      </c>
      <c r="B6" s="18">
        <v>2</v>
      </c>
      <c r="C6" s="18"/>
      <c r="D6" s="18"/>
      <c r="E6" s="24"/>
      <c r="F6" s="12" t="s">
        <v>17</v>
      </c>
      <c r="G6" s="8" t="s">
        <v>18</v>
      </c>
      <c r="H6" s="9" t="s">
        <v>19</v>
      </c>
      <c r="I6" s="8" t="s">
        <v>20</v>
      </c>
      <c r="J6" s="12" t="s">
        <v>21</v>
      </c>
      <c r="K6" s="12" t="s">
        <v>22</v>
      </c>
      <c r="L6" s="8"/>
      <c r="M6" s="8"/>
      <c r="N6" s="8"/>
      <c r="O6" s="8"/>
      <c r="P6" s="8"/>
      <c r="Q6" s="8" t="s">
        <v>15</v>
      </c>
      <c r="R6" s="8"/>
    </row>
    <row r="7" spans="1:18" ht="121.5" customHeight="1" x14ac:dyDescent="0.25">
      <c r="A7" s="15" t="s">
        <v>23</v>
      </c>
      <c r="B7" s="18"/>
      <c r="C7" s="18">
        <v>1</v>
      </c>
      <c r="D7" s="18"/>
      <c r="E7" s="24"/>
      <c r="F7" s="12" t="s">
        <v>24</v>
      </c>
      <c r="G7" s="8" t="s">
        <v>25</v>
      </c>
      <c r="H7" s="9" t="s">
        <v>19</v>
      </c>
      <c r="I7" s="8" t="s">
        <v>26</v>
      </c>
      <c r="J7" s="8" t="s">
        <v>27</v>
      </c>
      <c r="K7" s="8" t="s">
        <v>28</v>
      </c>
      <c r="L7" s="8" t="s">
        <v>29</v>
      </c>
      <c r="M7" s="8"/>
      <c r="N7" s="8"/>
      <c r="O7" s="8"/>
      <c r="P7" s="8"/>
      <c r="Q7" s="8" t="s">
        <v>15</v>
      </c>
      <c r="R7" s="8"/>
    </row>
    <row r="8" spans="1:18" ht="50.25" customHeight="1" x14ac:dyDescent="0.25">
      <c r="A8" s="15" t="s">
        <v>30</v>
      </c>
      <c r="B8" s="18"/>
      <c r="C8" s="18"/>
      <c r="D8" s="18">
        <v>1</v>
      </c>
      <c r="E8" s="24"/>
      <c r="F8" s="12" t="s">
        <v>31</v>
      </c>
      <c r="G8" s="8" t="s">
        <v>32</v>
      </c>
      <c r="H8" s="12" t="s">
        <v>13</v>
      </c>
      <c r="I8" s="28" t="s">
        <v>33</v>
      </c>
      <c r="J8" s="12" t="s">
        <v>34</v>
      </c>
      <c r="K8" s="12"/>
      <c r="L8" s="8"/>
      <c r="M8" s="8"/>
      <c r="N8" s="8"/>
      <c r="O8" s="8"/>
      <c r="P8" s="8"/>
      <c r="Q8" s="8" t="s">
        <v>15</v>
      </c>
      <c r="R8" s="8" t="s">
        <v>35</v>
      </c>
    </row>
    <row r="9" spans="1:18" ht="48" customHeight="1" x14ac:dyDescent="0.25">
      <c r="A9" s="15" t="s">
        <v>36</v>
      </c>
      <c r="B9" s="18"/>
      <c r="C9" s="18"/>
      <c r="D9" s="18">
        <v>2</v>
      </c>
      <c r="E9" s="24"/>
      <c r="F9" s="12" t="s">
        <v>37</v>
      </c>
      <c r="G9" s="8" t="s">
        <v>38</v>
      </c>
      <c r="H9" s="12" t="s">
        <v>13</v>
      </c>
      <c r="I9" s="28" t="s">
        <v>33</v>
      </c>
      <c r="J9" s="12" t="s">
        <v>34</v>
      </c>
      <c r="K9" s="12"/>
      <c r="L9" s="8"/>
      <c r="M9" s="8"/>
      <c r="N9" s="8"/>
      <c r="O9" s="8"/>
      <c r="P9" s="8"/>
      <c r="Q9" s="8" t="s">
        <v>15</v>
      </c>
      <c r="R9" s="8" t="s">
        <v>35</v>
      </c>
    </row>
    <row r="10" spans="1:18" ht="78" customHeight="1" x14ac:dyDescent="0.25">
      <c r="A10" s="15" t="s">
        <v>39</v>
      </c>
      <c r="B10" s="18"/>
      <c r="C10" s="18"/>
      <c r="D10" s="18">
        <v>3</v>
      </c>
      <c r="E10" s="24"/>
      <c r="F10" s="12" t="s">
        <v>40</v>
      </c>
      <c r="G10" s="8" t="s">
        <v>41</v>
      </c>
      <c r="H10" s="12" t="s">
        <v>13</v>
      </c>
      <c r="I10" s="8" t="s">
        <v>33</v>
      </c>
      <c r="J10" s="28" t="s">
        <v>34</v>
      </c>
      <c r="K10" s="12"/>
      <c r="L10" s="8"/>
      <c r="M10" s="8"/>
      <c r="N10" s="8"/>
      <c r="O10" s="8"/>
      <c r="P10" s="8"/>
      <c r="Q10" s="8" t="s">
        <v>42</v>
      </c>
      <c r="R10" s="8" t="s">
        <v>43</v>
      </c>
    </row>
    <row r="11" spans="1:18" ht="347.25" customHeight="1" x14ac:dyDescent="0.25">
      <c r="A11" s="18" t="s">
        <v>44</v>
      </c>
      <c r="B11" s="18"/>
      <c r="C11" s="18">
        <v>2</v>
      </c>
      <c r="D11" s="18"/>
      <c r="E11" s="24"/>
      <c r="F11" s="12" t="s">
        <v>45</v>
      </c>
      <c r="G11" s="8" t="s">
        <v>46</v>
      </c>
      <c r="H11" s="9" t="s">
        <v>19</v>
      </c>
      <c r="I11" s="8" t="s">
        <v>47</v>
      </c>
      <c r="J11" s="8" t="s">
        <v>48</v>
      </c>
      <c r="K11" s="8" t="s">
        <v>49</v>
      </c>
      <c r="L11" s="8" t="s">
        <v>50</v>
      </c>
      <c r="M11" s="8" t="s">
        <v>51</v>
      </c>
      <c r="N11" s="8" t="s">
        <v>52</v>
      </c>
      <c r="O11" s="8" t="s">
        <v>53</v>
      </c>
      <c r="P11" s="8"/>
      <c r="Q11" s="12" t="s">
        <v>15</v>
      </c>
      <c r="R11" s="12"/>
    </row>
    <row r="12" spans="1:18" ht="121.5" customHeight="1" x14ac:dyDescent="0.25">
      <c r="A12" s="15" t="s">
        <v>54</v>
      </c>
      <c r="B12" s="18"/>
      <c r="C12" s="18">
        <v>3</v>
      </c>
      <c r="D12" s="18"/>
      <c r="E12" s="24"/>
      <c r="F12" s="12" t="s">
        <v>55</v>
      </c>
      <c r="G12" s="8" t="s">
        <v>25</v>
      </c>
      <c r="H12" s="9" t="s">
        <v>19</v>
      </c>
      <c r="I12" s="8" t="s">
        <v>56</v>
      </c>
      <c r="J12" s="8" t="s">
        <v>57</v>
      </c>
      <c r="K12" s="8" t="s">
        <v>58</v>
      </c>
      <c r="L12" s="8" t="s">
        <v>59</v>
      </c>
      <c r="M12" s="8"/>
      <c r="N12" s="8"/>
      <c r="O12" s="8"/>
      <c r="P12" s="8"/>
      <c r="Q12" s="12" t="s">
        <v>15</v>
      </c>
      <c r="R12" s="12"/>
    </row>
    <row r="13" spans="1:18" ht="51" customHeight="1" x14ac:dyDescent="0.25">
      <c r="A13" s="15" t="s">
        <v>60</v>
      </c>
      <c r="B13" s="18"/>
      <c r="C13" s="18"/>
      <c r="D13" s="18">
        <v>1</v>
      </c>
      <c r="E13" s="24"/>
      <c r="F13" s="12" t="s">
        <v>31</v>
      </c>
      <c r="G13" s="8" t="s">
        <v>32</v>
      </c>
      <c r="H13" s="12" t="s">
        <v>13</v>
      </c>
      <c r="I13" s="28" t="s">
        <v>33</v>
      </c>
      <c r="J13" s="12" t="s">
        <v>34</v>
      </c>
      <c r="K13" s="12"/>
      <c r="L13" s="8"/>
      <c r="M13" s="8"/>
      <c r="N13" s="8"/>
      <c r="O13" s="8"/>
      <c r="P13" s="8"/>
      <c r="Q13" s="8" t="s">
        <v>15</v>
      </c>
      <c r="R13" s="8" t="s">
        <v>35</v>
      </c>
    </row>
    <row r="14" spans="1:18" ht="61.5" customHeight="1" x14ac:dyDescent="0.25">
      <c r="A14" s="15" t="s">
        <v>61</v>
      </c>
      <c r="B14" s="18"/>
      <c r="C14" s="18"/>
      <c r="D14" s="18">
        <v>2</v>
      </c>
      <c r="E14" s="24"/>
      <c r="F14" s="12" t="s">
        <v>37</v>
      </c>
      <c r="G14" s="8" t="s">
        <v>38</v>
      </c>
      <c r="H14" s="12" t="s">
        <v>13</v>
      </c>
      <c r="I14" s="28" t="s">
        <v>33</v>
      </c>
      <c r="J14" s="12" t="s">
        <v>34</v>
      </c>
      <c r="K14" s="12"/>
      <c r="L14" s="8"/>
      <c r="M14" s="8"/>
      <c r="N14" s="8"/>
      <c r="O14" s="8"/>
      <c r="P14" s="8"/>
      <c r="Q14" s="8" t="s">
        <v>15</v>
      </c>
      <c r="R14" s="8" t="s">
        <v>35</v>
      </c>
    </row>
    <row r="15" spans="1:18" ht="85.5" customHeight="1" x14ac:dyDescent="0.25">
      <c r="A15" s="15" t="s">
        <v>62</v>
      </c>
      <c r="B15" s="18"/>
      <c r="C15" s="18"/>
      <c r="D15" s="18">
        <v>3</v>
      </c>
      <c r="E15" s="24"/>
      <c r="F15" s="12" t="s">
        <v>40</v>
      </c>
      <c r="G15" s="8" t="s">
        <v>63</v>
      </c>
      <c r="H15" s="12" t="s">
        <v>13</v>
      </c>
      <c r="I15" s="8" t="s">
        <v>33</v>
      </c>
      <c r="J15" s="28" t="s">
        <v>34</v>
      </c>
      <c r="K15" s="12"/>
      <c r="L15" s="8"/>
      <c r="M15" s="8"/>
      <c r="N15" s="8"/>
      <c r="O15" s="8"/>
      <c r="P15" s="8"/>
      <c r="Q15" s="8" t="s">
        <v>42</v>
      </c>
      <c r="R15" s="8" t="s">
        <v>43</v>
      </c>
    </row>
    <row r="16" spans="1:18" ht="351.75" customHeight="1" x14ac:dyDescent="0.25">
      <c r="A16" s="18" t="s">
        <v>64</v>
      </c>
      <c r="B16" s="18"/>
      <c r="C16" s="18">
        <v>4</v>
      </c>
      <c r="D16" s="18"/>
      <c r="E16" s="24"/>
      <c r="F16" s="12" t="s">
        <v>65</v>
      </c>
      <c r="G16" s="34" t="s">
        <v>66</v>
      </c>
      <c r="H16" s="9" t="s">
        <v>19</v>
      </c>
      <c r="I16" s="8" t="s">
        <v>67</v>
      </c>
      <c r="J16" s="8" t="s">
        <v>68</v>
      </c>
      <c r="K16" s="8" t="s">
        <v>69</v>
      </c>
      <c r="L16" s="8" t="s">
        <v>70</v>
      </c>
      <c r="M16" s="8" t="s">
        <v>71</v>
      </c>
      <c r="N16" s="8" t="s">
        <v>72</v>
      </c>
      <c r="O16" s="8" t="s">
        <v>53</v>
      </c>
      <c r="P16" s="8"/>
      <c r="Q16" s="12" t="s">
        <v>15</v>
      </c>
      <c r="R16" s="12"/>
    </row>
    <row r="17" spans="1:18" ht="123.75" customHeight="1" x14ac:dyDescent="0.25">
      <c r="A17" s="15" t="s">
        <v>73</v>
      </c>
      <c r="B17" s="18"/>
      <c r="C17" s="18">
        <v>5</v>
      </c>
      <c r="D17" s="18"/>
      <c r="E17" s="24"/>
      <c r="F17" s="12" t="s">
        <v>74</v>
      </c>
      <c r="G17" s="8" t="s">
        <v>25</v>
      </c>
      <c r="H17" s="9" t="s">
        <v>19</v>
      </c>
      <c r="I17" s="8" t="s">
        <v>75</v>
      </c>
      <c r="J17" s="8" t="s">
        <v>76</v>
      </c>
      <c r="K17" s="8" t="s">
        <v>77</v>
      </c>
      <c r="L17" s="8" t="s">
        <v>78</v>
      </c>
      <c r="M17" s="8"/>
      <c r="N17" s="8"/>
      <c r="O17" s="8"/>
      <c r="P17" s="8"/>
      <c r="Q17" s="12" t="s">
        <v>15</v>
      </c>
      <c r="R17" s="12"/>
    </row>
    <row r="18" spans="1:18" ht="51.75" customHeight="1" x14ac:dyDescent="0.25">
      <c r="A18" s="15" t="s">
        <v>79</v>
      </c>
      <c r="B18" s="18"/>
      <c r="C18" s="18"/>
      <c r="D18" s="18">
        <v>1</v>
      </c>
      <c r="E18" s="24"/>
      <c r="F18" s="12" t="s">
        <v>31</v>
      </c>
      <c r="G18" s="8" t="s">
        <v>32</v>
      </c>
      <c r="H18" s="12" t="s">
        <v>13</v>
      </c>
      <c r="I18" s="28" t="s">
        <v>33</v>
      </c>
      <c r="J18" s="12" t="s">
        <v>34</v>
      </c>
      <c r="K18" s="12"/>
      <c r="L18" s="8"/>
      <c r="M18" s="8"/>
      <c r="N18" s="8"/>
      <c r="O18" s="8"/>
      <c r="P18" s="8"/>
      <c r="Q18" s="8" t="s">
        <v>15</v>
      </c>
      <c r="R18" s="8" t="s">
        <v>35</v>
      </c>
    </row>
    <row r="19" spans="1:18" ht="57.75" customHeight="1" x14ac:dyDescent="0.25">
      <c r="A19" s="15" t="s">
        <v>80</v>
      </c>
      <c r="B19" s="18"/>
      <c r="C19" s="18"/>
      <c r="D19" s="18">
        <v>2</v>
      </c>
      <c r="E19" s="24"/>
      <c r="F19" s="12" t="s">
        <v>37</v>
      </c>
      <c r="G19" s="8" t="s">
        <v>38</v>
      </c>
      <c r="H19" s="12" t="s">
        <v>13</v>
      </c>
      <c r="I19" s="28" t="s">
        <v>33</v>
      </c>
      <c r="J19" s="12" t="s">
        <v>34</v>
      </c>
      <c r="K19" s="12"/>
      <c r="L19" s="8"/>
      <c r="M19" s="8"/>
      <c r="N19" s="8"/>
      <c r="O19" s="8"/>
      <c r="P19" s="8"/>
      <c r="Q19" s="8" t="s">
        <v>15</v>
      </c>
      <c r="R19" s="8" t="s">
        <v>35</v>
      </c>
    </row>
    <row r="20" spans="1:18" ht="69" customHeight="1" x14ac:dyDescent="0.25">
      <c r="A20" s="15" t="s">
        <v>81</v>
      </c>
      <c r="B20" s="18"/>
      <c r="C20" s="18"/>
      <c r="D20" s="18">
        <v>3</v>
      </c>
      <c r="E20" s="24"/>
      <c r="F20" s="12" t="s">
        <v>40</v>
      </c>
      <c r="G20" s="8" t="s">
        <v>41</v>
      </c>
      <c r="H20" s="12" t="s">
        <v>13</v>
      </c>
      <c r="I20" s="8" t="s">
        <v>33</v>
      </c>
      <c r="J20" s="28" t="s">
        <v>34</v>
      </c>
      <c r="K20" s="12"/>
      <c r="L20" s="8"/>
      <c r="M20" s="8"/>
      <c r="N20" s="8"/>
      <c r="O20" s="8"/>
      <c r="P20" s="8"/>
      <c r="Q20" s="8" t="s">
        <v>42</v>
      </c>
      <c r="R20" s="8" t="s">
        <v>43</v>
      </c>
    </row>
    <row r="21" spans="1:18" ht="39.75" customHeight="1" x14ac:dyDescent="0.25">
      <c r="A21" s="18" t="s">
        <v>82</v>
      </c>
      <c r="B21" s="18">
        <v>3</v>
      </c>
      <c r="C21" s="18"/>
      <c r="D21" s="18"/>
      <c r="E21" s="24"/>
      <c r="F21" s="12" t="s">
        <v>83</v>
      </c>
      <c r="G21" s="8" t="s">
        <v>84</v>
      </c>
      <c r="H21" s="12" t="s">
        <v>13</v>
      </c>
      <c r="I21" s="11" t="s">
        <v>14</v>
      </c>
      <c r="J21" s="8"/>
      <c r="K21" s="8"/>
      <c r="L21" s="8"/>
      <c r="M21" s="8"/>
      <c r="N21" s="8"/>
      <c r="O21" s="8"/>
      <c r="P21" s="8"/>
      <c r="Q21" s="8" t="s">
        <v>15</v>
      </c>
      <c r="R21" s="8"/>
    </row>
    <row r="22" spans="1:18" ht="31.5" customHeight="1" x14ac:dyDescent="0.25">
      <c r="A22" s="18" t="s">
        <v>85</v>
      </c>
      <c r="B22" s="18">
        <v>4</v>
      </c>
      <c r="C22" s="18"/>
      <c r="D22" s="18"/>
      <c r="E22" s="24"/>
      <c r="F22" s="12" t="s">
        <v>86</v>
      </c>
      <c r="G22" s="8" t="s">
        <v>87</v>
      </c>
      <c r="H22" s="12" t="s">
        <v>13</v>
      </c>
      <c r="I22" s="13" t="s">
        <v>88</v>
      </c>
      <c r="J22" s="8" t="s">
        <v>89</v>
      </c>
      <c r="K22" s="8"/>
      <c r="L22" s="8"/>
      <c r="M22" s="8"/>
      <c r="N22" s="8"/>
      <c r="O22" s="8"/>
      <c r="P22" s="8"/>
      <c r="Q22" s="8" t="s">
        <v>15</v>
      </c>
      <c r="R22" s="8" t="s">
        <v>90</v>
      </c>
    </row>
    <row r="23" spans="1:18" x14ac:dyDescent="0.25">
      <c r="A23" s="18" t="s">
        <v>91</v>
      </c>
      <c r="B23" s="18"/>
      <c r="C23" s="18">
        <v>1</v>
      </c>
      <c r="D23" s="18"/>
      <c r="E23" s="24"/>
      <c r="F23" s="12" t="s">
        <v>92</v>
      </c>
      <c r="G23" s="8" t="s">
        <v>93</v>
      </c>
      <c r="H23" s="12" t="s">
        <v>13</v>
      </c>
      <c r="I23" s="11" t="s">
        <v>14</v>
      </c>
      <c r="J23" s="8"/>
      <c r="K23" s="8"/>
      <c r="L23" s="8"/>
      <c r="M23" s="8"/>
      <c r="N23" s="8"/>
      <c r="O23" s="8"/>
      <c r="P23" s="8"/>
      <c r="Q23" s="8" t="s">
        <v>15</v>
      </c>
      <c r="R23" s="8"/>
    </row>
    <row r="24" spans="1:18" x14ac:dyDescent="0.25">
      <c r="A24" s="18" t="s">
        <v>94</v>
      </c>
      <c r="B24" s="18"/>
      <c r="C24" s="18">
        <v>2</v>
      </c>
      <c r="D24" s="18"/>
      <c r="E24" s="24"/>
      <c r="F24" s="12" t="s">
        <v>95</v>
      </c>
      <c r="G24" s="8" t="s">
        <v>84</v>
      </c>
      <c r="H24" s="12" t="s">
        <v>13</v>
      </c>
      <c r="I24" s="11" t="s">
        <v>14</v>
      </c>
      <c r="J24" s="8"/>
      <c r="K24" s="8"/>
      <c r="L24" s="8"/>
      <c r="M24" s="8"/>
      <c r="N24" s="8"/>
      <c r="O24" s="8"/>
      <c r="P24" s="8"/>
      <c r="Q24" s="8" t="s">
        <v>15</v>
      </c>
      <c r="R24" s="8"/>
    </row>
    <row r="25" spans="1:18" ht="57.75" customHeight="1" x14ac:dyDescent="0.25">
      <c r="A25" s="18" t="s">
        <v>96</v>
      </c>
      <c r="B25" s="18">
        <v>5</v>
      </c>
      <c r="C25" s="18"/>
      <c r="D25" s="18"/>
      <c r="E25" s="24"/>
      <c r="F25" s="12" t="s">
        <v>97</v>
      </c>
      <c r="G25" s="12" t="s">
        <v>98</v>
      </c>
      <c r="H25" s="12" t="s">
        <v>13</v>
      </c>
      <c r="I25" s="13" t="s">
        <v>99</v>
      </c>
      <c r="J25" s="8" t="s">
        <v>100</v>
      </c>
      <c r="K25" s="8"/>
      <c r="L25" s="8"/>
      <c r="M25" s="8"/>
      <c r="N25" s="8"/>
      <c r="O25" s="8"/>
      <c r="P25" s="8"/>
      <c r="Q25" s="8" t="s">
        <v>15</v>
      </c>
      <c r="R25" s="8" t="s">
        <v>101</v>
      </c>
    </row>
    <row r="26" spans="1:18" ht="51" customHeight="1" x14ac:dyDescent="0.25">
      <c r="A26" s="18" t="s">
        <v>102</v>
      </c>
      <c r="B26" s="18">
        <v>6</v>
      </c>
      <c r="C26" s="18"/>
      <c r="D26" s="18"/>
      <c r="E26" s="24"/>
      <c r="F26" s="12" t="s">
        <v>103</v>
      </c>
      <c r="G26" s="12" t="s">
        <v>104</v>
      </c>
      <c r="H26" s="12" t="s">
        <v>13</v>
      </c>
      <c r="I26" s="8" t="s">
        <v>99</v>
      </c>
      <c r="J26" s="13" t="s">
        <v>100</v>
      </c>
      <c r="K26" s="12"/>
      <c r="L26" s="8"/>
      <c r="M26" s="8"/>
      <c r="N26" s="8"/>
      <c r="O26" s="8"/>
      <c r="P26" s="8"/>
      <c r="Q26" s="8" t="s">
        <v>15</v>
      </c>
      <c r="R26" s="8" t="s">
        <v>105</v>
      </c>
    </row>
    <row r="27" spans="1:18" x14ac:dyDescent="0.25">
      <c r="A27" s="18"/>
      <c r="B27" s="18"/>
      <c r="C27" s="18"/>
      <c r="D27" s="18"/>
      <c r="E27" s="24"/>
      <c r="F27" s="12"/>
      <c r="G27" s="8"/>
      <c r="H27" s="12"/>
      <c r="I27" s="8"/>
      <c r="J27" s="12"/>
      <c r="K27" s="12"/>
      <c r="L27" s="8"/>
      <c r="M27" s="8"/>
      <c r="N27" s="8"/>
      <c r="O27" s="8"/>
      <c r="P27" s="8"/>
      <c r="Q27" s="8"/>
      <c r="R27" s="8"/>
    </row>
    <row r="28" spans="1:18" ht="15" customHeight="1" x14ac:dyDescent="0.25">
      <c r="A28" s="15">
        <v>2</v>
      </c>
      <c r="B28" s="15"/>
      <c r="C28" s="15"/>
      <c r="D28" s="15"/>
      <c r="E28" s="25"/>
      <c r="F28" s="7" t="s">
        <v>106</v>
      </c>
      <c r="G28" s="14" t="s">
        <v>107</v>
      </c>
      <c r="H28" s="14"/>
      <c r="I28" s="8"/>
      <c r="J28" s="8"/>
      <c r="K28" s="12"/>
      <c r="L28" s="8"/>
      <c r="M28" s="8"/>
      <c r="N28" s="8"/>
      <c r="O28" s="8"/>
      <c r="P28" s="8"/>
      <c r="Q28" s="8"/>
      <c r="R28" s="8"/>
    </row>
    <row r="29" spans="1:18" ht="125.25" customHeight="1" x14ac:dyDescent="0.25">
      <c r="A29" s="16" t="s">
        <v>108</v>
      </c>
      <c r="B29" s="18">
        <v>1</v>
      </c>
      <c r="C29" s="18"/>
      <c r="D29" s="18"/>
      <c r="E29" s="24"/>
      <c r="F29" s="12" t="s">
        <v>109</v>
      </c>
      <c r="G29" s="8" t="s">
        <v>110</v>
      </c>
      <c r="H29" s="9" t="s">
        <v>19</v>
      </c>
      <c r="I29" s="28" t="s">
        <v>111</v>
      </c>
      <c r="J29" s="13" t="s">
        <v>112</v>
      </c>
      <c r="K29" s="8" t="s">
        <v>113</v>
      </c>
      <c r="L29" s="8"/>
      <c r="M29" s="8"/>
      <c r="N29" s="8"/>
      <c r="O29" s="8"/>
      <c r="P29" s="8"/>
      <c r="Q29" s="8" t="s">
        <v>42</v>
      </c>
      <c r="R29" s="8" t="s">
        <v>114</v>
      </c>
    </row>
    <row r="30" spans="1:18" ht="46.5" customHeight="1" x14ac:dyDescent="0.25">
      <c r="A30" s="18" t="s">
        <v>115</v>
      </c>
      <c r="B30" s="18">
        <v>2</v>
      </c>
      <c r="C30" s="18"/>
      <c r="D30" s="18"/>
      <c r="E30" s="24"/>
      <c r="F30" s="12" t="s">
        <v>116</v>
      </c>
      <c r="G30" s="8" t="s">
        <v>117</v>
      </c>
      <c r="H30" s="12" t="s">
        <v>13</v>
      </c>
      <c r="I30" s="8" t="s">
        <v>33</v>
      </c>
      <c r="J30" s="28" t="s">
        <v>34</v>
      </c>
      <c r="K30" s="12"/>
      <c r="L30" s="8"/>
      <c r="M30" s="8"/>
      <c r="N30" s="8"/>
      <c r="O30" s="8"/>
      <c r="P30" s="8"/>
      <c r="Q30" s="8" t="s">
        <v>15</v>
      </c>
      <c r="R30" s="8" t="s">
        <v>43</v>
      </c>
    </row>
    <row r="31" spans="1:18" ht="47.25" customHeight="1" x14ac:dyDescent="0.25">
      <c r="A31" s="18" t="s">
        <v>118</v>
      </c>
      <c r="B31" s="18">
        <v>3</v>
      </c>
      <c r="C31" s="18"/>
      <c r="D31" s="18"/>
      <c r="E31" s="24"/>
      <c r="F31" s="12" t="s">
        <v>119</v>
      </c>
      <c r="G31" s="8" t="s">
        <v>120</v>
      </c>
      <c r="H31" s="12" t="s">
        <v>13</v>
      </c>
      <c r="I31" s="8" t="s">
        <v>33</v>
      </c>
      <c r="J31" s="28" t="s">
        <v>34</v>
      </c>
      <c r="K31" s="8"/>
      <c r="L31" s="8"/>
      <c r="M31" s="8"/>
      <c r="N31" s="8"/>
      <c r="O31" s="8"/>
      <c r="P31" s="8"/>
      <c r="Q31" s="8" t="s">
        <v>15</v>
      </c>
      <c r="R31" s="8" t="s">
        <v>43</v>
      </c>
    </row>
    <row r="32" spans="1:18" ht="45" x14ac:dyDescent="0.25">
      <c r="A32" s="18" t="s">
        <v>121</v>
      </c>
      <c r="B32" s="18">
        <v>4</v>
      </c>
      <c r="C32" s="18"/>
      <c r="D32" s="18"/>
      <c r="E32" s="24"/>
      <c r="F32" s="12" t="s">
        <v>122</v>
      </c>
      <c r="G32" s="8" t="s">
        <v>123</v>
      </c>
      <c r="H32" s="12" t="s">
        <v>13</v>
      </c>
      <c r="I32" s="13" t="s">
        <v>33</v>
      </c>
      <c r="J32" s="8" t="s">
        <v>34</v>
      </c>
      <c r="K32" s="8"/>
      <c r="L32" s="8"/>
      <c r="M32" s="8"/>
      <c r="N32" s="8"/>
      <c r="O32" s="8"/>
      <c r="P32" s="8"/>
      <c r="Q32" s="8" t="s">
        <v>15</v>
      </c>
      <c r="R32" s="8" t="s">
        <v>90</v>
      </c>
    </row>
    <row r="33" spans="1:18" ht="45.75" customHeight="1" x14ac:dyDescent="0.25">
      <c r="A33" s="18" t="s">
        <v>124</v>
      </c>
      <c r="B33" s="18">
        <v>5</v>
      </c>
      <c r="C33" s="18"/>
      <c r="D33" s="18"/>
      <c r="E33" s="24"/>
      <c r="F33" s="12" t="s">
        <v>125</v>
      </c>
      <c r="G33" s="8" t="s">
        <v>126</v>
      </c>
      <c r="H33" s="12" t="s">
        <v>13</v>
      </c>
      <c r="I33" s="13" t="s">
        <v>33</v>
      </c>
      <c r="J33" s="8" t="s">
        <v>34</v>
      </c>
      <c r="K33" s="8"/>
      <c r="L33" s="8"/>
      <c r="M33" s="8"/>
      <c r="N33" s="8"/>
      <c r="O33" s="8"/>
      <c r="P33" s="8"/>
      <c r="Q33" s="8" t="s">
        <v>15</v>
      </c>
      <c r="R33" s="8" t="s">
        <v>90</v>
      </c>
    </row>
    <row r="34" spans="1:18" ht="45" x14ac:dyDescent="0.25">
      <c r="A34" s="18" t="s">
        <v>127</v>
      </c>
      <c r="B34" s="18">
        <v>6</v>
      </c>
      <c r="C34" s="18"/>
      <c r="D34" s="18"/>
      <c r="E34" s="24"/>
      <c r="F34" s="12" t="s">
        <v>128</v>
      </c>
      <c r="G34" s="8" t="s">
        <v>129</v>
      </c>
      <c r="H34" s="12" t="s">
        <v>13</v>
      </c>
      <c r="I34" s="13" t="s">
        <v>33</v>
      </c>
      <c r="J34" s="8" t="s">
        <v>34</v>
      </c>
      <c r="K34" s="8"/>
      <c r="L34" s="8"/>
      <c r="M34" s="8"/>
      <c r="N34" s="8"/>
      <c r="O34" s="8"/>
      <c r="P34" s="8"/>
      <c r="Q34" s="8" t="s">
        <v>15</v>
      </c>
      <c r="R34" s="8" t="s">
        <v>90</v>
      </c>
    </row>
    <row r="35" spans="1:18" ht="45" x14ac:dyDescent="0.25">
      <c r="A35" s="18" t="s">
        <v>130</v>
      </c>
      <c r="B35" s="18">
        <v>7</v>
      </c>
      <c r="C35" s="18"/>
      <c r="D35" s="18"/>
      <c r="E35" s="24"/>
      <c r="F35" s="12" t="s">
        <v>131</v>
      </c>
      <c r="G35" s="8" t="s">
        <v>132</v>
      </c>
      <c r="H35" s="12" t="s">
        <v>13</v>
      </c>
      <c r="I35" s="28" t="s">
        <v>33</v>
      </c>
      <c r="J35" s="8" t="s">
        <v>34</v>
      </c>
      <c r="K35" s="8"/>
      <c r="L35" s="8"/>
      <c r="M35" s="8"/>
      <c r="N35" s="8"/>
      <c r="O35" s="8"/>
      <c r="P35" s="8"/>
      <c r="Q35" s="8" t="s">
        <v>15</v>
      </c>
      <c r="R35" s="8" t="s">
        <v>35</v>
      </c>
    </row>
    <row r="36" spans="1:18" ht="45" x14ac:dyDescent="0.25">
      <c r="A36" s="18" t="s">
        <v>133</v>
      </c>
      <c r="B36" s="18">
        <v>8</v>
      </c>
      <c r="C36" s="18"/>
      <c r="D36" s="18"/>
      <c r="E36" s="24"/>
      <c r="F36" s="12" t="s">
        <v>134</v>
      </c>
      <c r="G36" s="8" t="s">
        <v>135</v>
      </c>
      <c r="H36" s="12" t="s">
        <v>13</v>
      </c>
      <c r="I36" s="13" t="s">
        <v>33</v>
      </c>
      <c r="J36" s="8" t="s">
        <v>34</v>
      </c>
      <c r="K36" s="8"/>
      <c r="L36" s="8"/>
      <c r="M36" s="8"/>
      <c r="N36" s="8"/>
      <c r="O36" s="8"/>
      <c r="P36" s="8"/>
      <c r="Q36" s="8" t="s">
        <v>15</v>
      </c>
      <c r="R36" s="8" t="s">
        <v>90</v>
      </c>
    </row>
    <row r="37" spans="1:18" ht="45.75" customHeight="1" x14ac:dyDescent="0.25">
      <c r="A37" s="18" t="s">
        <v>136</v>
      </c>
      <c r="B37" s="18">
        <v>9</v>
      </c>
      <c r="C37" s="18"/>
      <c r="D37" s="18"/>
      <c r="E37" s="24"/>
      <c r="F37" s="12" t="s">
        <v>137</v>
      </c>
      <c r="G37" s="8" t="s">
        <v>138</v>
      </c>
      <c r="H37" s="12" t="s">
        <v>13</v>
      </c>
      <c r="I37" s="12" t="s">
        <v>33</v>
      </c>
      <c r="J37" s="28" t="s">
        <v>34</v>
      </c>
      <c r="K37" s="13" t="s">
        <v>139</v>
      </c>
      <c r="L37" s="8"/>
      <c r="M37" s="8"/>
      <c r="N37" s="8"/>
      <c r="O37" s="8"/>
      <c r="P37" s="8"/>
      <c r="Q37" s="8" t="s">
        <v>15</v>
      </c>
      <c r="R37" s="8" t="s">
        <v>140</v>
      </c>
    </row>
    <row r="38" spans="1:18" ht="74.25" customHeight="1" x14ac:dyDescent="0.25">
      <c r="A38" s="18" t="s">
        <v>141</v>
      </c>
      <c r="B38" s="18">
        <v>10</v>
      </c>
      <c r="C38" s="18"/>
      <c r="D38" s="18"/>
      <c r="E38" s="24"/>
      <c r="F38" s="12" t="s">
        <v>142</v>
      </c>
      <c r="G38" s="8" t="s">
        <v>143</v>
      </c>
      <c r="H38" s="12" t="s">
        <v>13</v>
      </c>
      <c r="I38" s="13" t="s">
        <v>33</v>
      </c>
      <c r="J38" s="8" t="s">
        <v>34</v>
      </c>
      <c r="K38" s="8"/>
      <c r="L38" s="8"/>
      <c r="M38" s="8"/>
      <c r="N38" s="8"/>
      <c r="O38" s="8"/>
      <c r="P38" s="8"/>
      <c r="Q38" s="8" t="s">
        <v>15</v>
      </c>
      <c r="R38" s="8" t="s">
        <v>90</v>
      </c>
    </row>
    <row r="39" spans="1:18" ht="30" x14ac:dyDescent="0.25">
      <c r="A39" s="18" t="s">
        <v>144</v>
      </c>
      <c r="B39" s="18">
        <v>11</v>
      </c>
      <c r="C39" s="18"/>
      <c r="D39" s="18"/>
      <c r="E39" s="24"/>
      <c r="F39" s="12" t="s">
        <v>145</v>
      </c>
      <c r="G39" s="32" t="s">
        <v>146</v>
      </c>
      <c r="H39" s="12" t="s">
        <v>13</v>
      </c>
      <c r="I39" s="13" t="s">
        <v>33</v>
      </c>
      <c r="J39" s="8" t="s">
        <v>34</v>
      </c>
      <c r="K39" s="8"/>
      <c r="L39" s="8"/>
      <c r="M39" s="8"/>
      <c r="N39" s="8"/>
      <c r="O39" s="8"/>
      <c r="P39" s="8"/>
      <c r="Q39" s="8" t="s">
        <v>15</v>
      </c>
      <c r="R39" s="8" t="s">
        <v>90</v>
      </c>
    </row>
    <row r="40" spans="1:18" x14ac:dyDescent="0.25">
      <c r="A40" s="18"/>
      <c r="B40" s="18"/>
      <c r="C40" s="18"/>
      <c r="D40" s="18"/>
      <c r="E40" s="24"/>
      <c r="F40" s="12"/>
      <c r="G40" s="8"/>
      <c r="H40" s="12"/>
      <c r="I40" s="12"/>
      <c r="J40" s="8"/>
      <c r="K40" s="8"/>
      <c r="L40" s="8"/>
      <c r="M40" s="8"/>
      <c r="N40" s="8"/>
      <c r="O40" s="8"/>
      <c r="P40" s="8"/>
      <c r="Q40" s="8"/>
      <c r="R40" s="8"/>
    </row>
    <row r="41" spans="1:18" ht="76.5" customHeight="1" x14ac:dyDescent="0.25">
      <c r="A41" s="15">
        <v>3</v>
      </c>
      <c r="B41" s="15"/>
      <c r="C41" s="15"/>
      <c r="D41" s="15"/>
      <c r="E41" s="25"/>
      <c r="F41" s="7" t="s">
        <v>147</v>
      </c>
      <c r="G41" s="14" t="s">
        <v>148</v>
      </c>
      <c r="H41" s="14"/>
      <c r="I41" s="8"/>
      <c r="J41" s="8"/>
      <c r="K41" s="8"/>
      <c r="L41" s="8"/>
      <c r="M41" s="8"/>
      <c r="N41" s="8"/>
      <c r="O41" s="8"/>
      <c r="P41" s="8"/>
      <c r="Q41" s="8"/>
      <c r="R41" s="8"/>
    </row>
    <row r="42" spans="1:18" x14ac:dyDescent="0.25">
      <c r="A42" s="18"/>
      <c r="B42" s="18"/>
      <c r="C42" s="18"/>
      <c r="D42" s="18"/>
      <c r="E42" s="24"/>
      <c r="F42" s="12"/>
      <c r="G42" s="10"/>
      <c r="H42" s="12"/>
      <c r="I42" s="12"/>
      <c r="J42" s="12"/>
      <c r="K42" s="8"/>
      <c r="L42" s="8"/>
      <c r="M42" s="8"/>
      <c r="N42" s="8"/>
      <c r="O42" s="8"/>
      <c r="P42" s="8"/>
      <c r="Q42" s="8"/>
      <c r="R42" s="8"/>
    </row>
    <row r="43" spans="1:18" x14ac:dyDescent="0.25">
      <c r="A43" s="18" t="s">
        <v>149</v>
      </c>
      <c r="B43" s="19">
        <v>1</v>
      </c>
      <c r="C43" s="18"/>
      <c r="D43" s="18"/>
      <c r="E43" s="24"/>
      <c r="F43" s="14" t="s">
        <v>150</v>
      </c>
      <c r="G43" s="12"/>
      <c r="H43" s="14"/>
      <c r="I43" s="12"/>
      <c r="J43" s="12"/>
      <c r="K43" s="8"/>
      <c r="L43" s="8"/>
      <c r="M43" s="8"/>
      <c r="N43" s="8"/>
      <c r="O43" s="8"/>
      <c r="P43" s="8"/>
      <c r="Q43" s="8"/>
      <c r="R43" s="8"/>
    </row>
    <row r="44" spans="1:18" ht="60" x14ac:dyDescent="0.25">
      <c r="A44" s="18" t="s">
        <v>151</v>
      </c>
      <c r="B44" s="18"/>
      <c r="C44" s="18">
        <v>1</v>
      </c>
      <c r="D44" s="18"/>
      <c r="E44" s="24"/>
      <c r="F44" s="12" t="s">
        <v>152</v>
      </c>
      <c r="G44" s="8" t="s">
        <v>153</v>
      </c>
      <c r="H44" s="12" t="s">
        <v>13</v>
      </c>
      <c r="I44" s="8" t="s">
        <v>154</v>
      </c>
      <c r="J44" s="33" t="s">
        <v>155</v>
      </c>
      <c r="K44" s="13" t="s">
        <v>34</v>
      </c>
      <c r="L44" s="8"/>
      <c r="M44" s="8"/>
      <c r="N44" s="8"/>
      <c r="O44" s="8"/>
      <c r="P44" s="8"/>
      <c r="Q44" s="8" t="s">
        <v>15</v>
      </c>
      <c r="R44" s="8" t="s">
        <v>156</v>
      </c>
    </row>
    <row r="45" spans="1:18" ht="121.5" customHeight="1" x14ac:dyDescent="0.25">
      <c r="A45" s="18" t="s">
        <v>157</v>
      </c>
      <c r="B45" s="18"/>
      <c r="C45" s="18">
        <v>2</v>
      </c>
      <c r="D45" s="18"/>
      <c r="E45" s="24"/>
      <c r="F45" s="12" t="s">
        <v>158</v>
      </c>
      <c r="G45" s="8" t="s">
        <v>159</v>
      </c>
      <c r="H45" s="12" t="s">
        <v>13</v>
      </c>
      <c r="I45" s="8" t="s">
        <v>160</v>
      </c>
      <c r="J45" s="13" t="s">
        <v>161</v>
      </c>
      <c r="K45" s="13" t="s">
        <v>162</v>
      </c>
      <c r="L45" s="8"/>
      <c r="M45" s="8"/>
      <c r="N45" s="8"/>
      <c r="O45" s="8"/>
      <c r="P45" s="8"/>
      <c r="Q45" s="8" t="s">
        <v>42</v>
      </c>
      <c r="R45" s="8" t="s">
        <v>163</v>
      </c>
    </row>
    <row r="46" spans="1:18" ht="60" x14ac:dyDescent="0.25">
      <c r="A46" s="18" t="s">
        <v>164</v>
      </c>
      <c r="B46" s="18"/>
      <c r="C46" s="18"/>
      <c r="D46" s="18">
        <v>1</v>
      </c>
      <c r="E46" s="24"/>
      <c r="F46" s="12" t="s">
        <v>165</v>
      </c>
      <c r="G46" s="8" t="s">
        <v>166</v>
      </c>
      <c r="H46" s="12" t="s">
        <v>13</v>
      </c>
      <c r="I46" s="8" t="s">
        <v>33</v>
      </c>
      <c r="J46" s="13" t="s">
        <v>34</v>
      </c>
      <c r="K46" s="8"/>
      <c r="L46" s="8"/>
      <c r="M46" s="8"/>
      <c r="N46" s="8"/>
      <c r="O46" s="8"/>
      <c r="P46" s="8"/>
      <c r="Q46" s="8" t="s">
        <v>42</v>
      </c>
      <c r="R46" s="8" t="s">
        <v>156</v>
      </c>
    </row>
    <row r="47" spans="1:18" ht="77.25" customHeight="1" x14ac:dyDescent="0.25">
      <c r="A47" s="18" t="s">
        <v>167</v>
      </c>
      <c r="B47" s="18"/>
      <c r="C47" s="18"/>
      <c r="D47" s="18">
        <v>2</v>
      </c>
      <c r="E47" s="24"/>
      <c r="F47" s="12" t="s">
        <v>168</v>
      </c>
      <c r="G47" s="8" t="s">
        <v>169</v>
      </c>
      <c r="H47" s="12" t="s">
        <v>13</v>
      </c>
      <c r="I47" s="8" t="s">
        <v>33</v>
      </c>
      <c r="J47" s="13" t="s">
        <v>34</v>
      </c>
      <c r="K47" s="8"/>
      <c r="L47" s="8"/>
      <c r="M47" s="8"/>
      <c r="N47" s="8"/>
      <c r="O47" s="8"/>
      <c r="P47" s="8"/>
      <c r="Q47" s="8" t="s">
        <v>42</v>
      </c>
      <c r="R47" s="8" t="s">
        <v>156</v>
      </c>
    </row>
    <row r="48" spans="1:18" ht="60" x14ac:dyDescent="0.25">
      <c r="A48" s="18" t="s">
        <v>170</v>
      </c>
      <c r="B48" s="18"/>
      <c r="C48" s="18">
        <v>3</v>
      </c>
      <c r="D48" s="18"/>
      <c r="E48" s="24"/>
      <c r="F48" s="12" t="s">
        <v>171</v>
      </c>
      <c r="G48" s="8" t="s">
        <v>172</v>
      </c>
      <c r="H48" s="12" t="s">
        <v>13</v>
      </c>
      <c r="I48" s="8" t="s">
        <v>33</v>
      </c>
      <c r="J48" s="13" t="s">
        <v>34</v>
      </c>
      <c r="K48" s="8"/>
      <c r="L48" s="8"/>
      <c r="M48" s="8"/>
      <c r="N48" s="8"/>
      <c r="O48" s="8"/>
      <c r="P48" s="8"/>
      <c r="Q48" s="8" t="s">
        <v>42</v>
      </c>
      <c r="R48" s="8" t="s">
        <v>156</v>
      </c>
    </row>
    <row r="49" spans="1:18" x14ac:dyDescent="0.25">
      <c r="A49" s="18"/>
      <c r="B49" s="18"/>
      <c r="C49" s="18"/>
      <c r="D49" s="18"/>
      <c r="E49" s="24"/>
      <c r="F49" s="12"/>
      <c r="G49" s="30"/>
      <c r="H49" s="12"/>
      <c r="I49" s="8"/>
      <c r="J49" s="12"/>
      <c r="K49" s="8"/>
      <c r="L49" s="8"/>
      <c r="M49" s="8"/>
      <c r="N49" s="8"/>
      <c r="O49" s="8"/>
      <c r="P49" s="8"/>
      <c r="Q49" s="8"/>
      <c r="R49" s="8"/>
    </row>
    <row r="50" spans="1:18" x14ac:dyDescent="0.25">
      <c r="A50" s="18" t="s">
        <v>173</v>
      </c>
      <c r="B50" s="16">
        <v>2</v>
      </c>
      <c r="C50" s="18"/>
      <c r="D50" s="18"/>
      <c r="E50" s="24"/>
      <c r="F50" s="14" t="s">
        <v>174</v>
      </c>
      <c r="G50" s="14"/>
      <c r="H50" s="14"/>
      <c r="I50" s="8"/>
      <c r="J50" s="8"/>
      <c r="K50" s="8"/>
      <c r="L50" s="8"/>
      <c r="M50" s="8"/>
      <c r="N50" s="8"/>
      <c r="O50" s="8"/>
      <c r="P50" s="8"/>
      <c r="Q50" s="8"/>
      <c r="R50" s="8"/>
    </row>
    <row r="51" spans="1:18" ht="60" x14ac:dyDescent="0.25">
      <c r="A51" s="18" t="s">
        <v>175</v>
      </c>
      <c r="B51" s="18"/>
      <c r="C51" s="18">
        <v>1</v>
      </c>
      <c r="D51" s="18"/>
      <c r="E51" s="24"/>
      <c r="F51" s="12" t="s">
        <v>176</v>
      </c>
      <c r="G51" s="12" t="s">
        <v>177</v>
      </c>
      <c r="H51" s="12" t="s">
        <v>13</v>
      </c>
      <c r="I51" s="13" t="s">
        <v>33</v>
      </c>
      <c r="J51" s="8" t="s">
        <v>34</v>
      </c>
      <c r="K51" s="8"/>
      <c r="L51" s="8"/>
      <c r="M51" s="8"/>
      <c r="N51" s="8"/>
      <c r="O51" s="8"/>
      <c r="P51" s="8"/>
      <c r="Q51" s="8" t="s">
        <v>15</v>
      </c>
      <c r="R51" s="8" t="s">
        <v>90</v>
      </c>
    </row>
    <row r="52" spans="1:18" ht="77.25" customHeight="1" x14ac:dyDescent="0.25">
      <c r="A52" s="18" t="s">
        <v>178</v>
      </c>
      <c r="B52" s="18"/>
      <c r="C52" s="18">
        <v>2</v>
      </c>
      <c r="D52" s="18"/>
      <c r="E52" s="24"/>
      <c r="F52" s="12" t="s">
        <v>179</v>
      </c>
      <c r="G52" s="12" t="s">
        <v>180</v>
      </c>
      <c r="H52" s="12" t="s">
        <v>13</v>
      </c>
      <c r="I52" s="13" t="s">
        <v>33</v>
      </c>
      <c r="J52" s="8" t="s">
        <v>34</v>
      </c>
      <c r="K52" s="8"/>
      <c r="L52" s="8"/>
      <c r="M52" s="8"/>
      <c r="N52" s="8"/>
      <c r="O52" s="8"/>
      <c r="P52" s="8"/>
      <c r="Q52" s="8" t="s">
        <v>15</v>
      </c>
      <c r="R52" s="8" t="s">
        <v>90</v>
      </c>
    </row>
    <row r="53" spans="1:18" ht="63" customHeight="1" x14ac:dyDescent="0.25">
      <c r="A53" s="18" t="s">
        <v>181</v>
      </c>
      <c r="B53" s="18"/>
      <c r="C53" s="18">
        <v>3</v>
      </c>
      <c r="D53" s="18"/>
      <c r="E53" s="24"/>
      <c r="F53" s="12" t="s">
        <v>182</v>
      </c>
      <c r="G53" s="12" t="s">
        <v>183</v>
      </c>
      <c r="H53" s="12" t="s">
        <v>13</v>
      </c>
      <c r="I53" s="28" t="s">
        <v>33</v>
      </c>
      <c r="J53" s="8" t="s">
        <v>34</v>
      </c>
      <c r="K53" s="8"/>
      <c r="L53" s="8"/>
      <c r="M53" s="8"/>
      <c r="N53" s="8"/>
      <c r="O53" s="8"/>
      <c r="P53" s="8"/>
      <c r="Q53" s="8" t="s">
        <v>15</v>
      </c>
      <c r="R53" s="8" t="s">
        <v>35</v>
      </c>
    </row>
    <row r="54" spans="1:18" ht="48" customHeight="1" x14ac:dyDescent="0.25">
      <c r="A54" s="18" t="s">
        <v>184</v>
      </c>
      <c r="B54" s="18"/>
      <c r="C54" s="18">
        <v>4</v>
      </c>
      <c r="D54" s="18"/>
      <c r="E54" s="24"/>
      <c r="F54" s="12" t="s">
        <v>185</v>
      </c>
      <c r="G54" s="12" t="s">
        <v>186</v>
      </c>
      <c r="H54" s="12" t="s">
        <v>13</v>
      </c>
      <c r="I54" s="28" t="s">
        <v>33</v>
      </c>
      <c r="J54" s="8" t="s">
        <v>34</v>
      </c>
      <c r="K54" s="8"/>
      <c r="L54" s="8"/>
      <c r="M54" s="8"/>
      <c r="N54" s="8"/>
      <c r="O54" s="8"/>
      <c r="P54" s="8"/>
      <c r="Q54" s="8" t="s">
        <v>15</v>
      </c>
      <c r="R54" s="8" t="s">
        <v>35</v>
      </c>
    </row>
    <row r="55" spans="1:18" ht="60" x14ac:dyDescent="0.25">
      <c r="A55" s="18" t="s">
        <v>187</v>
      </c>
      <c r="B55" s="18"/>
      <c r="C55" s="18">
        <v>5</v>
      </c>
      <c r="D55" s="18"/>
      <c r="E55" s="24"/>
      <c r="F55" s="12" t="s">
        <v>188</v>
      </c>
      <c r="G55" s="12" t="s">
        <v>189</v>
      </c>
      <c r="H55" s="12" t="s">
        <v>13</v>
      </c>
      <c r="I55" s="28" t="s">
        <v>33</v>
      </c>
      <c r="J55" s="8" t="s">
        <v>34</v>
      </c>
      <c r="K55" s="8"/>
      <c r="L55" s="8"/>
      <c r="M55" s="8"/>
      <c r="N55" s="8"/>
      <c r="O55" s="8"/>
      <c r="P55" s="8"/>
      <c r="Q55" s="8" t="s">
        <v>15</v>
      </c>
      <c r="R55" s="8" t="s">
        <v>35</v>
      </c>
    </row>
    <row r="56" spans="1:18" ht="75" x14ac:dyDescent="0.25">
      <c r="A56" s="18" t="s">
        <v>190</v>
      </c>
      <c r="B56" s="18"/>
      <c r="C56" s="18">
        <v>6</v>
      </c>
      <c r="D56" s="18"/>
      <c r="E56" s="24"/>
      <c r="F56" s="12" t="s">
        <v>191</v>
      </c>
      <c r="G56" s="12" t="s">
        <v>192</v>
      </c>
      <c r="H56" s="12" t="s">
        <v>13</v>
      </c>
      <c r="I56" s="13" t="s">
        <v>33</v>
      </c>
      <c r="J56" s="8" t="s">
        <v>34</v>
      </c>
      <c r="K56" s="8"/>
      <c r="L56" s="8"/>
      <c r="M56" s="8"/>
      <c r="N56" s="8"/>
      <c r="O56" s="8"/>
      <c r="P56" s="8"/>
      <c r="Q56" s="8" t="s">
        <v>15</v>
      </c>
      <c r="R56" s="8" t="s">
        <v>90</v>
      </c>
    </row>
    <row r="57" spans="1:18" x14ac:dyDescent="0.25">
      <c r="A57" s="2"/>
      <c r="B57" s="2"/>
      <c r="C57" s="2"/>
      <c r="D57" s="2"/>
      <c r="E57" s="2"/>
      <c r="I57" s="55"/>
      <c r="J57" s="55"/>
      <c r="K57" s="55"/>
      <c r="L57" s="55"/>
      <c r="M57" s="55"/>
      <c r="N57" s="55"/>
      <c r="O57" s="55"/>
      <c r="R57" s="55"/>
    </row>
    <row r="58" spans="1:18" x14ac:dyDescent="0.25">
      <c r="A58" s="21" t="s">
        <v>193</v>
      </c>
      <c r="B58" s="2"/>
      <c r="C58" s="2"/>
      <c r="D58" s="2"/>
      <c r="E58" s="22"/>
      <c r="F58" s="4" t="s">
        <v>194</v>
      </c>
      <c r="I58" s="55"/>
      <c r="J58" s="55"/>
      <c r="K58" s="55"/>
      <c r="L58" s="55"/>
      <c r="M58" s="55"/>
      <c r="N58" s="55"/>
      <c r="O58" s="55"/>
      <c r="R58" s="55"/>
    </row>
    <row r="59" spans="1:18" x14ac:dyDescent="0.25">
      <c r="A59" s="2"/>
      <c r="B59" s="2"/>
      <c r="C59" s="2"/>
      <c r="D59" s="23"/>
      <c r="E59" s="29"/>
      <c r="F59" s="4" t="s">
        <v>195</v>
      </c>
      <c r="I59" s="55"/>
      <c r="J59" s="55"/>
      <c r="K59" s="55"/>
      <c r="L59" s="55"/>
      <c r="M59" s="55"/>
      <c r="N59" s="55"/>
      <c r="O59" s="55"/>
      <c r="R59" s="55"/>
    </row>
    <row r="60" spans="1:18" x14ac:dyDescent="0.25">
      <c r="A60" s="2"/>
      <c r="B60" s="2"/>
      <c r="C60" s="2"/>
      <c r="D60" s="2"/>
      <c r="E60" s="31"/>
      <c r="F60" s="4" t="s">
        <v>196</v>
      </c>
      <c r="I60" s="55"/>
      <c r="J60" s="55"/>
      <c r="K60" s="55"/>
      <c r="L60" s="55"/>
      <c r="M60" s="55"/>
      <c r="N60" s="55"/>
      <c r="O60" s="55"/>
      <c r="R60" s="55"/>
    </row>
    <row r="61" spans="1:18" x14ac:dyDescent="0.25">
      <c r="A61" s="2"/>
      <c r="B61" s="2"/>
      <c r="C61" s="2"/>
      <c r="D61" s="2"/>
      <c r="E61" s="2"/>
      <c r="I61" s="55"/>
      <c r="J61" s="55"/>
      <c r="K61" s="55"/>
      <c r="L61" s="55"/>
      <c r="M61" s="55"/>
      <c r="N61" s="55"/>
      <c r="O61" s="55"/>
      <c r="R61" s="55"/>
    </row>
    <row r="62" spans="1:18" x14ac:dyDescent="0.25">
      <c r="A62" s="2"/>
      <c r="B62" s="2"/>
      <c r="C62" s="2"/>
      <c r="D62" s="2"/>
      <c r="E62" s="2"/>
      <c r="I62" s="55"/>
      <c r="J62" s="55"/>
      <c r="K62" s="55"/>
      <c r="L62" s="55"/>
      <c r="M62" s="55"/>
      <c r="N62" s="55"/>
      <c r="O62" s="55"/>
      <c r="R62" s="55"/>
    </row>
    <row r="63" spans="1:18" x14ac:dyDescent="0.25">
      <c r="A63" s="2"/>
      <c r="B63" s="2"/>
      <c r="C63" s="2"/>
      <c r="D63" s="2"/>
      <c r="E63" s="2"/>
      <c r="I63" s="55"/>
      <c r="J63" s="55"/>
      <c r="K63" s="55"/>
      <c r="L63" s="55"/>
      <c r="M63" s="55"/>
      <c r="N63" s="55"/>
      <c r="O63" s="55"/>
      <c r="R63" s="55"/>
    </row>
    <row r="64" spans="1:18" x14ac:dyDescent="0.25">
      <c r="A64" s="2"/>
      <c r="B64" s="2"/>
      <c r="C64" s="2"/>
      <c r="D64" s="2"/>
      <c r="E64" s="2"/>
      <c r="I64" s="55"/>
      <c r="J64" s="55"/>
      <c r="K64" s="55"/>
      <c r="L64" s="55"/>
      <c r="M64" s="55"/>
      <c r="N64" s="55"/>
      <c r="O64" s="55"/>
      <c r="R64" s="55"/>
    </row>
    <row r="65" spans="1:17" x14ac:dyDescent="0.25">
      <c r="A65" s="2"/>
      <c r="B65" s="2"/>
      <c r="C65" s="2"/>
      <c r="D65" s="2"/>
      <c r="E65" s="2"/>
      <c r="I65" s="55"/>
      <c r="J65" s="55"/>
      <c r="K65" s="55"/>
      <c r="L65" s="55"/>
      <c r="M65" s="55"/>
      <c r="N65" s="55"/>
      <c r="O65" s="55"/>
    </row>
    <row r="66" spans="1:17" x14ac:dyDescent="0.25">
      <c r="A66" s="2"/>
      <c r="B66" s="2"/>
      <c r="C66" s="2"/>
      <c r="D66" s="2"/>
      <c r="E66" s="2"/>
      <c r="I66" s="55"/>
      <c r="J66" s="55"/>
      <c r="K66" s="55"/>
      <c r="L66" s="55"/>
      <c r="M66" s="55"/>
      <c r="N66" s="55"/>
      <c r="O66" s="55"/>
    </row>
    <row r="67" spans="1:17" x14ac:dyDescent="0.25">
      <c r="A67" s="2"/>
      <c r="B67" s="2"/>
      <c r="C67" s="2"/>
      <c r="D67" s="2"/>
      <c r="E67" s="2"/>
      <c r="I67" s="55"/>
      <c r="J67" s="55"/>
      <c r="K67" s="55"/>
      <c r="L67" s="55"/>
      <c r="M67" s="55"/>
      <c r="N67" s="55"/>
      <c r="O67" s="55"/>
    </row>
    <row r="68" spans="1:17" x14ac:dyDescent="0.25">
      <c r="A68" s="2"/>
      <c r="B68" s="2"/>
      <c r="C68" s="2"/>
      <c r="D68" s="2"/>
      <c r="E68" s="2"/>
      <c r="I68" s="55"/>
      <c r="J68" s="55"/>
      <c r="K68" s="55"/>
      <c r="L68" s="55"/>
      <c r="M68" s="55"/>
      <c r="N68" s="55"/>
      <c r="O68" s="55"/>
    </row>
    <row r="69" spans="1:17" x14ac:dyDescent="0.25">
      <c r="A69" s="2"/>
      <c r="B69" s="2"/>
      <c r="C69" s="2"/>
      <c r="D69" s="2"/>
      <c r="E69" s="2"/>
      <c r="I69" s="55"/>
      <c r="J69" s="55"/>
      <c r="K69" s="55"/>
      <c r="L69" s="55"/>
      <c r="M69" s="55"/>
      <c r="N69" s="55"/>
      <c r="O69" s="55"/>
    </row>
    <row r="70" spans="1:17" x14ac:dyDescent="0.25">
      <c r="A70" s="2"/>
      <c r="B70" s="2"/>
      <c r="C70" s="2"/>
      <c r="D70" s="2"/>
      <c r="E70" s="2"/>
      <c r="I70" s="55"/>
      <c r="J70" s="55"/>
      <c r="K70" s="55"/>
      <c r="L70" s="55"/>
      <c r="M70" s="55"/>
      <c r="N70" s="55"/>
      <c r="O70" s="55"/>
    </row>
    <row r="71" spans="1:17" x14ac:dyDescent="0.25">
      <c r="A71" s="2"/>
      <c r="B71" s="2"/>
      <c r="C71" s="2"/>
      <c r="D71" s="2"/>
      <c r="E71" s="2"/>
      <c r="I71" s="55"/>
      <c r="J71" s="55"/>
      <c r="K71" s="55"/>
      <c r="L71" s="55"/>
      <c r="M71" s="55"/>
      <c r="N71" s="55"/>
      <c r="O71" s="55"/>
    </row>
    <row r="72" spans="1:17" s="4" customFormat="1" x14ac:dyDescent="0.25">
      <c r="A72" s="2"/>
      <c r="B72" s="2"/>
      <c r="C72" s="2"/>
      <c r="D72" s="2"/>
      <c r="E72" s="2"/>
      <c r="I72" s="55"/>
      <c r="J72" s="55"/>
      <c r="K72" s="55"/>
      <c r="L72" s="55"/>
      <c r="M72" s="55"/>
      <c r="N72" s="55"/>
      <c r="O72" s="55"/>
      <c r="P72" s="3"/>
      <c r="Q72" s="20"/>
    </row>
    <row r="73" spans="1:17" s="4" customFormat="1" x14ac:dyDescent="0.25">
      <c r="A73" s="2"/>
      <c r="B73" s="2"/>
      <c r="C73" s="2"/>
      <c r="D73" s="2"/>
      <c r="E73" s="2"/>
      <c r="I73" s="55"/>
      <c r="J73" s="55"/>
      <c r="K73" s="55"/>
      <c r="L73" s="55"/>
      <c r="M73" s="55"/>
      <c r="N73" s="55"/>
      <c r="O73" s="55"/>
      <c r="P73" s="3"/>
      <c r="Q73" s="20"/>
    </row>
    <row r="74" spans="1:17" s="4" customFormat="1" x14ac:dyDescent="0.25">
      <c r="A74" s="2"/>
      <c r="B74" s="2"/>
      <c r="C74" s="2"/>
      <c r="D74" s="2"/>
      <c r="E74" s="2"/>
      <c r="I74" s="55"/>
      <c r="J74" s="55"/>
      <c r="K74" s="55"/>
      <c r="L74" s="55"/>
      <c r="M74" s="55"/>
      <c r="N74" s="55"/>
      <c r="O74" s="55"/>
      <c r="P74" s="3"/>
      <c r="Q74" s="20"/>
    </row>
    <row r="75" spans="1:17" s="4" customFormat="1" x14ac:dyDescent="0.25">
      <c r="A75" s="2"/>
      <c r="B75" s="2"/>
      <c r="C75" s="2"/>
      <c r="D75" s="2"/>
      <c r="E75" s="2"/>
      <c r="I75" s="55"/>
      <c r="J75" s="55"/>
      <c r="K75" s="55"/>
      <c r="L75" s="55"/>
      <c r="M75" s="55"/>
      <c r="N75" s="55"/>
      <c r="O75" s="55"/>
      <c r="P75" s="3"/>
      <c r="Q75" s="20"/>
    </row>
    <row r="76" spans="1:17" s="4" customFormat="1" x14ac:dyDescent="0.25">
      <c r="A76" s="2"/>
      <c r="B76" s="2"/>
      <c r="C76" s="2"/>
      <c r="D76" s="2"/>
      <c r="E76" s="2"/>
      <c r="I76" s="55"/>
      <c r="J76" s="55"/>
      <c r="K76" s="55"/>
      <c r="L76" s="55"/>
      <c r="M76" s="55"/>
      <c r="N76" s="55"/>
      <c r="O76" s="55"/>
      <c r="P76" s="3"/>
      <c r="Q76" s="20"/>
    </row>
    <row r="77" spans="1:17" s="4" customFormat="1" x14ac:dyDescent="0.25">
      <c r="A77" s="2"/>
      <c r="B77" s="2"/>
      <c r="C77" s="2"/>
      <c r="D77" s="2"/>
      <c r="E77" s="2"/>
      <c r="I77" s="55"/>
      <c r="J77" s="55"/>
      <c r="K77" s="55"/>
      <c r="L77" s="55"/>
      <c r="M77" s="55"/>
      <c r="N77" s="55"/>
      <c r="O77" s="55"/>
      <c r="P77" s="3"/>
      <c r="Q77" s="20"/>
    </row>
    <row r="78" spans="1:17" s="4" customFormat="1" x14ac:dyDescent="0.25">
      <c r="A78" s="2"/>
      <c r="B78" s="2"/>
      <c r="C78" s="2"/>
      <c r="D78" s="2"/>
      <c r="E78" s="2"/>
      <c r="I78" s="55"/>
      <c r="J78" s="55"/>
      <c r="K78" s="55"/>
      <c r="L78" s="55"/>
      <c r="M78" s="55"/>
      <c r="N78" s="55"/>
      <c r="O78" s="55"/>
      <c r="P78" s="3"/>
      <c r="Q78" s="20"/>
    </row>
    <row r="79" spans="1:17" s="4" customFormat="1" x14ac:dyDescent="0.25">
      <c r="A79" s="2"/>
      <c r="B79" s="2"/>
      <c r="C79" s="2"/>
      <c r="D79" s="2"/>
      <c r="E79" s="2"/>
      <c r="I79" s="55"/>
      <c r="J79" s="55"/>
      <c r="K79" s="55"/>
      <c r="L79" s="55"/>
      <c r="M79" s="55"/>
      <c r="N79" s="55"/>
      <c r="O79" s="55"/>
      <c r="P79" s="3"/>
      <c r="Q79" s="20"/>
    </row>
    <row r="80" spans="1:17" s="4" customFormat="1" x14ac:dyDescent="0.25">
      <c r="A80" s="2"/>
      <c r="B80" s="2"/>
      <c r="C80" s="2"/>
      <c r="D80" s="2"/>
      <c r="E80" s="2"/>
      <c r="I80" s="55"/>
      <c r="J80" s="55"/>
      <c r="K80" s="55"/>
      <c r="L80" s="55"/>
      <c r="M80" s="55"/>
      <c r="N80" s="55"/>
      <c r="O80" s="55"/>
      <c r="P80" s="3"/>
      <c r="Q80" s="20"/>
    </row>
    <row r="81" spans="1:17" s="4" customFormat="1" x14ac:dyDescent="0.25">
      <c r="A81" s="2"/>
      <c r="B81" s="2"/>
      <c r="C81" s="2"/>
      <c r="D81" s="2"/>
      <c r="E81" s="2"/>
      <c r="I81" s="55"/>
      <c r="J81" s="55"/>
      <c r="K81" s="55"/>
      <c r="L81" s="55"/>
      <c r="M81" s="55"/>
      <c r="N81" s="55"/>
      <c r="O81" s="55"/>
      <c r="P81" s="3"/>
      <c r="Q81" s="20"/>
    </row>
    <row r="82" spans="1:17" s="4" customFormat="1" x14ac:dyDescent="0.25">
      <c r="A82" s="2"/>
      <c r="B82" s="2"/>
      <c r="C82" s="2"/>
      <c r="D82" s="2"/>
      <c r="E82" s="2"/>
      <c r="I82" s="55"/>
      <c r="J82" s="55"/>
      <c r="K82" s="55"/>
      <c r="L82" s="55"/>
      <c r="M82" s="55"/>
      <c r="N82" s="55"/>
      <c r="O82" s="55"/>
      <c r="P82" s="3"/>
      <c r="Q82" s="20"/>
    </row>
    <row r="83" spans="1:17" s="4" customFormat="1" x14ac:dyDescent="0.25">
      <c r="A83" s="2"/>
      <c r="B83" s="2"/>
      <c r="C83" s="2"/>
      <c r="D83" s="2"/>
      <c r="E83" s="2"/>
      <c r="I83" s="55"/>
      <c r="J83" s="55"/>
      <c r="K83" s="55"/>
      <c r="L83" s="55"/>
      <c r="M83" s="55"/>
      <c r="N83" s="55"/>
      <c r="O83" s="55"/>
      <c r="P83" s="3"/>
      <c r="Q83" s="20"/>
    </row>
    <row r="84" spans="1:17" s="4" customFormat="1" x14ac:dyDescent="0.25">
      <c r="A84" s="2"/>
      <c r="B84" s="2"/>
      <c r="C84" s="2"/>
      <c r="D84" s="2"/>
      <c r="E84" s="2"/>
      <c r="I84" s="55"/>
      <c r="J84" s="55"/>
      <c r="K84" s="55"/>
      <c r="L84" s="55"/>
      <c r="M84" s="55"/>
      <c r="N84" s="55"/>
      <c r="O84" s="55"/>
      <c r="P84" s="3"/>
      <c r="Q84" s="20"/>
    </row>
    <row r="85" spans="1:17" s="4" customFormat="1" x14ac:dyDescent="0.25">
      <c r="A85" s="2"/>
      <c r="B85" s="2"/>
      <c r="C85" s="2"/>
      <c r="D85" s="2"/>
      <c r="E85" s="2"/>
      <c r="I85" s="55"/>
      <c r="J85" s="55"/>
      <c r="K85" s="55"/>
      <c r="L85" s="55"/>
      <c r="M85" s="55"/>
      <c r="N85" s="55"/>
      <c r="O85" s="55"/>
      <c r="P85" s="3"/>
      <c r="Q85" s="20"/>
    </row>
    <row r="86" spans="1:17" s="4" customFormat="1" x14ac:dyDescent="0.25">
      <c r="A86" s="2"/>
      <c r="B86" s="2"/>
      <c r="C86" s="2"/>
      <c r="D86" s="2"/>
      <c r="E86" s="2"/>
      <c r="I86" s="55"/>
      <c r="J86" s="55"/>
      <c r="K86" s="55"/>
      <c r="L86" s="55"/>
      <c r="M86" s="55"/>
      <c r="N86" s="55"/>
      <c r="O86" s="55"/>
      <c r="P86" s="3"/>
      <c r="Q86" s="20"/>
    </row>
    <row r="87" spans="1:17" s="4" customFormat="1" x14ac:dyDescent="0.25">
      <c r="A87" s="2"/>
      <c r="B87" s="2"/>
      <c r="C87" s="2"/>
      <c r="D87" s="2"/>
      <c r="E87" s="2"/>
      <c r="I87" s="55"/>
      <c r="J87" s="55"/>
      <c r="K87" s="55"/>
      <c r="L87" s="55"/>
      <c r="M87" s="55"/>
      <c r="N87" s="55"/>
      <c r="O87" s="55"/>
      <c r="P87" s="3"/>
      <c r="Q87" s="20"/>
    </row>
    <row r="88" spans="1:17" s="4" customFormat="1" x14ac:dyDescent="0.25">
      <c r="A88" s="2"/>
      <c r="B88" s="2"/>
      <c r="C88" s="2"/>
      <c r="D88" s="2"/>
      <c r="E88" s="2"/>
      <c r="I88" s="55"/>
      <c r="J88" s="55"/>
      <c r="K88" s="55"/>
      <c r="L88" s="55"/>
      <c r="M88" s="55"/>
      <c r="N88" s="55"/>
      <c r="O88" s="55"/>
      <c r="P88" s="3"/>
      <c r="Q88" s="20"/>
    </row>
    <row r="89" spans="1:17" s="4" customFormat="1" x14ac:dyDescent="0.25">
      <c r="A89" s="2"/>
      <c r="B89" s="2"/>
      <c r="C89" s="2"/>
      <c r="D89" s="2"/>
      <c r="E89" s="2"/>
      <c r="I89" s="55"/>
      <c r="J89" s="55"/>
      <c r="K89" s="55"/>
      <c r="L89" s="55"/>
      <c r="M89" s="55"/>
      <c r="N89" s="55"/>
      <c r="O89" s="55"/>
      <c r="P89" s="3"/>
      <c r="Q89" s="20"/>
    </row>
    <row r="90" spans="1:17" s="4" customFormat="1" x14ac:dyDescent="0.25">
      <c r="A90" s="2"/>
      <c r="B90" s="2"/>
      <c r="C90" s="2"/>
      <c r="D90" s="2"/>
      <c r="E90" s="2"/>
      <c r="I90" s="55"/>
      <c r="J90" s="55"/>
      <c r="K90" s="55"/>
      <c r="L90" s="55"/>
      <c r="M90" s="55"/>
      <c r="N90" s="55"/>
      <c r="O90" s="55"/>
      <c r="P90" s="3"/>
      <c r="Q90" s="20"/>
    </row>
    <row r="91" spans="1:17" s="4" customFormat="1" x14ac:dyDescent="0.25">
      <c r="A91" s="2"/>
      <c r="B91" s="2"/>
      <c r="C91" s="2"/>
      <c r="D91" s="2"/>
      <c r="E91" s="2"/>
      <c r="I91" s="55"/>
      <c r="J91" s="55"/>
      <c r="K91" s="55"/>
      <c r="L91" s="55"/>
      <c r="M91" s="55"/>
      <c r="N91" s="55"/>
      <c r="O91" s="55"/>
      <c r="P91" s="3"/>
      <c r="Q91" s="20"/>
    </row>
    <row r="92" spans="1:17" s="4" customFormat="1" x14ac:dyDescent="0.25">
      <c r="A92" s="2"/>
      <c r="B92" s="2"/>
      <c r="C92" s="2"/>
      <c r="D92" s="2"/>
      <c r="E92" s="2"/>
      <c r="I92" s="55"/>
      <c r="J92" s="55"/>
      <c r="K92" s="55"/>
      <c r="L92" s="55"/>
      <c r="M92" s="55"/>
      <c r="N92" s="55"/>
      <c r="O92" s="55"/>
      <c r="P92" s="3"/>
      <c r="Q92" s="20"/>
    </row>
    <row r="93" spans="1:17" s="4" customFormat="1" x14ac:dyDescent="0.25">
      <c r="A93" s="2"/>
      <c r="B93" s="2"/>
      <c r="C93" s="2"/>
      <c r="D93" s="2"/>
      <c r="E93" s="2"/>
      <c r="I93" s="55"/>
      <c r="J93" s="55"/>
      <c r="K93" s="55"/>
      <c r="L93" s="55"/>
      <c r="M93" s="55"/>
      <c r="N93" s="55"/>
      <c r="O93" s="55"/>
      <c r="P93" s="3"/>
      <c r="Q93" s="20"/>
    </row>
    <row r="94" spans="1:17" s="4" customFormat="1" x14ac:dyDescent="0.25">
      <c r="A94" s="2"/>
      <c r="B94" s="2"/>
      <c r="C94" s="2"/>
      <c r="D94" s="2"/>
      <c r="E94" s="2"/>
      <c r="I94" s="55"/>
      <c r="J94" s="55"/>
      <c r="K94" s="55"/>
      <c r="L94" s="55"/>
      <c r="M94" s="55"/>
      <c r="N94" s="55"/>
      <c r="O94" s="55"/>
      <c r="P94" s="3"/>
      <c r="Q94" s="20"/>
    </row>
    <row r="95" spans="1:17" s="4" customFormat="1" x14ac:dyDescent="0.25">
      <c r="A95" s="2"/>
      <c r="B95" s="2"/>
      <c r="C95" s="2"/>
      <c r="D95" s="2"/>
      <c r="E95" s="2"/>
      <c r="I95" s="55"/>
      <c r="J95" s="55"/>
      <c r="K95" s="55"/>
      <c r="L95" s="55"/>
      <c r="M95" s="55"/>
      <c r="N95" s="55"/>
      <c r="O95" s="55"/>
      <c r="P95" s="3"/>
      <c r="Q95" s="20"/>
    </row>
    <row r="96" spans="1:17" s="4" customFormat="1" x14ac:dyDescent="0.25">
      <c r="A96" s="2"/>
      <c r="B96" s="2"/>
      <c r="C96" s="2"/>
      <c r="D96" s="2"/>
      <c r="E96" s="2"/>
      <c r="I96" s="55"/>
      <c r="J96" s="55"/>
      <c r="K96" s="55"/>
      <c r="L96" s="55"/>
      <c r="M96" s="55"/>
      <c r="N96" s="55"/>
      <c r="O96" s="55"/>
      <c r="P96" s="3"/>
      <c r="Q96" s="20"/>
    </row>
    <row r="97" spans="1:17" s="4" customFormat="1" x14ac:dyDescent="0.25">
      <c r="A97" s="2"/>
      <c r="B97" s="2"/>
      <c r="C97" s="2"/>
      <c r="D97" s="2"/>
      <c r="E97" s="2"/>
      <c r="I97" s="55"/>
      <c r="J97" s="55"/>
      <c r="K97" s="55"/>
      <c r="L97" s="55"/>
      <c r="M97" s="55"/>
      <c r="N97" s="55"/>
      <c r="O97" s="55"/>
      <c r="P97" s="3"/>
      <c r="Q97" s="20"/>
    </row>
    <row r="98" spans="1:17" s="4" customFormat="1" x14ac:dyDescent="0.25">
      <c r="A98" s="2"/>
      <c r="B98" s="2"/>
      <c r="C98" s="2"/>
      <c r="D98" s="2"/>
      <c r="E98" s="2"/>
      <c r="I98" s="55"/>
      <c r="J98" s="55"/>
      <c r="K98" s="55"/>
      <c r="L98" s="55"/>
      <c r="M98" s="55"/>
      <c r="N98" s="55"/>
      <c r="O98" s="55"/>
      <c r="P98" s="3"/>
      <c r="Q98" s="20"/>
    </row>
    <row r="99" spans="1:17" s="4" customFormat="1" x14ac:dyDescent="0.25">
      <c r="A99" s="2"/>
      <c r="B99" s="2"/>
      <c r="C99" s="2"/>
      <c r="D99" s="2"/>
      <c r="E99" s="2"/>
      <c r="I99" s="55"/>
      <c r="J99" s="55"/>
      <c r="K99" s="55"/>
      <c r="L99" s="55"/>
      <c r="M99" s="55"/>
      <c r="N99" s="55"/>
      <c r="O99" s="55"/>
      <c r="P99" s="3"/>
      <c r="Q99" s="20"/>
    </row>
    <row r="100" spans="1:17" s="4" customFormat="1" x14ac:dyDescent="0.25">
      <c r="A100" s="2"/>
      <c r="B100" s="2"/>
      <c r="C100" s="2"/>
      <c r="D100" s="2"/>
      <c r="E100" s="2"/>
      <c r="I100" s="55"/>
      <c r="J100" s="55"/>
      <c r="K100" s="55"/>
      <c r="L100" s="55"/>
      <c r="M100" s="55"/>
      <c r="N100" s="55"/>
      <c r="O100" s="55"/>
      <c r="P100" s="3"/>
      <c r="Q100" s="20"/>
    </row>
    <row r="101" spans="1:17" s="4" customFormat="1" x14ac:dyDescent="0.25">
      <c r="A101" s="2"/>
      <c r="B101" s="2"/>
      <c r="C101" s="2"/>
      <c r="D101" s="2"/>
      <c r="E101" s="2"/>
      <c r="I101" s="55"/>
      <c r="J101" s="55"/>
      <c r="K101" s="55"/>
      <c r="L101" s="55"/>
      <c r="M101" s="55"/>
      <c r="N101" s="55"/>
      <c r="O101" s="55"/>
      <c r="P101" s="3"/>
      <c r="Q101" s="20"/>
    </row>
    <row r="102" spans="1:17" s="4" customFormat="1" x14ac:dyDescent="0.25">
      <c r="A102" s="2"/>
      <c r="B102" s="2"/>
      <c r="C102" s="2"/>
      <c r="D102" s="2"/>
      <c r="E102" s="2"/>
      <c r="I102" s="55"/>
      <c r="J102" s="55"/>
      <c r="K102" s="55"/>
      <c r="L102" s="55"/>
      <c r="M102" s="55"/>
      <c r="N102" s="55"/>
      <c r="O102" s="55"/>
      <c r="P102" s="3"/>
      <c r="Q102" s="20"/>
    </row>
    <row r="103" spans="1:17" s="4" customFormat="1" x14ac:dyDescent="0.25">
      <c r="A103" s="2"/>
      <c r="B103" s="2"/>
      <c r="C103" s="2"/>
      <c r="D103" s="2"/>
      <c r="E103" s="2"/>
      <c r="I103" s="55"/>
      <c r="J103" s="55"/>
      <c r="K103" s="55"/>
      <c r="L103" s="55"/>
      <c r="M103" s="55"/>
      <c r="N103" s="55"/>
      <c r="O103" s="55"/>
      <c r="P103" s="3"/>
      <c r="Q103" s="20"/>
    </row>
    <row r="104" spans="1:17" s="4" customFormat="1" x14ac:dyDescent="0.25">
      <c r="A104" s="2"/>
      <c r="B104" s="2"/>
      <c r="C104" s="2"/>
      <c r="D104" s="2"/>
      <c r="E104" s="2"/>
      <c r="I104" s="55"/>
      <c r="J104" s="55"/>
      <c r="K104" s="55"/>
      <c r="L104" s="55"/>
      <c r="M104" s="55"/>
      <c r="N104" s="55"/>
      <c r="O104" s="55"/>
      <c r="P104" s="3"/>
      <c r="Q104" s="20"/>
    </row>
    <row r="105" spans="1:17" s="4" customFormat="1" x14ac:dyDescent="0.25">
      <c r="A105" s="2"/>
      <c r="B105" s="2"/>
      <c r="C105" s="2"/>
      <c r="D105" s="2"/>
      <c r="E105" s="2"/>
      <c r="I105" s="55"/>
      <c r="J105" s="55"/>
      <c r="K105" s="55"/>
      <c r="L105" s="55"/>
      <c r="M105" s="55"/>
      <c r="N105" s="55"/>
      <c r="O105" s="55"/>
      <c r="P105" s="3"/>
      <c r="Q105" s="20"/>
    </row>
    <row r="106" spans="1:17" s="4" customFormat="1" x14ac:dyDescent="0.25">
      <c r="A106" s="2"/>
      <c r="B106" s="2"/>
      <c r="C106" s="2"/>
      <c r="D106" s="2"/>
      <c r="E106" s="2"/>
      <c r="I106" s="55"/>
      <c r="J106" s="55"/>
      <c r="K106" s="55"/>
      <c r="L106" s="55"/>
      <c r="M106" s="55"/>
      <c r="N106" s="55"/>
      <c r="O106" s="55"/>
      <c r="P106" s="3"/>
      <c r="Q106" s="20"/>
    </row>
    <row r="107" spans="1:17" s="4" customFormat="1" x14ac:dyDescent="0.25">
      <c r="A107" s="2"/>
      <c r="B107" s="2"/>
      <c r="C107" s="2"/>
      <c r="D107" s="2"/>
      <c r="E107" s="2"/>
      <c r="I107" s="55"/>
      <c r="J107" s="55"/>
      <c r="K107" s="55"/>
      <c r="L107" s="55"/>
      <c r="M107" s="55"/>
      <c r="N107" s="55"/>
      <c r="O107" s="55"/>
      <c r="P107" s="3"/>
      <c r="Q107" s="20"/>
    </row>
    <row r="108" spans="1:17" s="4" customFormat="1" x14ac:dyDescent="0.25">
      <c r="A108" s="2"/>
      <c r="B108" s="2"/>
      <c r="C108" s="2"/>
      <c r="D108" s="2"/>
      <c r="E108" s="2"/>
      <c r="I108" s="55"/>
      <c r="J108" s="55"/>
      <c r="K108" s="55"/>
      <c r="L108" s="55"/>
      <c r="M108" s="55"/>
      <c r="N108" s="55"/>
      <c r="O108" s="55"/>
      <c r="P108" s="3"/>
      <c r="Q108" s="20"/>
    </row>
    <row r="109" spans="1:17" s="4" customFormat="1" x14ac:dyDescent="0.25">
      <c r="A109" s="2"/>
      <c r="B109" s="2"/>
      <c r="C109" s="2"/>
      <c r="D109" s="2"/>
      <c r="E109" s="2"/>
      <c r="I109" s="55"/>
      <c r="J109" s="55"/>
      <c r="K109" s="55"/>
      <c r="L109" s="55"/>
      <c r="M109" s="55"/>
      <c r="N109" s="55"/>
      <c r="O109" s="55"/>
      <c r="P109" s="3"/>
      <c r="Q109" s="20"/>
    </row>
    <row r="110" spans="1:17" s="4" customFormat="1" x14ac:dyDescent="0.25">
      <c r="A110" s="2"/>
      <c r="B110" s="2"/>
      <c r="C110" s="2"/>
      <c r="D110" s="2"/>
      <c r="E110" s="2"/>
      <c r="I110" s="55"/>
      <c r="J110" s="55"/>
      <c r="K110" s="55"/>
      <c r="L110" s="55"/>
      <c r="M110" s="55"/>
      <c r="N110" s="55"/>
      <c r="O110" s="55"/>
      <c r="P110" s="3"/>
      <c r="Q110" s="20"/>
    </row>
    <row r="111" spans="1:17" s="4" customFormat="1" x14ac:dyDescent="0.25">
      <c r="A111" s="2"/>
      <c r="B111" s="2"/>
      <c r="C111" s="2"/>
      <c r="D111" s="2"/>
      <c r="E111" s="2"/>
      <c r="I111" s="55"/>
      <c r="J111" s="55"/>
      <c r="K111" s="55"/>
      <c r="L111" s="55"/>
      <c r="M111" s="55"/>
      <c r="N111" s="55"/>
      <c r="O111" s="55"/>
      <c r="P111" s="3"/>
      <c r="Q111" s="20"/>
    </row>
    <row r="112" spans="1:17" s="4" customFormat="1" x14ac:dyDescent="0.25">
      <c r="A112" s="2"/>
      <c r="B112" s="2"/>
      <c r="C112" s="2"/>
      <c r="D112" s="2"/>
      <c r="E112" s="2"/>
      <c r="I112" s="55"/>
      <c r="J112" s="55"/>
      <c r="K112" s="55"/>
      <c r="L112" s="55"/>
      <c r="M112" s="55"/>
      <c r="N112" s="55"/>
      <c r="O112" s="55"/>
      <c r="P112" s="3"/>
      <c r="Q112" s="20"/>
    </row>
    <row r="113" spans="1:17" s="4" customFormat="1" x14ac:dyDescent="0.25">
      <c r="A113" s="2"/>
      <c r="B113" s="2"/>
      <c r="C113" s="2"/>
      <c r="D113" s="2"/>
      <c r="E113" s="2"/>
      <c r="I113" s="55"/>
      <c r="J113" s="55"/>
      <c r="K113" s="55"/>
      <c r="L113" s="55"/>
      <c r="M113" s="55"/>
      <c r="N113" s="55"/>
      <c r="O113" s="55"/>
      <c r="P113" s="3"/>
      <c r="Q113" s="20"/>
    </row>
    <row r="114" spans="1:17" s="4" customFormat="1" x14ac:dyDescent="0.25">
      <c r="A114" s="2"/>
      <c r="B114" s="2"/>
      <c r="C114" s="2"/>
      <c r="D114" s="2"/>
      <c r="E114" s="2"/>
      <c r="I114" s="55"/>
      <c r="J114" s="55"/>
      <c r="K114" s="55"/>
      <c r="L114" s="55"/>
      <c r="M114" s="55"/>
      <c r="N114" s="55"/>
      <c r="O114" s="55"/>
      <c r="P114" s="3"/>
      <c r="Q114" s="20"/>
    </row>
    <row r="115" spans="1:17" s="4" customFormat="1" x14ac:dyDescent="0.25">
      <c r="A115" s="2"/>
      <c r="B115" s="2"/>
      <c r="C115" s="2"/>
      <c r="D115" s="2"/>
      <c r="E115" s="2"/>
      <c r="I115" s="55"/>
      <c r="J115" s="55"/>
      <c r="K115" s="55"/>
      <c r="L115" s="55"/>
      <c r="M115" s="55"/>
      <c r="N115" s="55"/>
      <c r="O115" s="55"/>
      <c r="P115" s="3"/>
      <c r="Q115" s="20"/>
    </row>
    <row r="116" spans="1:17" s="4" customFormat="1" x14ac:dyDescent="0.25">
      <c r="A116" s="2"/>
      <c r="B116" s="2"/>
      <c r="C116" s="2"/>
      <c r="D116" s="2"/>
      <c r="E116" s="2"/>
      <c r="I116" s="55"/>
      <c r="J116" s="55"/>
      <c r="K116" s="55"/>
      <c r="L116" s="55"/>
      <c r="M116" s="55"/>
      <c r="N116" s="55"/>
      <c r="O116" s="55"/>
      <c r="P116" s="3"/>
      <c r="Q116" s="20"/>
    </row>
    <row r="117" spans="1:17" s="4" customFormat="1" x14ac:dyDescent="0.25">
      <c r="A117" s="2"/>
      <c r="B117" s="2"/>
      <c r="C117" s="2"/>
      <c r="D117" s="2"/>
      <c r="E117" s="2"/>
      <c r="I117" s="55"/>
      <c r="J117" s="55"/>
      <c r="K117" s="55"/>
      <c r="L117" s="55"/>
      <c r="M117" s="55"/>
      <c r="N117" s="55"/>
      <c r="O117" s="55"/>
      <c r="P117" s="3"/>
      <c r="Q117" s="20"/>
    </row>
    <row r="118" spans="1:17" s="4" customFormat="1" x14ac:dyDescent="0.25">
      <c r="A118" s="2"/>
      <c r="B118" s="2"/>
      <c r="C118" s="2"/>
      <c r="D118" s="2"/>
      <c r="E118" s="2"/>
      <c r="I118" s="55"/>
      <c r="J118" s="55"/>
      <c r="K118" s="55"/>
      <c r="L118" s="55"/>
      <c r="M118" s="55"/>
      <c r="N118" s="55"/>
      <c r="O118" s="55"/>
      <c r="P118" s="3"/>
      <c r="Q118" s="20"/>
    </row>
    <row r="119" spans="1:17" s="4" customFormat="1" x14ac:dyDescent="0.25">
      <c r="A119" s="2"/>
      <c r="B119" s="2"/>
      <c r="C119" s="2"/>
      <c r="D119" s="2"/>
      <c r="E119" s="2"/>
      <c r="I119" s="55"/>
      <c r="J119" s="55"/>
      <c r="K119" s="55"/>
      <c r="L119" s="55"/>
      <c r="M119" s="55"/>
      <c r="N119" s="55"/>
      <c r="O119" s="55"/>
      <c r="P119" s="3"/>
      <c r="Q119" s="20"/>
    </row>
    <row r="120" spans="1:17" s="4" customFormat="1" x14ac:dyDescent="0.25">
      <c r="A120" s="2"/>
      <c r="B120" s="2"/>
      <c r="C120" s="2"/>
      <c r="D120" s="2"/>
      <c r="E120" s="2"/>
      <c r="I120" s="55"/>
      <c r="J120" s="55"/>
      <c r="K120" s="55"/>
      <c r="L120" s="55"/>
      <c r="M120" s="55"/>
      <c r="N120" s="55"/>
      <c r="O120" s="55"/>
      <c r="P120" s="3"/>
      <c r="Q120" s="20"/>
    </row>
    <row r="121" spans="1:17" s="4" customFormat="1" x14ac:dyDescent="0.25">
      <c r="A121" s="2"/>
      <c r="B121" s="2"/>
      <c r="C121" s="2"/>
      <c r="D121" s="2"/>
      <c r="E121" s="2"/>
      <c r="I121" s="55"/>
      <c r="J121" s="55"/>
      <c r="K121" s="55"/>
      <c r="L121" s="55"/>
      <c r="M121" s="55"/>
      <c r="N121" s="55"/>
      <c r="O121" s="55"/>
      <c r="P121" s="3"/>
      <c r="Q121" s="20"/>
    </row>
    <row r="122" spans="1:17" s="4" customFormat="1" x14ac:dyDescent="0.25">
      <c r="A122" s="2"/>
      <c r="B122" s="2"/>
      <c r="C122" s="2"/>
      <c r="D122" s="2"/>
      <c r="E122" s="2"/>
      <c r="I122" s="55"/>
      <c r="J122" s="55"/>
      <c r="K122" s="55"/>
      <c r="L122" s="55"/>
      <c r="M122" s="55"/>
      <c r="N122" s="55"/>
      <c r="O122" s="55"/>
      <c r="P122" s="3"/>
      <c r="Q122" s="20"/>
    </row>
    <row r="123" spans="1:17" s="4" customFormat="1" x14ac:dyDescent="0.25">
      <c r="A123" s="2"/>
      <c r="B123" s="2"/>
      <c r="C123" s="2"/>
      <c r="D123" s="2"/>
      <c r="E123" s="2"/>
      <c r="I123" s="55"/>
      <c r="J123" s="55"/>
      <c r="K123" s="55"/>
      <c r="L123" s="55"/>
      <c r="M123" s="55"/>
      <c r="N123" s="55"/>
      <c r="O123" s="55"/>
      <c r="P123" s="3"/>
      <c r="Q123" s="20"/>
    </row>
    <row r="124" spans="1:17" s="4" customFormat="1" x14ac:dyDescent="0.25">
      <c r="A124" s="2"/>
      <c r="B124" s="2"/>
      <c r="C124" s="2"/>
      <c r="D124" s="2"/>
      <c r="E124" s="2"/>
      <c r="I124" s="55"/>
      <c r="J124" s="55"/>
      <c r="K124" s="55"/>
      <c r="L124" s="55"/>
      <c r="M124" s="55"/>
      <c r="N124" s="55"/>
      <c r="O124" s="55"/>
      <c r="P124" s="3"/>
      <c r="Q124" s="20"/>
    </row>
    <row r="125" spans="1:17" s="4" customFormat="1" x14ac:dyDescent="0.25">
      <c r="A125" s="2"/>
      <c r="B125" s="2"/>
      <c r="C125" s="2"/>
      <c r="D125" s="2"/>
      <c r="E125" s="2"/>
      <c r="I125" s="55"/>
      <c r="J125" s="55"/>
      <c r="K125" s="55"/>
      <c r="L125" s="55"/>
      <c r="M125" s="55"/>
      <c r="N125" s="55"/>
      <c r="O125" s="55"/>
      <c r="P125" s="3"/>
      <c r="Q125" s="20"/>
    </row>
    <row r="126" spans="1:17" s="4" customFormat="1" x14ac:dyDescent="0.25">
      <c r="A126" s="2"/>
      <c r="B126" s="2"/>
      <c r="C126" s="2"/>
      <c r="D126" s="2"/>
      <c r="E126" s="2"/>
      <c r="I126" s="55"/>
      <c r="J126" s="55"/>
      <c r="K126" s="55"/>
      <c r="L126" s="55"/>
      <c r="M126" s="55"/>
      <c r="N126" s="55"/>
      <c r="O126" s="55"/>
      <c r="P126" s="3"/>
      <c r="Q126" s="20"/>
    </row>
    <row r="127" spans="1:17" s="4" customFormat="1" x14ac:dyDescent="0.25">
      <c r="A127" s="2"/>
      <c r="B127" s="2"/>
      <c r="C127" s="2"/>
      <c r="D127" s="2"/>
      <c r="E127" s="2"/>
      <c r="I127" s="55"/>
      <c r="J127" s="55"/>
      <c r="K127" s="55"/>
      <c r="L127" s="55"/>
      <c r="M127" s="55"/>
      <c r="N127" s="55"/>
      <c r="O127" s="55"/>
      <c r="P127" s="3"/>
      <c r="Q127" s="20"/>
    </row>
    <row r="128" spans="1:17" s="4" customFormat="1" x14ac:dyDescent="0.25">
      <c r="A128" s="2"/>
      <c r="B128" s="2"/>
      <c r="C128" s="2"/>
      <c r="D128" s="2"/>
      <c r="E128" s="2"/>
      <c r="I128" s="55"/>
      <c r="J128" s="55"/>
      <c r="K128" s="55"/>
      <c r="L128" s="55"/>
      <c r="M128" s="55"/>
      <c r="N128" s="55"/>
      <c r="O128" s="55"/>
      <c r="P128" s="3"/>
      <c r="Q128" s="20"/>
    </row>
    <row r="129" spans="1:17" s="4" customFormat="1" x14ac:dyDescent="0.25">
      <c r="A129" s="2"/>
      <c r="B129" s="2"/>
      <c r="C129" s="2"/>
      <c r="D129" s="2"/>
      <c r="E129" s="2"/>
      <c r="I129" s="55"/>
      <c r="J129" s="55"/>
      <c r="K129" s="55"/>
      <c r="L129" s="55"/>
      <c r="M129" s="55"/>
      <c r="N129" s="55"/>
      <c r="O129" s="55"/>
      <c r="P129" s="3"/>
      <c r="Q129" s="20"/>
    </row>
    <row r="130" spans="1:17" s="4" customFormat="1" x14ac:dyDescent="0.25">
      <c r="A130" s="2"/>
      <c r="B130" s="2"/>
      <c r="C130" s="2"/>
      <c r="D130" s="2"/>
      <c r="E130" s="2"/>
      <c r="I130" s="55"/>
      <c r="J130" s="55"/>
      <c r="K130" s="55"/>
      <c r="L130" s="55"/>
      <c r="M130" s="55"/>
      <c r="N130" s="55"/>
      <c r="O130" s="55"/>
      <c r="P130" s="3"/>
      <c r="Q130" s="20"/>
    </row>
    <row r="131" spans="1:17" s="4" customFormat="1" x14ac:dyDescent="0.25">
      <c r="A131" s="2"/>
      <c r="B131" s="2"/>
      <c r="C131" s="2"/>
      <c r="D131" s="2"/>
      <c r="E131" s="2"/>
      <c r="I131" s="55"/>
      <c r="J131" s="55"/>
      <c r="K131" s="55"/>
      <c r="L131" s="55"/>
      <c r="M131" s="55"/>
      <c r="N131" s="55"/>
      <c r="O131" s="55"/>
      <c r="P131" s="3"/>
      <c r="Q131" s="20"/>
    </row>
    <row r="132" spans="1:17" s="4" customFormat="1" x14ac:dyDescent="0.25">
      <c r="A132" s="2"/>
      <c r="B132" s="2"/>
      <c r="C132" s="2"/>
      <c r="D132" s="2"/>
      <c r="E132" s="2"/>
      <c r="I132" s="55"/>
      <c r="J132" s="55"/>
      <c r="K132" s="55"/>
      <c r="L132" s="55"/>
      <c r="M132" s="55"/>
      <c r="N132" s="55"/>
      <c r="O132" s="55"/>
      <c r="P132" s="3"/>
      <c r="Q132" s="20"/>
    </row>
    <row r="133" spans="1:17" s="4" customFormat="1" x14ac:dyDescent="0.25">
      <c r="A133" s="2"/>
      <c r="B133" s="2"/>
      <c r="C133" s="2"/>
      <c r="D133" s="2"/>
      <c r="E133" s="2"/>
      <c r="I133" s="55"/>
      <c r="J133" s="55"/>
      <c r="K133" s="55"/>
      <c r="L133" s="55"/>
      <c r="M133" s="55"/>
      <c r="N133" s="55"/>
      <c r="O133" s="55"/>
      <c r="P133" s="3"/>
      <c r="Q133" s="20"/>
    </row>
    <row r="134" spans="1:17" s="4" customFormat="1" x14ac:dyDescent="0.25">
      <c r="A134" s="2"/>
      <c r="B134" s="2"/>
      <c r="C134" s="2"/>
      <c r="D134" s="2"/>
      <c r="E134" s="2"/>
      <c r="I134" s="55"/>
      <c r="J134" s="55"/>
      <c r="K134" s="55"/>
      <c r="L134" s="55"/>
      <c r="M134" s="55"/>
      <c r="N134" s="55"/>
      <c r="O134" s="55"/>
      <c r="P134" s="3"/>
      <c r="Q134" s="20"/>
    </row>
    <row r="135" spans="1:17" s="4" customFormat="1" x14ac:dyDescent="0.25">
      <c r="A135" s="2"/>
      <c r="B135" s="2"/>
      <c r="C135" s="2"/>
      <c r="D135" s="2"/>
      <c r="E135" s="2"/>
      <c r="I135" s="55"/>
      <c r="J135" s="55"/>
      <c r="K135" s="55"/>
      <c r="L135" s="55"/>
      <c r="M135" s="55"/>
      <c r="N135" s="55"/>
      <c r="O135" s="55"/>
      <c r="P135" s="3"/>
      <c r="Q135" s="20"/>
    </row>
    <row r="136" spans="1:17" s="4" customFormat="1" x14ac:dyDescent="0.25">
      <c r="A136" s="2"/>
      <c r="B136" s="2"/>
      <c r="C136" s="2"/>
      <c r="D136" s="2"/>
      <c r="E136" s="2"/>
      <c r="I136" s="55"/>
      <c r="J136" s="55"/>
      <c r="K136" s="55"/>
      <c r="L136" s="55"/>
      <c r="M136" s="55"/>
      <c r="N136" s="55"/>
      <c r="O136" s="55"/>
      <c r="P136" s="3"/>
      <c r="Q136" s="20"/>
    </row>
    <row r="137" spans="1:17" s="4" customFormat="1" x14ac:dyDescent="0.25">
      <c r="A137" s="2"/>
      <c r="B137" s="2"/>
      <c r="C137" s="2"/>
      <c r="D137" s="2"/>
      <c r="E137" s="2"/>
      <c r="I137" s="55"/>
      <c r="J137" s="55"/>
      <c r="K137" s="55"/>
      <c r="L137" s="55"/>
      <c r="M137" s="55"/>
      <c r="N137" s="55"/>
      <c r="O137" s="55"/>
      <c r="P137" s="3"/>
      <c r="Q137" s="20"/>
    </row>
    <row r="138" spans="1:17" s="4" customFormat="1" x14ac:dyDescent="0.25">
      <c r="A138" s="2"/>
      <c r="B138" s="2"/>
      <c r="C138" s="2"/>
      <c r="D138" s="2"/>
      <c r="E138" s="2"/>
      <c r="I138" s="55"/>
      <c r="J138" s="55"/>
      <c r="K138" s="55"/>
      <c r="L138" s="55"/>
      <c r="M138" s="55"/>
      <c r="N138" s="55"/>
      <c r="O138" s="55"/>
      <c r="P138" s="3"/>
      <c r="Q138" s="20"/>
    </row>
    <row r="139" spans="1:17" s="4" customFormat="1" x14ac:dyDescent="0.25">
      <c r="A139" s="2"/>
      <c r="B139" s="2"/>
      <c r="C139" s="2"/>
      <c r="D139" s="2"/>
      <c r="E139" s="2"/>
      <c r="I139" s="55"/>
      <c r="J139" s="55"/>
      <c r="K139" s="55"/>
      <c r="L139" s="55"/>
      <c r="M139" s="55"/>
      <c r="N139" s="55"/>
      <c r="O139" s="55"/>
      <c r="P139" s="3"/>
      <c r="Q139" s="20"/>
    </row>
    <row r="140" spans="1:17" s="4" customFormat="1" x14ac:dyDescent="0.25">
      <c r="A140" s="2"/>
      <c r="B140" s="2"/>
      <c r="C140" s="2"/>
      <c r="D140" s="2"/>
      <c r="E140" s="2"/>
      <c r="I140" s="55"/>
      <c r="J140" s="55"/>
      <c r="K140" s="55"/>
      <c r="L140" s="55"/>
      <c r="M140" s="55"/>
      <c r="N140" s="55"/>
      <c r="O140" s="55"/>
      <c r="P140" s="3"/>
      <c r="Q140" s="20"/>
    </row>
    <row r="141" spans="1:17" s="4" customFormat="1" x14ac:dyDescent="0.25">
      <c r="A141" s="2"/>
      <c r="B141" s="2"/>
      <c r="C141" s="2"/>
      <c r="D141" s="2"/>
      <c r="E141" s="2"/>
      <c r="I141" s="55"/>
      <c r="J141" s="55"/>
      <c r="K141" s="55"/>
      <c r="L141" s="55"/>
      <c r="M141" s="55"/>
      <c r="N141" s="55"/>
      <c r="O141" s="55"/>
      <c r="P141" s="3"/>
      <c r="Q141" s="20"/>
    </row>
    <row r="142" spans="1:17" s="4" customFormat="1" x14ac:dyDescent="0.25">
      <c r="A142" s="2"/>
      <c r="B142" s="2"/>
      <c r="C142" s="2"/>
      <c r="D142" s="2"/>
      <c r="E142" s="2"/>
      <c r="I142" s="55"/>
      <c r="J142" s="55"/>
      <c r="K142" s="55"/>
      <c r="L142" s="55"/>
      <c r="M142" s="55"/>
      <c r="N142" s="55"/>
      <c r="O142" s="55"/>
      <c r="P142" s="3"/>
      <c r="Q142" s="20"/>
    </row>
    <row r="143" spans="1:17" s="4" customFormat="1" x14ac:dyDescent="0.25">
      <c r="A143" s="2"/>
      <c r="B143" s="2"/>
      <c r="C143" s="2"/>
      <c r="D143" s="2"/>
      <c r="E143" s="2"/>
      <c r="I143" s="55"/>
      <c r="J143" s="55"/>
      <c r="K143" s="55"/>
      <c r="L143" s="55"/>
      <c r="M143" s="55"/>
      <c r="N143" s="55"/>
      <c r="O143" s="55"/>
      <c r="P143" s="3"/>
      <c r="Q143" s="20"/>
    </row>
    <row r="144" spans="1:17" s="4" customFormat="1" x14ac:dyDescent="0.25">
      <c r="A144" s="2"/>
      <c r="B144" s="2"/>
      <c r="C144" s="2"/>
      <c r="D144" s="2"/>
      <c r="E144" s="2"/>
      <c r="I144" s="55"/>
      <c r="J144" s="55"/>
      <c r="K144" s="55"/>
      <c r="L144" s="55"/>
      <c r="M144" s="55"/>
      <c r="N144" s="55"/>
      <c r="O144" s="55"/>
      <c r="P144" s="3"/>
      <c r="Q144" s="20"/>
    </row>
    <row r="145" spans="1:17" s="4" customFormat="1" x14ac:dyDescent="0.25">
      <c r="A145" s="2"/>
      <c r="B145" s="2"/>
      <c r="C145" s="2"/>
      <c r="D145" s="2"/>
      <c r="E145" s="2"/>
      <c r="I145" s="55"/>
      <c r="J145" s="55"/>
      <c r="K145" s="55"/>
      <c r="L145" s="55"/>
      <c r="M145" s="55"/>
      <c r="N145" s="55"/>
      <c r="O145" s="55"/>
      <c r="P145" s="3"/>
      <c r="Q145" s="20"/>
    </row>
    <row r="146" spans="1:17" s="4" customFormat="1" x14ac:dyDescent="0.25">
      <c r="A146" s="2"/>
      <c r="B146" s="2"/>
      <c r="C146" s="2"/>
      <c r="D146" s="2"/>
      <c r="E146" s="2"/>
      <c r="I146" s="55"/>
      <c r="J146" s="55"/>
      <c r="K146" s="55"/>
      <c r="L146" s="55"/>
      <c r="M146" s="55"/>
      <c r="N146" s="55"/>
      <c r="O146" s="55"/>
      <c r="P146" s="3"/>
      <c r="Q146" s="20"/>
    </row>
    <row r="147" spans="1:17" s="4" customFormat="1" x14ac:dyDescent="0.25">
      <c r="A147" s="2"/>
      <c r="B147" s="2"/>
      <c r="C147" s="2"/>
      <c r="D147" s="2"/>
      <c r="E147" s="2"/>
      <c r="I147" s="55"/>
      <c r="J147" s="55"/>
      <c r="K147" s="55"/>
      <c r="L147" s="55"/>
      <c r="M147" s="55"/>
      <c r="N147" s="55"/>
      <c r="O147" s="55"/>
      <c r="P147" s="3"/>
      <c r="Q147" s="20"/>
    </row>
    <row r="148" spans="1:17" s="4" customFormat="1" x14ac:dyDescent="0.25">
      <c r="A148" s="2"/>
      <c r="B148" s="2"/>
      <c r="C148" s="2"/>
      <c r="D148" s="2"/>
      <c r="E148" s="2"/>
      <c r="I148" s="55"/>
      <c r="J148" s="55"/>
      <c r="K148" s="55"/>
      <c r="L148" s="55"/>
      <c r="M148" s="55"/>
      <c r="N148" s="55"/>
      <c r="O148" s="55"/>
      <c r="P148" s="3"/>
      <c r="Q148" s="20"/>
    </row>
    <row r="149" spans="1:17" s="4" customFormat="1" x14ac:dyDescent="0.25">
      <c r="A149" s="2"/>
      <c r="B149" s="2"/>
      <c r="C149" s="2"/>
      <c r="D149" s="2"/>
      <c r="E149" s="2"/>
      <c r="I149" s="55"/>
      <c r="J149" s="55"/>
      <c r="K149" s="55"/>
      <c r="L149" s="55"/>
      <c r="M149" s="55"/>
      <c r="N149" s="55"/>
      <c r="O149" s="55"/>
      <c r="P149" s="3"/>
      <c r="Q149" s="20"/>
    </row>
    <row r="150" spans="1:17" s="4" customFormat="1" x14ac:dyDescent="0.25">
      <c r="A150" s="2"/>
      <c r="B150" s="2"/>
      <c r="C150" s="2"/>
      <c r="D150" s="2"/>
      <c r="E150" s="2"/>
      <c r="I150" s="55"/>
      <c r="J150" s="55"/>
      <c r="K150" s="55"/>
      <c r="L150" s="55"/>
      <c r="M150" s="55"/>
      <c r="N150" s="55"/>
      <c r="O150" s="55"/>
      <c r="P150" s="3"/>
      <c r="Q150" s="20"/>
    </row>
    <row r="151" spans="1:17" s="4" customFormat="1" x14ac:dyDescent="0.25">
      <c r="A151" s="2"/>
      <c r="B151" s="2"/>
      <c r="C151" s="2"/>
      <c r="D151" s="2"/>
      <c r="E151" s="2"/>
      <c r="I151" s="55"/>
      <c r="J151" s="55"/>
      <c r="K151" s="55"/>
      <c r="L151" s="55"/>
      <c r="M151" s="55"/>
      <c r="N151" s="55"/>
      <c r="O151" s="55"/>
      <c r="P151" s="3"/>
      <c r="Q151" s="20"/>
    </row>
    <row r="152" spans="1:17" s="4" customFormat="1" x14ac:dyDescent="0.25">
      <c r="A152" s="2"/>
      <c r="B152" s="2"/>
      <c r="C152" s="2"/>
      <c r="D152" s="2"/>
      <c r="E152" s="2"/>
      <c r="I152" s="55"/>
      <c r="J152" s="55"/>
      <c r="K152" s="55"/>
      <c r="L152" s="55"/>
      <c r="M152" s="55"/>
      <c r="N152" s="55"/>
      <c r="O152" s="55"/>
      <c r="P152" s="3"/>
      <c r="Q152" s="20"/>
    </row>
    <row r="153" spans="1:17" s="4" customFormat="1" x14ac:dyDescent="0.25">
      <c r="A153" s="2"/>
      <c r="B153" s="2"/>
      <c r="C153" s="2"/>
      <c r="D153" s="2"/>
      <c r="E153" s="2"/>
      <c r="I153" s="55"/>
      <c r="J153" s="55"/>
      <c r="K153" s="55"/>
      <c r="L153" s="55"/>
      <c r="M153" s="55"/>
      <c r="N153" s="55"/>
      <c r="O153" s="55"/>
      <c r="P153" s="3"/>
      <c r="Q153" s="20"/>
    </row>
  </sheetData>
  <mergeCells count="1">
    <mergeCell ref="I3:O3"/>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39250-73F6-487D-9F34-44877A9C8E31}">
  <dimension ref="A1:A11"/>
  <sheetViews>
    <sheetView tabSelected="1" workbookViewId="0">
      <selection activeCell="A20" sqref="A20"/>
    </sheetView>
  </sheetViews>
  <sheetFormatPr defaultRowHeight="15" x14ac:dyDescent="0.25"/>
  <cols>
    <col min="1" max="1" width="118.42578125" customWidth="1"/>
  </cols>
  <sheetData>
    <row r="1" spans="1:1" ht="15.75" x14ac:dyDescent="0.25">
      <c r="A1" s="70" t="s">
        <v>298</v>
      </c>
    </row>
    <row r="2" spans="1:1" s="55" customFormat="1" ht="15.75" x14ac:dyDescent="0.25">
      <c r="A2" s="72" t="s">
        <v>302</v>
      </c>
    </row>
    <row r="3" spans="1:1" x14ac:dyDescent="0.25">
      <c r="A3" s="71" t="s">
        <v>299</v>
      </c>
    </row>
    <row r="4" spans="1:1" x14ac:dyDescent="0.25">
      <c r="A4" t="s">
        <v>300</v>
      </c>
    </row>
    <row r="5" spans="1:1" x14ac:dyDescent="0.25">
      <c r="A5" t="s">
        <v>301</v>
      </c>
    </row>
    <row r="9" spans="1:1" x14ac:dyDescent="0.25">
      <c r="A9" s="71" t="s">
        <v>303</v>
      </c>
    </row>
    <row r="10" spans="1:1" x14ac:dyDescent="0.25">
      <c r="A10" t="s">
        <v>304</v>
      </c>
    </row>
    <row r="11" spans="1:1" x14ac:dyDescent="0.25">
      <c r="A11" t="s">
        <v>305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2311C-7A5C-44C9-9C0D-8967BDFF1CDF}">
  <sheetPr>
    <pageSetUpPr fitToPage="1"/>
  </sheetPr>
  <dimension ref="A1:J147"/>
  <sheetViews>
    <sheetView zoomScale="80" zoomScaleNormal="80" workbookViewId="0">
      <selection activeCell="D8" sqref="D8"/>
    </sheetView>
  </sheetViews>
  <sheetFormatPr defaultRowHeight="15" x14ac:dyDescent="0.25"/>
  <cols>
    <col min="2" max="2" width="11.85546875" style="36" customWidth="1"/>
    <col min="3" max="3" width="66.7109375" style="4" customWidth="1"/>
    <col min="4" max="4" width="33.5703125" style="4" customWidth="1"/>
    <col min="5" max="5" width="6" style="4" customWidth="1"/>
    <col min="6" max="6" width="74" style="51" customWidth="1"/>
    <col min="7" max="7" width="46.42578125" style="3" customWidth="1"/>
    <col min="8" max="8" width="20.7109375" style="40" customWidth="1"/>
    <col min="9" max="9" width="17.7109375" customWidth="1"/>
    <col min="10" max="10" width="63.5703125" customWidth="1"/>
  </cols>
  <sheetData>
    <row r="1" spans="1:10" x14ac:dyDescent="0.25">
      <c r="A1" s="55"/>
      <c r="B1" s="5" t="s">
        <v>0</v>
      </c>
      <c r="I1" s="55"/>
    </row>
    <row r="2" spans="1:10" x14ac:dyDescent="0.25">
      <c r="A2" s="55"/>
      <c r="B2" s="5"/>
      <c r="I2" s="55"/>
    </row>
    <row r="3" spans="1:10" s="95" customFormat="1" ht="120" customHeight="1" x14ac:dyDescent="0.25">
      <c r="A3" s="143"/>
      <c r="B3" s="144"/>
      <c r="C3" s="50" t="s">
        <v>1</v>
      </c>
      <c r="D3" s="143" t="s">
        <v>197</v>
      </c>
      <c r="E3" s="144"/>
      <c r="F3" s="50" t="s">
        <v>2</v>
      </c>
      <c r="G3" s="50" t="s">
        <v>5</v>
      </c>
      <c r="H3" s="50" t="s">
        <v>198</v>
      </c>
      <c r="I3" s="159" t="s">
        <v>7</v>
      </c>
      <c r="J3" s="160"/>
    </row>
    <row r="4" spans="1:10" ht="46.5" customHeight="1" thickBot="1" x14ac:dyDescent="0.3">
      <c r="A4" s="145">
        <v>1</v>
      </c>
      <c r="B4" s="145"/>
      <c r="C4" s="48" t="s">
        <v>8</v>
      </c>
      <c r="D4" s="150" t="s">
        <v>9</v>
      </c>
      <c r="E4" s="150"/>
      <c r="F4" s="150"/>
      <c r="G4" s="151"/>
      <c r="H4" s="151"/>
      <c r="I4" s="152"/>
    </row>
    <row r="5" spans="1:10" ht="30" customHeight="1" thickTop="1" x14ac:dyDescent="0.25">
      <c r="A5" s="146" t="s">
        <v>10</v>
      </c>
      <c r="B5" s="147"/>
      <c r="C5" s="56" t="s">
        <v>11</v>
      </c>
      <c r="D5" s="57"/>
      <c r="E5" s="156"/>
      <c r="F5" s="98" t="s">
        <v>199</v>
      </c>
      <c r="G5" s="39" t="str">
        <f>Values!L$2</f>
        <v>&lt;explain your answer (optionally)&gt;</v>
      </c>
      <c r="H5" s="46" t="s">
        <v>200</v>
      </c>
      <c r="I5" s="8"/>
      <c r="J5" s="55"/>
    </row>
    <row r="6" spans="1:10" ht="30" customHeight="1" x14ac:dyDescent="0.25">
      <c r="A6" s="155" t="s">
        <v>16</v>
      </c>
      <c r="B6" s="155"/>
      <c r="C6" s="149" t="s">
        <v>17</v>
      </c>
      <c r="D6" s="149"/>
      <c r="E6" s="157"/>
      <c r="F6" s="138" t="s">
        <v>201</v>
      </c>
      <c r="G6" s="142"/>
      <c r="H6" s="142"/>
      <c r="I6" s="142"/>
      <c r="J6" s="60"/>
    </row>
    <row r="7" spans="1:10" s="40" customFormat="1" ht="30" customHeight="1" x14ac:dyDescent="0.25">
      <c r="A7" s="123" t="s">
        <v>202</v>
      </c>
      <c r="B7" s="123"/>
      <c r="C7" s="192"/>
      <c r="D7" s="38"/>
      <c r="E7" s="157"/>
      <c r="F7" s="139"/>
      <c r="G7" s="39" t="str">
        <f>Values!L$2</f>
        <v>&lt;explain your answer (optionally)&gt;</v>
      </c>
      <c r="H7" s="46" t="s">
        <v>200</v>
      </c>
      <c r="I7" s="162"/>
    </row>
    <row r="8" spans="1:10" s="40" customFormat="1" ht="30" customHeight="1" x14ac:dyDescent="0.25">
      <c r="A8" s="124" t="s">
        <v>203</v>
      </c>
      <c r="B8" s="124"/>
      <c r="C8" s="125"/>
      <c r="D8" s="38"/>
      <c r="E8" s="157"/>
      <c r="F8" s="139"/>
      <c r="G8" s="39" t="str">
        <f>Values!L$2</f>
        <v>&lt;explain your answer (optionally)&gt;</v>
      </c>
      <c r="H8" s="46" t="s">
        <v>200</v>
      </c>
      <c r="I8" s="163"/>
    </row>
    <row r="9" spans="1:10" s="40" customFormat="1" ht="30" customHeight="1" x14ac:dyDescent="0.25">
      <c r="A9" s="153" t="s">
        <v>204</v>
      </c>
      <c r="B9" s="153"/>
      <c r="C9" s="154"/>
      <c r="D9" s="38"/>
      <c r="E9" s="157"/>
      <c r="F9" s="140"/>
      <c r="G9" s="39" t="str">
        <f>Values!L$2</f>
        <v>&lt;explain your answer (optionally)&gt;</v>
      </c>
      <c r="H9" s="46" t="s">
        <v>200</v>
      </c>
      <c r="I9" s="164"/>
    </row>
    <row r="10" spans="1:10" ht="30" customHeight="1" x14ac:dyDescent="0.25">
      <c r="A10" s="126" t="s">
        <v>23</v>
      </c>
      <c r="B10" s="126"/>
      <c r="C10" s="193" t="s">
        <v>24</v>
      </c>
      <c r="D10" s="193"/>
      <c r="E10" s="157"/>
      <c r="F10" s="138" t="s">
        <v>205</v>
      </c>
      <c r="G10" s="142"/>
      <c r="H10" s="142"/>
      <c r="I10" s="142"/>
      <c r="J10" s="55"/>
    </row>
    <row r="11" spans="1:10" s="40" customFormat="1" ht="30" customHeight="1" x14ac:dyDescent="0.25">
      <c r="A11" s="123" t="s">
        <v>206</v>
      </c>
      <c r="B11" s="123"/>
      <c r="C11" s="192"/>
      <c r="D11" s="38"/>
      <c r="E11" s="157"/>
      <c r="F11" s="139"/>
      <c r="G11" s="39" t="str">
        <f>Values!L$2</f>
        <v>&lt;explain your answer (optionally)&gt;</v>
      </c>
      <c r="H11" s="46" t="s">
        <v>200</v>
      </c>
      <c r="I11" s="162"/>
    </row>
    <row r="12" spans="1:10" s="40" customFormat="1" ht="30" customHeight="1" x14ac:dyDescent="0.25">
      <c r="A12" s="124" t="s">
        <v>207</v>
      </c>
      <c r="B12" s="124"/>
      <c r="C12" s="125"/>
      <c r="D12" s="38"/>
      <c r="E12" s="157"/>
      <c r="F12" s="139"/>
      <c r="G12" s="39" t="str">
        <f>Values!L$2</f>
        <v>&lt;explain your answer (optionally)&gt;</v>
      </c>
      <c r="H12" s="46" t="s">
        <v>200</v>
      </c>
      <c r="I12" s="163"/>
    </row>
    <row r="13" spans="1:10" s="40" customFormat="1" ht="30" customHeight="1" x14ac:dyDescent="0.25">
      <c r="A13" s="124" t="s">
        <v>208</v>
      </c>
      <c r="B13" s="124"/>
      <c r="C13" s="125"/>
      <c r="D13" s="38"/>
      <c r="E13" s="157"/>
      <c r="F13" s="139"/>
      <c r="G13" s="39" t="str">
        <f>Values!L$2</f>
        <v>&lt;explain your answer (optionally)&gt;</v>
      </c>
      <c r="H13" s="46" t="s">
        <v>200</v>
      </c>
      <c r="I13" s="163"/>
    </row>
    <row r="14" spans="1:10" s="40" customFormat="1" ht="30" customHeight="1" x14ac:dyDescent="0.25">
      <c r="A14" s="153" t="s">
        <v>209</v>
      </c>
      <c r="B14" s="153"/>
      <c r="C14" s="154"/>
      <c r="D14" s="38"/>
      <c r="E14" s="157"/>
      <c r="F14" s="140"/>
      <c r="G14" s="39" t="str">
        <f>Values!L$2</f>
        <v>&lt;explain your answer (optionally)&gt;</v>
      </c>
      <c r="H14" s="46" t="s">
        <v>200</v>
      </c>
      <c r="I14" s="164"/>
    </row>
    <row r="15" spans="1:10" ht="30" x14ac:dyDescent="0.25">
      <c r="A15" s="141" t="s">
        <v>30</v>
      </c>
      <c r="B15" s="120"/>
      <c r="C15" s="42" t="s">
        <v>31</v>
      </c>
      <c r="D15" s="38"/>
      <c r="E15" s="157"/>
      <c r="F15" s="97" t="s">
        <v>210</v>
      </c>
      <c r="G15" s="39" t="str">
        <f>Values!L$2</f>
        <v>&lt;explain your answer (optionally)&gt;</v>
      </c>
      <c r="H15" s="46" t="s">
        <v>200</v>
      </c>
      <c r="I15" s="44">
        <f>IF(D15="Yes",100,0)</f>
        <v>0</v>
      </c>
      <c r="J15" s="55"/>
    </row>
    <row r="16" spans="1:10" ht="30" x14ac:dyDescent="0.25">
      <c r="A16" s="120" t="s">
        <v>36</v>
      </c>
      <c r="B16" s="120"/>
      <c r="C16" s="42" t="s">
        <v>37</v>
      </c>
      <c r="D16" s="38"/>
      <c r="E16" s="157"/>
      <c r="F16" s="97" t="s">
        <v>211</v>
      </c>
      <c r="G16" s="39" t="str">
        <f>Values!L$2</f>
        <v>&lt;explain your answer (optionally)&gt;</v>
      </c>
      <c r="H16" s="46" t="s">
        <v>200</v>
      </c>
      <c r="I16" s="44">
        <f>IF(D16="Yes",100,0)</f>
        <v>0</v>
      </c>
      <c r="J16" s="55"/>
    </row>
    <row r="17" spans="1:10" ht="45" x14ac:dyDescent="0.25">
      <c r="A17" s="141" t="s">
        <v>39</v>
      </c>
      <c r="B17" s="120"/>
      <c r="C17" s="42" t="s">
        <v>40</v>
      </c>
      <c r="D17" s="38"/>
      <c r="E17" s="157"/>
      <c r="F17" s="97" t="s">
        <v>212</v>
      </c>
      <c r="G17" s="39" t="str">
        <f>Values!L$2</f>
        <v>&lt;explain your answer (optionally)&gt;</v>
      </c>
      <c r="H17" s="46" t="s">
        <v>213</v>
      </c>
      <c r="I17" s="44">
        <f>IF(D17="No",100,0)</f>
        <v>0</v>
      </c>
      <c r="J17" s="55"/>
    </row>
    <row r="18" spans="1:10" ht="38.25" customHeight="1" x14ac:dyDescent="0.25">
      <c r="A18" s="126" t="s">
        <v>44</v>
      </c>
      <c r="B18" s="126"/>
      <c r="C18" s="127" t="s">
        <v>45</v>
      </c>
      <c r="D18" s="127"/>
      <c r="E18" s="157"/>
      <c r="F18" s="138" t="s">
        <v>214</v>
      </c>
      <c r="G18" s="194"/>
      <c r="H18" s="194"/>
      <c r="I18" s="194"/>
      <c r="J18" s="55"/>
    </row>
    <row r="19" spans="1:10" ht="30" customHeight="1" x14ac:dyDescent="0.25">
      <c r="A19" s="123" t="s">
        <v>206</v>
      </c>
      <c r="B19" s="123"/>
      <c r="C19" s="192"/>
      <c r="D19" s="38"/>
      <c r="E19" s="157"/>
      <c r="F19" s="139"/>
      <c r="G19" s="39" t="str">
        <f>Values!L$2</f>
        <v>&lt;explain your answer (optionally)&gt;</v>
      </c>
      <c r="H19" s="47" t="s">
        <v>200</v>
      </c>
      <c r="I19" s="165"/>
      <c r="J19" s="55"/>
    </row>
    <row r="20" spans="1:10" ht="30" customHeight="1" x14ac:dyDescent="0.25">
      <c r="A20" s="124" t="s">
        <v>215</v>
      </c>
      <c r="B20" s="124"/>
      <c r="C20" s="125"/>
      <c r="D20" s="41"/>
      <c r="E20" s="157"/>
      <c r="F20" s="139"/>
      <c r="G20" s="39" t="str">
        <f>Values!L$2</f>
        <v>&lt;explain your answer (optionally)&gt;</v>
      </c>
      <c r="H20" s="47" t="s">
        <v>200</v>
      </c>
      <c r="I20" s="131"/>
      <c r="J20" s="55"/>
    </row>
    <row r="21" spans="1:10" ht="30" customHeight="1" x14ac:dyDescent="0.25">
      <c r="A21" s="124" t="s">
        <v>216</v>
      </c>
      <c r="B21" s="124"/>
      <c r="C21" s="125"/>
      <c r="D21" s="41"/>
      <c r="E21" s="157"/>
      <c r="F21" s="139"/>
      <c r="G21" s="39" t="str">
        <f>Values!L$2</f>
        <v>&lt;explain your answer (optionally)&gt;</v>
      </c>
      <c r="H21" s="47" t="s">
        <v>200</v>
      </c>
      <c r="I21" s="131"/>
      <c r="J21" s="55"/>
    </row>
    <row r="22" spans="1:10" ht="30" customHeight="1" x14ac:dyDescent="0.25">
      <c r="A22" s="124" t="s">
        <v>217</v>
      </c>
      <c r="B22" s="124"/>
      <c r="C22" s="125"/>
      <c r="D22" s="41"/>
      <c r="E22" s="157"/>
      <c r="F22" s="139"/>
      <c r="G22" s="39" t="str">
        <f>Values!L$2</f>
        <v>&lt;explain your answer (optionally)&gt;</v>
      </c>
      <c r="H22" s="47" t="s">
        <v>200</v>
      </c>
      <c r="I22" s="131"/>
      <c r="J22" s="55"/>
    </row>
    <row r="23" spans="1:10" ht="30" customHeight="1" x14ac:dyDescent="0.25">
      <c r="A23" s="124" t="s">
        <v>218</v>
      </c>
      <c r="B23" s="124"/>
      <c r="C23" s="125"/>
      <c r="D23" s="41"/>
      <c r="E23" s="157"/>
      <c r="F23" s="139"/>
      <c r="G23" s="39" t="str">
        <f>Values!L$2</f>
        <v>&lt;explain your answer (optionally)&gt;</v>
      </c>
      <c r="H23" s="47" t="s">
        <v>200</v>
      </c>
      <c r="I23" s="131"/>
      <c r="J23" s="55"/>
    </row>
    <row r="24" spans="1:10" ht="30" customHeight="1" x14ac:dyDescent="0.25">
      <c r="A24" s="124" t="s">
        <v>219</v>
      </c>
      <c r="B24" s="124"/>
      <c r="C24" s="125"/>
      <c r="D24" s="41"/>
      <c r="E24" s="157"/>
      <c r="F24" s="139"/>
      <c r="G24" s="39" t="str">
        <f>Values!L$2</f>
        <v>&lt;explain your answer (optionally)&gt;</v>
      </c>
      <c r="H24" s="47" t="s">
        <v>200</v>
      </c>
      <c r="I24" s="131"/>
      <c r="J24" s="55"/>
    </row>
    <row r="25" spans="1:10" ht="30" customHeight="1" x14ac:dyDescent="0.25">
      <c r="A25" s="153" t="s">
        <v>220</v>
      </c>
      <c r="B25" s="153"/>
      <c r="C25" s="154"/>
      <c r="D25" s="43"/>
      <c r="E25" s="157"/>
      <c r="F25" s="140"/>
      <c r="G25" s="39" t="str">
        <f>Values!L$2</f>
        <v>&lt;explain your answer (optionally)&gt;</v>
      </c>
      <c r="H25" s="47" t="s">
        <v>200</v>
      </c>
      <c r="I25" s="132"/>
      <c r="J25" s="55"/>
    </row>
    <row r="26" spans="1:10" ht="30" customHeight="1" x14ac:dyDescent="0.25">
      <c r="A26" s="126" t="s">
        <v>54</v>
      </c>
      <c r="B26" s="126"/>
      <c r="C26" s="127" t="s">
        <v>55</v>
      </c>
      <c r="D26" s="127"/>
      <c r="E26" s="157"/>
      <c r="F26" s="166" t="s">
        <v>221</v>
      </c>
      <c r="G26" s="122"/>
      <c r="H26" s="122"/>
      <c r="I26" s="122"/>
      <c r="J26" s="60"/>
    </row>
    <row r="27" spans="1:10" ht="30" customHeight="1" x14ac:dyDescent="0.25">
      <c r="A27" s="123" t="s">
        <v>206</v>
      </c>
      <c r="B27" s="123"/>
      <c r="C27" s="192"/>
      <c r="D27" s="38"/>
      <c r="E27" s="157"/>
      <c r="F27" s="167"/>
      <c r="G27" s="39" t="str">
        <f>Values!L$2</f>
        <v>&lt;explain your answer (optionally)&gt;</v>
      </c>
      <c r="H27" s="46" t="s">
        <v>200</v>
      </c>
      <c r="I27" s="165"/>
      <c r="J27" s="55"/>
    </row>
    <row r="28" spans="1:10" ht="30" customHeight="1" x14ac:dyDescent="0.25">
      <c r="A28" s="124" t="s">
        <v>207</v>
      </c>
      <c r="B28" s="124"/>
      <c r="C28" s="125"/>
      <c r="D28" s="38"/>
      <c r="E28" s="157"/>
      <c r="F28" s="167"/>
      <c r="G28" s="39" t="str">
        <f>Values!L$2</f>
        <v>&lt;explain your answer (optionally)&gt;</v>
      </c>
      <c r="H28" s="47" t="s">
        <v>200</v>
      </c>
      <c r="I28" s="131"/>
      <c r="J28" s="55"/>
    </row>
    <row r="29" spans="1:10" ht="30" customHeight="1" x14ac:dyDescent="0.25">
      <c r="A29" s="124" t="s">
        <v>208</v>
      </c>
      <c r="B29" s="124"/>
      <c r="C29" s="125"/>
      <c r="D29" s="38"/>
      <c r="E29" s="157"/>
      <c r="F29" s="167"/>
      <c r="G29" s="39" t="str">
        <f>Values!L$2</f>
        <v>&lt;explain your answer (optionally)&gt;</v>
      </c>
      <c r="H29" s="47" t="s">
        <v>200</v>
      </c>
      <c r="I29" s="131"/>
      <c r="J29" s="55"/>
    </row>
    <row r="30" spans="1:10" ht="30" customHeight="1" x14ac:dyDescent="0.25">
      <c r="A30" s="153" t="s">
        <v>209</v>
      </c>
      <c r="B30" s="153"/>
      <c r="C30" s="154"/>
      <c r="D30" s="38"/>
      <c r="E30" s="157"/>
      <c r="F30" s="168"/>
      <c r="G30" s="39" t="str">
        <f>Values!L$2</f>
        <v>&lt;explain your answer (optionally)&gt;</v>
      </c>
      <c r="H30" s="47" t="s">
        <v>200</v>
      </c>
      <c r="I30" s="132"/>
      <c r="J30" s="55"/>
    </row>
    <row r="31" spans="1:10" ht="30" x14ac:dyDescent="0.25">
      <c r="A31" s="133" t="s">
        <v>60</v>
      </c>
      <c r="B31" s="134"/>
      <c r="C31" s="42" t="s">
        <v>31</v>
      </c>
      <c r="D31" s="38"/>
      <c r="E31" s="157"/>
      <c r="F31" s="97" t="s">
        <v>222</v>
      </c>
      <c r="G31" s="39" t="str">
        <f>Values!L$2</f>
        <v>&lt;explain your answer (optionally)&gt;</v>
      </c>
      <c r="H31" s="46" t="s">
        <v>200</v>
      </c>
      <c r="I31" s="44">
        <f>IF(D31="Yes",100,0)</f>
        <v>0</v>
      </c>
      <c r="J31" s="55"/>
    </row>
    <row r="32" spans="1:10" ht="30" x14ac:dyDescent="0.25">
      <c r="A32" s="133" t="s">
        <v>61</v>
      </c>
      <c r="B32" s="134"/>
      <c r="C32" s="42" t="s">
        <v>37</v>
      </c>
      <c r="D32" s="38"/>
      <c r="E32" s="157"/>
      <c r="F32" s="97" t="s">
        <v>223</v>
      </c>
      <c r="G32" s="39" t="str">
        <f>Values!L$2</f>
        <v>&lt;explain your answer (optionally)&gt;</v>
      </c>
      <c r="H32" s="46" t="s">
        <v>200</v>
      </c>
      <c r="I32" s="44">
        <f>IF(D32="Yes",100,0)</f>
        <v>0</v>
      </c>
      <c r="J32" s="55"/>
    </row>
    <row r="33" spans="1:10" ht="45" x14ac:dyDescent="0.25">
      <c r="A33" s="133" t="s">
        <v>62</v>
      </c>
      <c r="B33" s="134"/>
      <c r="C33" s="42" t="s">
        <v>40</v>
      </c>
      <c r="D33" s="38"/>
      <c r="E33" s="157"/>
      <c r="F33" s="97" t="s">
        <v>224</v>
      </c>
      <c r="G33" s="39" t="str">
        <f>Values!L$2</f>
        <v>&lt;explain your answer (optionally)&gt;</v>
      </c>
      <c r="H33" s="46" t="s">
        <v>213</v>
      </c>
      <c r="I33" s="44">
        <f>IF(D33="No",100,0)</f>
        <v>0</v>
      </c>
      <c r="J33" s="55"/>
    </row>
    <row r="34" spans="1:10" ht="33" customHeight="1" x14ac:dyDescent="0.25">
      <c r="A34" s="126" t="s">
        <v>64</v>
      </c>
      <c r="B34" s="126"/>
      <c r="C34" s="127" t="s">
        <v>65</v>
      </c>
      <c r="D34" s="127"/>
      <c r="E34" s="157"/>
      <c r="F34" s="138" t="s">
        <v>225</v>
      </c>
      <c r="G34" s="55"/>
      <c r="H34" s="55"/>
      <c r="I34" s="92"/>
      <c r="J34" s="60"/>
    </row>
    <row r="35" spans="1:10" ht="30" customHeight="1" x14ac:dyDescent="0.25">
      <c r="A35" s="123" t="s">
        <v>226</v>
      </c>
      <c r="B35" s="123"/>
      <c r="C35" s="192"/>
      <c r="D35" s="38"/>
      <c r="E35" s="157"/>
      <c r="F35" s="139"/>
      <c r="G35" s="39" t="str">
        <f>Values!L$2</f>
        <v>&lt;explain your answer (optionally)&gt;</v>
      </c>
      <c r="H35" s="47" t="s">
        <v>200</v>
      </c>
      <c r="I35" s="135"/>
      <c r="J35" s="55"/>
    </row>
    <row r="36" spans="1:10" ht="30" customHeight="1" x14ac:dyDescent="0.25">
      <c r="A36" s="124" t="s">
        <v>227</v>
      </c>
      <c r="B36" s="124"/>
      <c r="C36" s="125"/>
      <c r="D36" s="41"/>
      <c r="E36" s="157"/>
      <c r="F36" s="139"/>
      <c r="G36" s="39" t="str">
        <f>Values!L$2</f>
        <v>&lt;explain your answer (optionally)&gt;</v>
      </c>
      <c r="H36" s="47" t="s">
        <v>200</v>
      </c>
      <c r="I36" s="136"/>
      <c r="J36" s="55"/>
    </row>
    <row r="37" spans="1:10" ht="30" customHeight="1" x14ac:dyDescent="0.25">
      <c r="A37" s="124" t="s">
        <v>228</v>
      </c>
      <c r="B37" s="124"/>
      <c r="C37" s="125"/>
      <c r="D37" s="41"/>
      <c r="E37" s="157"/>
      <c r="F37" s="139"/>
      <c r="G37" s="39" t="str">
        <f>Values!L$2</f>
        <v>&lt;explain your answer (optionally)&gt;</v>
      </c>
      <c r="H37" s="47" t="s">
        <v>200</v>
      </c>
      <c r="I37" s="136"/>
      <c r="J37" s="55"/>
    </row>
    <row r="38" spans="1:10" ht="30" customHeight="1" x14ac:dyDescent="0.25">
      <c r="A38" s="124" t="s">
        <v>229</v>
      </c>
      <c r="B38" s="124"/>
      <c r="C38" s="125"/>
      <c r="D38" s="41"/>
      <c r="E38" s="157"/>
      <c r="F38" s="139"/>
      <c r="G38" s="39" t="str">
        <f>Values!L$2</f>
        <v>&lt;explain your answer (optionally)&gt;</v>
      </c>
      <c r="H38" s="47" t="s">
        <v>200</v>
      </c>
      <c r="I38" s="136"/>
      <c r="J38" s="55"/>
    </row>
    <row r="39" spans="1:10" ht="30" customHeight="1" x14ac:dyDescent="0.25">
      <c r="A39" s="124" t="s">
        <v>230</v>
      </c>
      <c r="B39" s="124"/>
      <c r="C39" s="125"/>
      <c r="D39" s="41"/>
      <c r="E39" s="157"/>
      <c r="F39" s="139"/>
      <c r="G39" s="39" t="str">
        <f>Values!L$2</f>
        <v>&lt;explain your answer (optionally)&gt;</v>
      </c>
      <c r="H39" s="47" t="s">
        <v>200</v>
      </c>
      <c r="I39" s="136"/>
      <c r="J39" s="55"/>
    </row>
    <row r="40" spans="1:10" ht="30" customHeight="1" x14ac:dyDescent="0.25">
      <c r="A40" s="124" t="s">
        <v>231</v>
      </c>
      <c r="B40" s="124"/>
      <c r="C40" s="125"/>
      <c r="D40" s="41"/>
      <c r="E40" s="157"/>
      <c r="F40" s="139"/>
      <c r="G40" s="39" t="str">
        <f>Values!L$2</f>
        <v>&lt;explain your answer (optionally)&gt;</v>
      </c>
      <c r="H40" s="47" t="s">
        <v>200</v>
      </c>
      <c r="I40" s="136"/>
      <c r="J40" s="55"/>
    </row>
    <row r="41" spans="1:10" ht="30" customHeight="1" x14ac:dyDescent="0.25">
      <c r="A41" s="153" t="s">
        <v>220</v>
      </c>
      <c r="B41" s="153"/>
      <c r="C41" s="154"/>
      <c r="D41" s="43"/>
      <c r="E41" s="157"/>
      <c r="F41" s="140"/>
      <c r="G41" s="39" t="str">
        <f>Values!L$2</f>
        <v>&lt;explain your answer (optionally)&gt;</v>
      </c>
      <c r="H41" s="47" t="s">
        <v>200</v>
      </c>
      <c r="I41" s="137"/>
      <c r="J41" s="55"/>
    </row>
    <row r="42" spans="1:10" ht="30" customHeight="1" x14ac:dyDescent="0.25">
      <c r="A42" s="126" t="s">
        <v>73</v>
      </c>
      <c r="B42" s="126"/>
      <c r="C42" s="127" t="s">
        <v>74</v>
      </c>
      <c r="D42" s="127"/>
      <c r="E42" s="157"/>
      <c r="F42" s="128" t="s">
        <v>232</v>
      </c>
      <c r="G42" s="122"/>
      <c r="H42" s="122"/>
      <c r="I42" s="122"/>
      <c r="J42" s="60"/>
    </row>
    <row r="43" spans="1:10" ht="30" customHeight="1" x14ac:dyDescent="0.25">
      <c r="A43" s="123" t="s">
        <v>206</v>
      </c>
      <c r="B43" s="123"/>
      <c r="C43" s="192"/>
      <c r="D43" s="38"/>
      <c r="E43" s="157"/>
      <c r="F43" s="129"/>
      <c r="G43" s="93" t="str">
        <f>Values!L$2</f>
        <v>&lt;explain your answer (optionally)&gt;</v>
      </c>
      <c r="H43" s="94" t="s">
        <v>200</v>
      </c>
      <c r="I43" s="165"/>
      <c r="J43" s="55"/>
    </row>
    <row r="44" spans="1:10" ht="30" customHeight="1" x14ac:dyDescent="0.25">
      <c r="A44" s="124" t="s">
        <v>207</v>
      </c>
      <c r="B44" s="124"/>
      <c r="C44" s="125"/>
      <c r="D44" s="38"/>
      <c r="E44" s="157"/>
      <c r="F44" s="129"/>
      <c r="G44" s="39" t="str">
        <f>Values!L$2</f>
        <v>&lt;explain your answer (optionally)&gt;</v>
      </c>
      <c r="H44" s="47" t="s">
        <v>200</v>
      </c>
      <c r="I44" s="131"/>
      <c r="J44" s="55"/>
    </row>
    <row r="45" spans="1:10" ht="30" customHeight="1" x14ac:dyDescent="0.25">
      <c r="A45" s="124" t="s">
        <v>208</v>
      </c>
      <c r="B45" s="124"/>
      <c r="C45" s="125"/>
      <c r="D45" s="38"/>
      <c r="E45" s="157"/>
      <c r="F45" s="129"/>
      <c r="G45" s="39" t="str">
        <f>Values!L$2</f>
        <v>&lt;explain your answer (optionally)&gt;</v>
      </c>
      <c r="H45" s="47" t="s">
        <v>200</v>
      </c>
      <c r="I45" s="131"/>
      <c r="J45" s="55"/>
    </row>
    <row r="46" spans="1:10" ht="30" customHeight="1" x14ac:dyDescent="0.25">
      <c r="A46" s="153" t="s">
        <v>209</v>
      </c>
      <c r="B46" s="153"/>
      <c r="C46" s="154"/>
      <c r="D46" s="38"/>
      <c r="E46" s="157"/>
      <c r="F46" s="130"/>
      <c r="G46" s="39" t="str">
        <f>Values!L$2</f>
        <v>&lt;explain your answer (optionally)&gt;</v>
      </c>
      <c r="H46" s="47" t="s">
        <v>200</v>
      </c>
      <c r="I46" s="132"/>
      <c r="J46" s="55"/>
    </row>
    <row r="47" spans="1:10" ht="30" x14ac:dyDescent="0.25">
      <c r="A47" s="133" t="s">
        <v>79</v>
      </c>
      <c r="B47" s="134"/>
      <c r="C47" s="42" t="s">
        <v>31</v>
      </c>
      <c r="D47" s="38"/>
      <c r="E47" s="157"/>
      <c r="F47" s="97" t="s">
        <v>233</v>
      </c>
      <c r="G47" s="39" t="str">
        <f>Values!L$2</f>
        <v>&lt;explain your answer (optionally)&gt;</v>
      </c>
      <c r="H47" s="46" t="s">
        <v>200</v>
      </c>
      <c r="I47" s="44">
        <f>IF(D47="Yes",100,0)</f>
        <v>0</v>
      </c>
      <c r="J47" s="55"/>
    </row>
    <row r="48" spans="1:10" ht="30" x14ac:dyDescent="0.25">
      <c r="A48" s="133" t="s">
        <v>80</v>
      </c>
      <c r="B48" s="134"/>
      <c r="C48" s="42" t="s">
        <v>37</v>
      </c>
      <c r="D48" s="38"/>
      <c r="E48" s="157"/>
      <c r="F48" s="97" t="s">
        <v>234</v>
      </c>
      <c r="G48" s="39" t="str">
        <f>Values!L$2</f>
        <v>&lt;explain your answer (optionally)&gt;</v>
      </c>
      <c r="H48" s="46" t="s">
        <v>200</v>
      </c>
      <c r="I48" s="44">
        <f>IF(D48="Yes",100,0)</f>
        <v>0</v>
      </c>
      <c r="J48" s="55"/>
    </row>
    <row r="49" spans="1:10" ht="45" x14ac:dyDescent="0.25">
      <c r="A49" s="133" t="s">
        <v>81</v>
      </c>
      <c r="B49" s="134"/>
      <c r="C49" s="42" t="s">
        <v>40</v>
      </c>
      <c r="D49" s="38"/>
      <c r="E49" s="157"/>
      <c r="F49" s="97" t="s">
        <v>235</v>
      </c>
      <c r="G49" s="39" t="str">
        <f>Values!L$2</f>
        <v>&lt;explain your answer (optionally)&gt;</v>
      </c>
      <c r="H49" s="46" t="s">
        <v>213</v>
      </c>
      <c r="I49" s="44">
        <f>IF(D49="No",100,0)</f>
        <v>0</v>
      </c>
      <c r="J49" s="55"/>
    </row>
    <row r="50" spans="1:10" ht="62.25" customHeight="1" x14ac:dyDescent="0.25">
      <c r="A50" s="120" t="s">
        <v>82</v>
      </c>
      <c r="B50" s="120"/>
      <c r="C50" s="69" t="s">
        <v>83</v>
      </c>
      <c r="D50" s="39" t="str">
        <f>Values!L$3</f>
        <v>&lt;please elaborate&gt;</v>
      </c>
      <c r="E50" s="157"/>
      <c r="F50" s="99" t="s">
        <v>236</v>
      </c>
      <c r="G50" s="39" t="str">
        <f>Values!L$2</f>
        <v>&lt;explain your answer (optionally)&gt;</v>
      </c>
      <c r="H50" s="46" t="s">
        <v>200</v>
      </c>
      <c r="I50" s="75"/>
      <c r="J50" s="55"/>
    </row>
    <row r="51" spans="1:10" ht="43.5" customHeight="1" x14ac:dyDescent="0.25">
      <c r="A51" s="120" t="s">
        <v>85</v>
      </c>
      <c r="B51" s="120"/>
      <c r="C51" s="52" t="s">
        <v>86</v>
      </c>
      <c r="D51" s="63"/>
      <c r="E51" s="157"/>
      <c r="F51" s="100" t="s">
        <v>237</v>
      </c>
      <c r="G51" s="39" t="str">
        <f>Values!L$2</f>
        <v>&lt;explain your answer (optionally)&gt;</v>
      </c>
      <c r="H51" s="46" t="s">
        <v>200</v>
      </c>
      <c r="I51" s="76">
        <f>IF(D51="Yes",100,0)</f>
        <v>0</v>
      </c>
      <c r="J51" s="55"/>
    </row>
    <row r="52" spans="1:10" ht="34.5" customHeight="1" x14ac:dyDescent="0.25">
      <c r="A52" s="133" t="s">
        <v>91</v>
      </c>
      <c r="B52" s="134"/>
      <c r="C52" s="42" t="s">
        <v>92</v>
      </c>
      <c r="D52" s="62" t="s">
        <v>238</v>
      </c>
      <c r="E52" s="157"/>
      <c r="F52" s="97" t="s">
        <v>239</v>
      </c>
      <c r="G52" s="39" t="str">
        <f>Values!L$2</f>
        <v>&lt;explain your answer (optionally)&gt;</v>
      </c>
      <c r="H52" s="46" t="s">
        <v>200</v>
      </c>
      <c r="I52" s="61"/>
      <c r="J52" s="55"/>
    </row>
    <row r="53" spans="1:10" ht="32.25" customHeight="1" x14ac:dyDescent="0.25">
      <c r="A53" s="133" t="s">
        <v>94</v>
      </c>
      <c r="B53" s="134"/>
      <c r="C53" s="42" t="s">
        <v>95</v>
      </c>
      <c r="D53" s="37" t="s">
        <v>240</v>
      </c>
      <c r="E53" s="157"/>
      <c r="F53" s="97" t="s">
        <v>241</v>
      </c>
      <c r="G53" s="39" t="str">
        <f>Values!L$2</f>
        <v>&lt;explain your answer (optionally)&gt;</v>
      </c>
      <c r="H53" s="46" t="s">
        <v>200</v>
      </c>
      <c r="I53" s="8"/>
      <c r="J53" s="55"/>
    </row>
    <row r="54" spans="1:10" ht="30" customHeight="1" x14ac:dyDescent="0.25">
      <c r="A54" s="121" t="s">
        <v>96</v>
      </c>
      <c r="B54" s="121"/>
      <c r="C54" s="42" t="s">
        <v>97</v>
      </c>
      <c r="D54" s="64"/>
      <c r="E54" s="157"/>
      <c r="F54" s="101" t="s">
        <v>243</v>
      </c>
      <c r="G54" s="39" t="str">
        <f>Values!L$2</f>
        <v>&lt;explain your answer (optionally)&gt;</v>
      </c>
      <c r="H54" s="67" t="s">
        <v>200</v>
      </c>
      <c r="I54" s="68">
        <f>IF(D54=Values!G2,60,0)</f>
        <v>0</v>
      </c>
      <c r="J54" s="66"/>
    </row>
    <row r="55" spans="1:10" ht="30" customHeight="1" x14ac:dyDescent="0.25">
      <c r="A55" s="121" t="s">
        <v>102</v>
      </c>
      <c r="B55" s="121"/>
      <c r="C55" s="42" t="s">
        <v>103</v>
      </c>
      <c r="D55" s="65"/>
      <c r="E55" s="158"/>
      <c r="F55" s="102" t="s">
        <v>245</v>
      </c>
      <c r="G55" s="39" t="str">
        <f>Values!L$2</f>
        <v>&lt;explain your answer (optionally)&gt;</v>
      </c>
      <c r="H55" s="77" t="s">
        <v>200</v>
      </c>
      <c r="I55" s="68">
        <f>IF(D55=Values!J3,60,0)</f>
        <v>0</v>
      </c>
      <c r="J55" s="66"/>
    </row>
    <row r="56" spans="1:10" x14ac:dyDescent="0.25">
      <c r="B56" s="35"/>
      <c r="I56" s="55"/>
    </row>
    <row r="57" spans="1:10" x14ac:dyDescent="0.25">
      <c r="B57" s="35"/>
      <c r="I57" s="55"/>
    </row>
    <row r="58" spans="1:10" x14ac:dyDescent="0.25">
      <c r="B58" s="35"/>
      <c r="I58" s="55"/>
    </row>
    <row r="59" spans="1:10" x14ac:dyDescent="0.25">
      <c r="B59" s="35"/>
      <c r="I59" s="55"/>
    </row>
    <row r="60" spans="1:10" x14ac:dyDescent="0.25">
      <c r="B60" s="35"/>
      <c r="I60" s="55"/>
    </row>
    <row r="61" spans="1:10" x14ac:dyDescent="0.25">
      <c r="B61" s="35"/>
    </row>
    <row r="62" spans="1:10" x14ac:dyDescent="0.25">
      <c r="B62" s="35"/>
    </row>
    <row r="63" spans="1:10" x14ac:dyDescent="0.25">
      <c r="B63" s="35"/>
    </row>
    <row r="64" spans="1:10" x14ac:dyDescent="0.25">
      <c r="B64" s="35"/>
    </row>
    <row r="65" spans="2:8" x14ac:dyDescent="0.25">
      <c r="B65" s="35"/>
    </row>
    <row r="66" spans="2:8" s="4" customFormat="1" x14ac:dyDescent="0.25">
      <c r="B66" s="35"/>
      <c r="F66" s="51"/>
      <c r="G66" s="3"/>
      <c r="H66" s="40"/>
    </row>
    <row r="67" spans="2:8" s="4" customFormat="1" x14ac:dyDescent="0.25">
      <c r="B67" s="35"/>
      <c r="F67" s="51"/>
      <c r="G67" s="3"/>
      <c r="H67" s="40"/>
    </row>
    <row r="68" spans="2:8" s="4" customFormat="1" x14ac:dyDescent="0.25">
      <c r="B68" s="35"/>
      <c r="F68" s="51"/>
      <c r="G68" s="3"/>
      <c r="H68" s="40"/>
    </row>
    <row r="69" spans="2:8" s="4" customFormat="1" x14ac:dyDescent="0.25">
      <c r="B69" s="35"/>
      <c r="F69" s="51"/>
      <c r="G69" s="3"/>
      <c r="H69" s="40"/>
    </row>
    <row r="70" spans="2:8" s="4" customFormat="1" x14ac:dyDescent="0.25">
      <c r="B70" s="35"/>
      <c r="F70" s="51"/>
      <c r="G70" s="3"/>
      <c r="H70" s="40"/>
    </row>
    <row r="71" spans="2:8" s="4" customFormat="1" x14ac:dyDescent="0.25">
      <c r="B71" s="35"/>
      <c r="F71" s="51"/>
      <c r="G71" s="3"/>
      <c r="H71" s="40"/>
    </row>
    <row r="72" spans="2:8" s="4" customFormat="1" x14ac:dyDescent="0.25">
      <c r="B72" s="35"/>
      <c r="F72" s="51"/>
      <c r="G72" s="3"/>
      <c r="H72" s="40"/>
    </row>
    <row r="73" spans="2:8" s="4" customFormat="1" x14ac:dyDescent="0.25">
      <c r="B73" s="35"/>
      <c r="F73" s="51"/>
      <c r="G73" s="3"/>
      <c r="H73" s="40"/>
    </row>
    <row r="74" spans="2:8" s="4" customFormat="1" x14ac:dyDescent="0.25">
      <c r="B74" s="35"/>
      <c r="F74" s="51"/>
      <c r="G74" s="3"/>
      <c r="H74" s="40"/>
    </row>
    <row r="75" spans="2:8" s="4" customFormat="1" x14ac:dyDescent="0.25">
      <c r="B75" s="35"/>
      <c r="F75" s="51"/>
      <c r="G75" s="3"/>
      <c r="H75" s="40"/>
    </row>
    <row r="76" spans="2:8" s="4" customFormat="1" x14ac:dyDescent="0.25">
      <c r="B76" s="35"/>
      <c r="F76" s="51"/>
      <c r="G76" s="3"/>
      <c r="H76" s="40"/>
    </row>
    <row r="77" spans="2:8" s="4" customFormat="1" x14ac:dyDescent="0.25">
      <c r="B77" s="35"/>
      <c r="F77" s="51"/>
      <c r="G77" s="3"/>
      <c r="H77" s="40"/>
    </row>
    <row r="78" spans="2:8" s="4" customFormat="1" x14ac:dyDescent="0.25">
      <c r="B78" s="35"/>
      <c r="F78" s="51"/>
      <c r="G78" s="3"/>
      <c r="H78" s="40"/>
    </row>
    <row r="79" spans="2:8" s="4" customFormat="1" x14ac:dyDescent="0.25">
      <c r="B79" s="35"/>
      <c r="F79" s="51"/>
      <c r="G79" s="3"/>
      <c r="H79" s="40"/>
    </row>
    <row r="80" spans="2:8" s="4" customFormat="1" x14ac:dyDescent="0.25">
      <c r="B80" s="35"/>
      <c r="F80" s="51"/>
      <c r="G80" s="3"/>
      <c r="H80" s="40"/>
    </row>
    <row r="81" spans="2:8" s="4" customFormat="1" x14ac:dyDescent="0.25">
      <c r="B81" s="35"/>
      <c r="F81" s="51"/>
      <c r="G81" s="3"/>
      <c r="H81" s="40"/>
    </row>
    <row r="82" spans="2:8" s="4" customFormat="1" x14ac:dyDescent="0.25">
      <c r="B82" s="35"/>
      <c r="F82" s="51"/>
      <c r="G82" s="3"/>
      <c r="H82" s="40"/>
    </row>
    <row r="83" spans="2:8" s="4" customFormat="1" x14ac:dyDescent="0.25">
      <c r="B83" s="35"/>
      <c r="F83" s="51"/>
      <c r="G83" s="3"/>
      <c r="H83" s="40"/>
    </row>
    <row r="84" spans="2:8" s="4" customFormat="1" x14ac:dyDescent="0.25">
      <c r="B84" s="35"/>
      <c r="F84" s="51"/>
      <c r="G84" s="3"/>
      <c r="H84" s="40"/>
    </row>
    <row r="85" spans="2:8" s="4" customFormat="1" x14ac:dyDescent="0.25">
      <c r="B85" s="35"/>
      <c r="F85" s="51"/>
      <c r="G85" s="3"/>
      <c r="H85" s="40"/>
    </row>
    <row r="86" spans="2:8" s="4" customFormat="1" x14ac:dyDescent="0.25">
      <c r="B86" s="35"/>
      <c r="F86" s="51"/>
      <c r="G86" s="3"/>
      <c r="H86" s="40"/>
    </row>
    <row r="87" spans="2:8" s="4" customFormat="1" x14ac:dyDescent="0.25">
      <c r="B87" s="35"/>
      <c r="F87" s="51"/>
      <c r="G87" s="3"/>
      <c r="H87" s="40"/>
    </row>
    <row r="88" spans="2:8" s="4" customFormat="1" x14ac:dyDescent="0.25">
      <c r="B88" s="35"/>
      <c r="F88" s="51"/>
      <c r="G88" s="3"/>
      <c r="H88" s="40"/>
    </row>
    <row r="89" spans="2:8" s="4" customFormat="1" x14ac:dyDescent="0.25">
      <c r="B89" s="35"/>
      <c r="F89" s="51"/>
      <c r="G89" s="3"/>
      <c r="H89" s="40"/>
    </row>
    <row r="90" spans="2:8" s="4" customFormat="1" x14ac:dyDescent="0.25">
      <c r="B90" s="35"/>
      <c r="F90" s="51"/>
      <c r="G90" s="3"/>
      <c r="H90" s="40"/>
    </row>
    <row r="91" spans="2:8" s="4" customFormat="1" x14ac:dyDescent="0.25">
      <c r="B91" s="35"/>
      <c r="F91" s="51"/>
      <c r="G91" s="3"/>
      <c r="H91" s="40"/>
    </row>
    <row r="92" spans="2:8" s="4" customFormat="1" x14ac:dyDescent="0.25">
      <c r="B92" s="35"/>
      <c r="F92" s="51"/>
      <c r="G92" s="3"/>
      <c r="H92" s="40"/>
    </row>
    <row r="93" spans="2:8" s="4" customFormat="1" x14ac:dyDescent="0.25">
      <c r="B93" s="35"/>
      <c r="F93" s="51"/>
      <c r="G93" s="3"/>
      <c r="H93" s="40"/>
    </row>
    <row r="94" spans="2:8" s="4" customFormat="1" x14ac:dyDescent="0.25">
      <c r="B94" s="35"/>
      <c r="F94" s="51"/>
      <c r="G94" s="3"/>
      <c r="H94" s="40"/>
    </row>
    <row r="95" spans="2:8" s="4" customFormat="1" x14ac:dyDescent="0.25">
      <c r="B95" s="35"/>
      <c r="F95" s="51"/>
      <c r="G95" s="3"/>
      <c r="H95" s="40"/>
    </row>
    <row r="96" spans="2:8" s="4" customFormat="1" x14ac:dyDescent="0.25">
      <c r="B96" s="35"/>
      <c r="F96" s="51"/>
      <c r="G96" s="3"/>
      <c r="H96" s="40"/>
    </row>
    <row r="97" spans="2:8" s="4" customFormat="1" x14ac:dyDescent="0.25">
      <c r="B97" s="35"/>
      <c r="F97" s="51"/>
      <c r="G97" s="3"/>
      <c r="H97" s="40"/>
    </row>
    <row r="98" spans="2:8" s="4" customFormat="1" x14ac:dyDescent="0.25">
      <c r="B98" s="35"/>
      <c r="F98" s="51"/>
      <c r="G98" s="3"/>
      <c r="H98" s="40"/>
    </row>
    <row r="99" spans="2:8" s="4" customFormat="1" x14ac:dyDescent="0.25">
      <c r="B99" s="35"/>
      <c r="F99" s="51"/>
      <c r="G99" s="3"/>
      <c r="H99" s="40"/>
    </row>
    <row r="100" spans="2:8" s="4" customFormat="1" x14ac:dyDescent="0.25">
      <c r="B100" s="35"/>
      <c r="F100" s="51"/>
      <c r="G100" s="3"/>
      <c r="H100" s="40"/>
    </row>
    <row r="101" spans="2:8" s="4" customFormat="1" x14ac:dyDescent="0.25">
      <c r="B101" s="35"/>
      <c r="F101" s="51"/>
      <c r="G101" s="3"/>
      <c r="H101" s="40"/>
    </row>
    <row r="102" spans="2:8" s="4" customFormat="1" x14ac:dyDescent="0.25">
      <c r="B102" s="35"/>
      <c r="F102" s="51"/>
      <c r="G102" s="3"/>
      <c r="H102" s="40"/>
    </row>
    <row r="103" spans="2:8" s="4" customFormat="1" x14ac:dyDescent="0.25">
      <c r="B103" s="35"/>
      <c r="F103" s="51"/>
      <c r="G103" s="3"/>
      <c r="H103" s="40"/>
    </row>
    <row r="104" spans="2:8" s="4" customFormat="1" x14ac:dyDescent="0.25">
      <c r="B104" s="35"/>
      <c r="F104" s="51"/>
      <c r="G104" s="3"/>
      <c r="H104" s="40"/>
    </row>
    <row r="105" spans="2:8" s="4" customFormat="1" x14ac:dyDescent="0.25">
      <c r="B105" s="35"/>
      <c r="F105" s="51"/>
      <c r="G105" s="3"/>
      <c r="H105" s="40"/>
    </row>
    <row r="106" spans="2:8" s="4" customFormat="1" x14ac:dyDescent="0.25">
      <c r="B106" s="35"/>
      <c r="F106" s="51"/>
      <c r="G106" s="3"/>
      <c r="H106" s="40"/>
    </row>
    <row r="107" spans="2:8" s="4" customFormat="1" x14ac:dyDescent="0.25">
      <c r="B107" s="35"/>
      <c r="F107" s="51"/>
      <c r="G107" s="3"/>
      <c r="H107" s="40"/>
    </row>
    <row r="108" spans="2:8" s="4" customFormat="1" x14ac:dyDescent="0.25">
      <c r="B108" s="35"/>
      <c r="F108" s="51"/>
      <c r="G108" s="3"/>
      <c r="H108" s="40"/>
    </row>
    <row r="109" spans="2:8" s="4" customFormat="1" x14ac:dyDescent="0.25">
      <c r="B109" s="35"/>
      <c r="F109" s="51"/>
      <c r="G109" s="3"/>
      <c r="H109" s="40"/>
    </row>
    <row r="110" spans="2:8" s="4" customFormat="1" x14ac:dyDescent="0.25">
      <c r="B110" s="35"/>
      <c r="F110" s="51"/>
      <c r="G110" s="3"/>
      <c r="H110" s="40"/>
    </row>
    <row r="111" spans="2:8" s="4" customFormat="1" x14ac:dyDescent="0.25">
      <c r="B111" s="35"/>
      <c r="F111" s="51"/>
      <c r="G111" s="3"/>
      <c r="H111" s="40"/>
    </row>
    <row r="112" spans="2:8" s="4" customFormat="1" x14ac:dyDescent="0.25">
      <c r="B112" s="35"/>
      <c r="F112" s="51"/>
      <c r="G112" s="3"/>
      <c r="H112" s="40"/>
    </row>
    <row r="113" spans="2:8" s="4" customFormat="1" x14ac:dyDescent="0.25">
      <c r="B113" s="35"/>
      <c r="F113" s="51"/>
      <c r="G113" s="3"/>
      <c r="H113" s="40"/>
    </row>
    <row r="114" spans="2:8" s="4" customFormat="1" x14ac:dyDescent="0.25">
      <c r="B114" s="35"/>
      <c r="F114" s="51"/>
      <c r="G114" s="3"/>
      <c r="H114" s="40"/>
    </row>
    <row r="115" spans="2:8" s="4" customFormat="1" x14ac:dyDescent="0.25">
      <c r="B115" s="35"/>
      <c r="F115" s="51"/>
      <c r="G115" s="3"/>
      <c r="H115" s="40"/>
    </row>
    <row r="116" spans="2:8" s="4" customFormat="1" x14ac:dyDescent="0.25">
      <c r="B116" s="35"/>
      <c r="F116" s="51"/>
      <c r="G116" s="3"/>
      <c r="H116" s="40"/>
    </row>
    <row r="117" spans="2:8" s="4" customFormat="1" x14ac:dyDescent="0.25">
      <c r="B117" s="35"/>
      <c r="F117" s="51"/>
      <c r="G117" s="3"/>
      <c r="H117" s="40"/>
    </row>
    <row r="118" spans="2:8" s="4" customFormat="1" x14ac:dyDescent="0.25">
      <c r="B118" s="35"/>
      <c r="F118" s="51"/>
      <c r="G118" s="3"/>
      <c r="H118" s="40"/>
    </row>
    <row r="119" spans="2:8" s="4" customFormat="1" x14ac:dyDescent="0.25">
      <c r="B119" s="35"/>
      <c r="F119" s="51"/>
      <c r="G119" s="3"/>
      <c r="H119" s="40"/>
    </row>
    <row r="120" spans="2:8" s="4" customFormat="1" x14ac:dyDescent="0.25">
      <c r="B120" s="35"/>
      <c r="F120" s="51"/>
      <c r="G120" s="3"/>
      <c r="H120" s="40"/>
    </row>
    <row r="121" spans="2:8" s="4" customFormat="1" x14ac:dyDescent="0.25">
      <c r="B121" s="35"/>
      <c r="F121" s="51"/>
      <c r="G121" s="3"/>
      <c r="H121" s="40"/>
    </row>
    <row r="122" spans="2:8" s="4" customFormat="1" x14ac:dyDescent="0.25">
      <c r="B122" s="35"/>
      <c r="F122" s="51"/>
      <c r="G122" s="3"/>
      <c r="H122" s="40"/>
    </row>
    <row r="123" spans="2:8" s="4" customFormat="1" x14ac:dyDescent="0.25">
      <c r="B123" s="35"/>
      <c r="F123" s="51"/>
      <c r="G123" s="3"/>
      <c r="H123" s="40"/>
    </row>
    <row r="124" spans="2:8" s="4" customFormat="1" x14ac:dyDescent="0.25">
      <c r="B124" s="35"/>
      <c r="F124" s="51"/>
      <c r="G124" s="3"/>
      <c r="H124" s="40"/>
    </row>
    <row r="125" spans="2:8" s="4" customFormat="1" x14ac:dyDescent="0.25">
      <c r="B125" s="35"/>
      <c r="F125" s="51"/>
      <c r="G125" s="3"/>
      <c r="H125" s="40"/>
    </row>
    <row r="126" spans="2:8" s="4" customFormat="1" x14ac:dyDescent="0.25">
      <c r="B126" s="35"/>
      <c r="F126" s="51"/>
      <c r="G126" s="3"/>
      <c r="H126" s="40"/>
    </row>
    <row r="127" spans="2:8" s="4" customFormat="1" x14ac:dyDescent="0.25">
      <c r="B127" s="35"/>
      <c r="F127" s="51"/>
      <c r="G127" s="3"/>
      <c r="H127" s="40"/>
    </row>
    <row r="128" spans="2:8" s="4" customFormat="1" x14ac:dyDescent="0.25">
      <c r="B128" s="35"/>
      <c r="F128" s="51"/>
      <c r="G128" s="3"/>
      <c r="H128" s="40"/>
    </row>
    <row r="129" spans="2:8" s="4" customFormat="1" x14ac:dyDescent="0.25">
      <c r="B129" s="35"/>
      <c r="F129" s="51"/>
      <c r="G129" s="3"/>
      <c r="H129" s="40"/>
    </row>
    <row r="130" spans="2:8" s="4" customFormat="1" x14ac:dyDescent="0.25">
      <c r="B130" s="35"/>
      <c r="F130" s="51"/>
      <c r="G130" s="3"/>
      <c r="H130" s="40"/>
    </row>
    <row r="131" spans="2:8" s="4" customFormat="1" x14ac:dyDescent="0.25">
      <c r="B131" s="35"/>
      <c r="F131" s="51"/>
      <c r="G131" s="3"/>
      <c r="H131" s="40"/>
    </row>
    <row r="132" spans="2:8" s="4" customFormat="1" x14ac:dyDescent="0.25">
      <c r="B132" s="35"/>
      <c r="F132" s="51"/>
      <c r="G132" s="3"/>
      <c r="H132" s="40"/>
    </row>
    <row r="133" spans="2:8" s="4" customFormat="1" x14ac:dyDescent="0.25">
      <c r="B133" s="35"/>
      <c r="F133" s="51"/>
      <c r="G133" s="3"/>
      <c r="H133" s="40"/>
    </row>
    <row r="134" spans="2:8" s="4" customFormat="1" x14ac:dyDescent="0.25">
      <c r="B134" s="35"/>
      <c r="F134" s="51"/>
      <c r="G134" s="3"/>
      <c r="H134" s="40"/>
    </row>
    <row r="135" spans="2:8" s="4" customFormat="1" x14ac:dyDescent="0.25">
      <c r="B135" s="35"/>
      <c r="F135" s="51"/>
      <c r="G135" s="3"/>
      <c r="H135" s="40"/>
    </row>
    <row r="136" spans="2:8" s="4" customFormat="1" x14ac:dyDescent="0.25">
      <c r="B136" s="35"/>
      <c r="F136" s="51"/>
      <c r="G136" s="3"/>
      <c r="H136" s="40"/>
    </row>
    <row r="137" spans="2:8" s="4" customFormat="1" x14ac:dyDescent="0.25">
      <c r="B137" s="35"/>
      <c r="F137" s="51"/>
      <c r="G137" s="3"/>
      <c r="H137" s="40"/>
    </row>
    <row r="138" spans="2:8" s="4" customFormat="1" x14ac:dyDescent="0.25">
      <c r="B138" s="35"/>
      <c r="F138" s="51"/>
      <c r="G138" s="3"/>
      <c r="H138" s="40"/>
    </row>
    <row r="139" spans="2:8" s="4" customFormat="1" x14ac:dyDescent="0.25">
      <c r="B139" s="35"/>
      <c r="F139" s="51"/>
      <c r="G139" s="3"/>
      <c r="H139" s="40"/>
    </row>
    <row r="140" spans="2:8" s="4" customFormat="1" x14ac:dyDescent="0.25">
      <c r="B140" s="35"/>
      <c r="F140" s="51"/>
      <c r="G140" s="3"/>
      <c r="H140" s="40"/>
    </row>
    <row r="141" spans="2:8" s="4" customFormat="1" x14ac:dyDescent="0.25">
      <c r="B141" s="35"/>
      <c r="F141" s="51"/>
      <c r="G141" s="3"/>
      <c r="H141" s="40"/>
    </row>
    <row r="142" spans="2:8" s="4" customFormat="1" x14ac:dyDescent="0.25">
      <c r="B142" s="35"/>
      <c r="F142" s="51"/>
      <c r="G142" s="3"/>
      <c r="H142" s="40"/>
    </row>
    <row r="143" spans="2:8" s="4" customFormat="1" x14ac:dyDescent="0.25">
      <c r="B143" s="35"/>
      <c r="F143" s="51"/>
      <c r="G143" s="3"/>
      <c r="H143" s="40"/>
    </row>
    <row r="144" spans="2:8" s="4" customFormat="1" x14ac:dyDescent="0.25">
      <c r="B144" s="35"/>
      <c r="F144" s="51"/>
      <c r="G144" s="3"/>
      <c r="H144" s="40"/>
    </row>
    <row r="145" spans="2:8" s="4" customFormat="1" x14ac:dyDescent="0.25">
      <c r="B145" s="35"/>
      <c r="F145" s="51"/>
      <c r="G145" s="3"/>
      <c r="H145" s="40"/>
    </row>
    <row r="146" spans="2:8" s="4" customFormat="1" x14ac:dyDescent="0.25">
      <c r="B146" s="35"/>
      <c r="F146" s="51"/>
      <c r="G146" s="3"/>
      <c r="H146" s="40"/>
    </row>
    <row r="147" spans="2:8" s="4" customFormat="1" x14ac:dyDescent="0.25">
      <c r="B147" s="35"/>
      <c r="F147" s="51"/>
      <c r="G147" s="3"/>
      <c r="H147" s="40"/>
    </row>
  </sheetData>
  <sheetProtection sheet="1" objects="1" scenarios="1" selectLockedCells="1"/>
  <mergeCells count="81">
    <mergeCell ref="I3:J3"/>
    <mergeCell ref="A52:B52"/>
    <mergeCell ref="A53:B53"/>
    <mergeCell ref="I7:I9"/>
    <mergeCell ref="I11:I14"/>
    <mergeCell ref="I19:I25"/>
    <mergeCell ref="F26:F30"/>
    <mergeCell ref="I27:I30"/>
    <mergeCell ref="F6:F9"/>
    <mergeCell ref="F10:F14"/>
    <mergeCell ref="F18:F25"/>
    <mergeCell ref="A26:B26"/>
    <mergeCell ref="C26:D26"/>
    <mergeCell ref="G6:I6"/>
    <mergeCell ref="A18:B18"/>
    <mergeCell ref="A14:C14"/>
    <mergeCell ref="G18:I18"/>
    <mergeCell ref="A3:B3"/>
    <mergeCell ref="D3:E3"/>
    <mergeCell ref="A4:B4"/>
    <mergeCell ref="A5:B5"/>
    <mergeCell ref="A6:B6"/>
    <mergeCell ref="C6:D6"/>
    <mergeCell ref="D4:F4"/>
    <mergeCell ref="G4:I4"/>
    <mergeCell ref="A7:C7"/>
    <mergeCell ref="A8:C8"/>
    <mergeCell ref="A9:C9"/>
    <mergeCell ref="G10:I10"/>
    <mergeCell ref="A10:B10"/>
    <mergeCell ref="C10:D10"/>
    <mergeCell ref="G26:I26"/>
    <mergeCell ref="A27:C27"/>
    <mergeCell ref="A28:C28"/>
    <mergeCell ref="A25:C25"/>
    <mergeCell ref="A19:C19"/>
    <mergeCell ref="A20:C20"/>
    <mergeCell ref="A21:C21"/>
    <mergeCell ref="A22:C22"/>
    <mergeCell ref="A23:C23"/>
    <mergeCell ref="A24:C24"/>
    <mergeCell ref="A16:B16"/>
    <mergeCell ref="A17:B17"/>
    <mergeCell ref="A11:C11"/>
    <mergeCell ref="A12:C12"/>
    <mergeCell ref="A13:C13"/>
    <mergeCell ref="A29:C29"/>
    <mergeCell ref="A30:C30"/>
    <mergeCell ref="A31:B31"/>
    <mergeCell ref="A32:B32"/>
    <mergeCell ref="C18:D18"/>
    <mergeCell ref="A15:B15"/>
    <mergeCell ref="I35:I41"/>
    <mergeCell ref="F34:F41"/>
    <mergeCell ref="A39:C39"/>
    <mergeCell ref="A40:C40"/>
    <mergeCell ref="A41:C41"/>
    <mergeCell ref="E5:E55"/>
    <mergeCell ref="A36:C36"/>
    <mergeCell ref="A37:C37"/>
    <mergeCell ref="A38:C38"/>
    <mergeCell ref="A33:B33"/>
    <mergeCell ref="A34:B34"/>
    <mergeCell ref="C34:D34"/>
    <mergeCell ref="A35:C35"/>
    <mergeCell ref="A51:B51"/>
    <mergeCell ref="A54:B54"/>
    <mergeCell ref="A55:B55"/>
    <mergeCell ref="G42:I42"/>
    <mergeCell ref="A50:B50"/>
    <mergeCell ref="A43:C43"/>
    <mergeCell ref="A44:C44"/>
    <mergeCell ref="A45:C45"/>
    <mergeCell ref="A46:C46"/>
    <mergeCell ref="A42:B42"/>
    <mergeCell ref="C42:D42"/>
    <mergeCell ref="F42:F46"/>
    <mergeCell ref="I43:I46"/>
    <mergeCell ref="A47:B47"/>
    <mergeCell ref="A48:B48"/>
    <mergeCell ref="A49:B49"/>
  </mergeCells>
  <conditionalFormatting sqref="D11:D17">
    <cfRule type="containsBlanks" dxfId="19" priority="346">
      <formula>LEN(TRIM(D11))=0</formula>
    </cfRule>
  </conditionalFormatting>
  <conditionalFormatting sqref="I16">
    <cfRule type="iconSet" priority="335">
      <iconSet showValue="0" reverse="1">
        <cfvo type="percent" val="0"/>
        <cfvo type="num" val="50"/>
        <cfvo type="num" val="80"/>
      </iconSet>
    </cfRule>
  </conditionalFormatting>
  <conditionalFormatting sqref="I15">
    <cfRule type="iconSet" priority="334">
      <iconSet showValue="0" reverse="1">
        <cfvo type="percent" val="0"/>
        <cfvo type="num" val="50"/>
        <cfvo type="num" val="80"/>
      </iconSet>
    </cfRule>
  </conditionalFormatting>
  <conditionalFormatting sqref="D19:D25">
    <cfRule type="containsBlanks" dxfId="18" priority="321">
      <formula>LEN(TRIM(D19))=0</formula>
    </cfRule>
  </conditionalFormatting>
  <conditionalFormatting sqref="I17">
    <cfRule type="iconSet" priority="358">
      <iconSet showValue="0" reverse="1">
        <cfvo type="percent" val="0"/>
        <cfvo type="num" val="50"/>
        <cfvo type="num" val="80"/>
      </iconSet>
    </cfRule>
  </conditionalFormatting>
  <conditionalFormatting sqref="D27:D33">
    <cfRule type="containsBlanks" dxfId="17" priority="287">
      <formula>LEN(TRIM(D27))=0</formula>
    </cfRule>
  </conditionalFormatting>
  <conditionalFormatting sqref="I31">
    <cfRule type="iconSet" priority="270">
      <iconSet showValue="0" reverse="1">
        <cfvo type="percent" val="0"/>
        <cfvo type="num" val="50"/>
        <cfvo type="num" val="80"/>
      </iconSet>
    </cfRule>
  </conditionalFormatting>
  <conditionalFormatting sqref="I32">
    <cfRule type="iconSet" priority="267">
      <iconSet showValue="0" reverse="1">
        <cfvo type="percent" val="0"/>
        <cfvo type="num" val="50"/>
        <cfvo type="num" val="80"/>
      </iconSet>
    </cfRule>
  </conditionalFormatting>
  <conditionalFormatting sqref="I33">
    <cfRule type="iconSet" priority="264">
      <iconSet showValue="0" reverse="1">
        <cfvo type="percent" val="0"/>
        <cfvo type="num" val="50"/>
        <cfvo type="num" val="80"/>
      </iconSet>
    </cfRule>
  </conditionalFormatting>
  <conditionalFormatting sqref="D35:D41 D43:D49 D51 D54:D55">
    <cfRule type="containsBlanks" dxfId="16" priority="157">
      <formula>LEN(TRIM(D35))=0</formula>
    </cfRule>
  </conditionalFormatting>
  <conditionalFormatting sqref="I47">
    <cfRule type="iconSet" priority="249">
      <iconSet showValue="0" reverse="1">
        <cfvo type="percent" val="0"/>
        <cfvo type="num" val="50"/>
        <cfvo type="num" val="80"/>
      </iconSet>
    </cfRule>
  </conditionalFormatting>
  <conditionalFormatting sqref="I48">
    <cfRule type="iconSet" priority="186">
      <iconSet showValue="0" reverse="1">
        <cfvo type="percent" val="0"/>
        <cfvo type="num" val="50"/>
        <cfvo type="num" val="80"/>
      </iconSet>
    </cfRule>
  </conditionalFormatting>
  <conditionalFormatting sqref="I49">
    <cfRule type="iconSet" priority="183">
      <iconSet showValue="0" reverse="1">
        <cfvo type="percent" val="0"/>
        <cfvo type="num" val="50"/>
        <cfvo type="num" val="80"/>
      </iconSet>
    </cfRule>
  </conditionalFormatting>
  <conditionalFormatting sqref="I51">
    <cfRule type="iconSet" priority="179">
      <iconSet showValue="0" reverse="1">
        <cfvo type="percent" val="0"/>
        <cfvo type="num" val="50"/>
        <cfvo type="num" val="80"/>
      </iconSet>
    </cfRule>
  </conditionalFormatting>
  <conditionalFormatting sqref="D52">
    <cfRule type="cellIs" dxfId="15" priority="175" operator="equal">
      <formula>"&lt;names&gt;"</formula>
    </cfRule>
  </conditionalFormatting>
  <conditionalFormatting sqref="D53">
    <cfRule type="cellIs" dxfId="14" priority="172" operator="equal">
      <formula>"&lt;benefits&gt;"</formula>
    </cfRule>
  </conditionalFormatting>
  <conditionalFormatting sqref="I54">
    <cfRule type="iconSet" priority="169">
      <iconSet showValue="0" reverse="1">
        <cfvo type="percent" val="0"/>
        <cfvo type="num" val="50"/>
        <cfvo type="num" val="80"/>
      </iconSet>
    </cfRule>
  </conditionalFormatting>
  <conditionalFormatting sqref="I55">
    <cfRule type="iconSet" priority="153">
      <iconSet showValue="0" reverse="1">
        <cfvo type="percent" val="0"/>
        <cfvo type="num" val="50"/>
        <cfvo type="num" val="80"/>
      </iconSet>
    </cfRule>
  </conditionalFormatting>
  <conditionalFormatting sqref="D5 D7:D49">
    <cfRule type="notContainsBlanks" dxfId="13" priority="11">
      <formula>LEN(TRIM(D5))&gt;0</formula>
    </cfRule>
  </conditionalFormatting>
  <conditionalFormatting sqref="D5:D9 D11:D17 D49">
    <cfRule type="containsBlanks" dxfId="12" priority="355">
      <formula>LEN(TRIM(D5))=0</formula>
    </cfRule>
  </conditionalFormatting>
  <conditionalFormatting sqref="A10:D25 F10:I25">
    <cfRule type="expression" dxfId="9" priority="2" stopIfTrue="1">
      <formula>Question1.2.1_visibility=0</formula>
    </cfRule>
    <cfRule type="expression" dxfId="8" priority="1" stopIfTrue="1">
      <formula>Question1.2.1_visibility=-1</formula>
    </cfRule>
  </conditionalFormatting>
  <conditionalFormatting sqref="A26:D41 F26:I41">
    <cfRule type="expression" dxfId="7" priority="8" stopIfTrue="1">
      <formula>Question1.2.3_visibility=-1</formula>
    </cfRule>
  </conditionalFormatting>
  <conditionalFormatting sqref="A42:D49 F42:I49">
    <cfRule type="expression" dxfId="6" priority="7">
      <formula>Question1.2.5_visibility=-1</formula>
    </cfRule>
  </conditionalFormatting>
  <conditionalFormatting sqref="A15:D15 F15:I15">
    <cfRule type="expression" dxfId="5" priority="9" stopIfTrue="1">
      <formula>Question1.2.1.1_visibility=-1</formula>
    </cfRule>
    <cfRule type="expression" dxfId="4" priority="10" stopIfTrue="1">
      <formula>Question1.2.1.1_visibility=0</formula>
    </cfRule>
  </conditionalFormatting>
  <conditionalFormatting sqref="A16:D16 F16:I16">
    <cfRule type="expression" dxfId="3" priority="5" stopIfTrue="1">
      <formula>Question1.2.1.2_visibility=-1</formula>
    </cfRule>
    <cfRule type="expression" dxfId="2" priority="6" stopIfTrue="1">
      <formula>Question1.2.1.2_visibility=0</formula>
    </cfRule>
  </conditionalFormatting>
  <conditionalFormatting sqref="A17:D17 F17:I17">
    <cfRule type="expression" dxfId="1" priority="3" stopIfTrue="1">
      <formula>Question1.2.1.3_visibility=-1</formula>
    </cfRule>
  </conditionalFormatting>
  <conditionalFormatting sqref="A17:I17">
    <cfRule type="expression" dxfId="0" priority="4" stopIfTrue="1">
      <formula>Question1.2.1.3_visibility=0</formula>
    </cfRule>
  </conditionalFormatting>
  <hyperlinks>
    <hyperlink ref="F5" location="Explain1.1" display="Explanation question 1.1" xr:uid="{D650771D-1D52-4656-9D24-BF2789D4FD7D}"/>
    <hyperlink ref="F6" location="Explain1.2" display="Explain1.2" xr:uid="{EAB0846A-BE92-42B6-B549-96CD43BF9059}"/>
    <hyperlink ref="F10" location="Explain1.2.1" display="Explain1.2.1" xr:uid="{4BED500C-011A-4465-BCFB-8AA3A4CA8F8A}"/>
    <hyperlink ref="F15" location="Explain1.2.1.1" display="Explanation question 1.2.1.1" xr:uid="{4C2D9A67-B065-42D8-BD09-79726337CF6B}"/>
    <hyperlink ref="F16" location="Explain1.2.1.2" display="Explanation question 1.2.1.2" xr:uid="{3DD89A49-FF4A-4943-8ADC-C36684FB2956}"/>
    <hyperlink ref="F17" location="Explain1.2.1.3" display="Explanation question 1.2.1.3" xr:uid="{15762670-66C6-4207-BE90-9AD4B9A951F9}"/>
    <hyperlink ref="F6:F9" location="Explain1.2" display="Explanation question 1.2" xr:uid="{4B7C7C6A-3C78-47B1-8D10-B9A9B053F9AE}"/>
    <hyperlink ref="F10:F14" location="Explain1.2.1" display="Explanation question 1.2.1" xr:uid="{C0A13B28-FFED-4D1F-AC90-B6E9EF1E401B}"/>
    <hyperlink ref="F18:F25" location="Explain1.2.2" display="Explanation question 1.2.2" xr:uid="{93784127-74EF-480F-B07A-0999E3E7185C}"/>
    <hyperlink ref="F26:F30" location="Explain1.2.3" display="Explanation question 1.2.3" xr:uid="{B1B0B51F-2FF9-4079-AFA3-54F93D789908}"/>
    <hyperlink ref="F31" location="Explain1.2.3.1" display="Explanation question 1.2.3.1" xr:uid="{8EF3008B-9BC6-4F23-9FAA-AAFE853FA836}"/>
    <hyperlink ref="F32" location="Explain1.2.3.2" display="Explanation question 1.2.3.2" xr:uid="{77477AFB-070D-4766-B4A7-3B6252E2DA8F}"/>
    <hyperlink ref="F33" location="Explain1.2.3.3" display="Explanation question 1.2.3.3" xr:uid="{21D262F4-196B-459C-9D6F-A04CD09B4FB3}"/>
    <hyperlink ref="F34:F41" location="Explain1.2.4" display="Explanation question 1.2.4" xr:uid="{277FC359-A930-4845-9D17-A1B433701B97}"/>
    <hyperlink ref="F42:F46" location="Explain1.2.5" display="Explanation question 1.2.5" xr:uid="{847CD18A-A8D5-4BC6-8C5A-BB71BADA4BB7}"/>
    <hyperlink ref="F47" location="Explain1.2.5.1" display="Explanation question 1.2.5.1" xr:uid="{F426351B-C367-4C74-A32D-B7F611E3F750}"/>
    <hyperlink ref="F48" location="Explain1.2.5.2" display="Explanation question 1.2.5.2" xr:uid="{59D0EB09-C736-445E-AAA0-437E3E506982}"/>
    <hyperlink ref="F49" location="Explain1.2.5.3" display="Explanation question 1.2.5.3" xr:uid="{8E2AE230-9C35-48C5-93BF-02D876F45EF0}"/>
    <hyperlink ref="F50" location="Explain1.3" display="Explanation question 1.3" xr:uid="{6B1CE4B0-FEB0-44D0-A0DE-4D312F3B3F8B}"/>
    <hyperlink ref="F51" location="Explain1.4" display="Explanation question 1.4" xr:uid="{C8680091-E41F-4D61-8E63-E16F9E1C87F6}"/>
    <hyperlink ref="F52" location="Explain1.4.1" display="Explanation question 1.4.1" xr:uid="{66CE6B1E-F19E-4942-AB4F-9E88D4194FA9}"/>
    <hyperlink ref="F53" location="Explain1.4.2" display="Explanation question 1.4.2" xr:uid="{FD69454D-2951-4EC5-B34B-5DE0BB6BDBAC}"/>
    <hyperlink ref="F54" location="Explain1.5" display="Explanation question 1.5" xr:uid="{668F091A-64EE-4401-B1E9-6779C667E290}"/>
    <hyperlink ref="F55" location="Explain1.6" display="Explanation question 1.6" xr:uid="{E463F7C3-943D-467F-8153-5AB5AA680CE6}"/>
  </hyperlinks>
  <pageMargins left="0.23622047244094491" right="0.23622047244094491" top="0.74803149606299213" bottom="0.74803149606299213" header="0.31496062992125984" footer="0.31496062992125984"/>
  <pageSetup paperSize="8" scale="13" orientation="landscape" r:id="rId1"/>
  <ignoredErrors>
    <ignoredError sqref="G31:G33" unlockedFormula="1"/>
  </ignoredErrors>
  <extLst>
    <ext xmlns:x14="http://schemas.microsoft.com/office/spreadsheetml/2009/9/main" uri="{78C0D931-6437-407d-A8EE-F0AAD7539E65}">
      <x14:conditionalFormattings>
        <x14:conditionalFormatting xmlns:xm="http://schemas.microsoft.com/office/excel/2006/main">
          <x14:cfRule type="cellIs" priority="75" operator="equal" id="{B9B2E4B2-520E-4593-B405-18E5D3291983}">
            <xm:f>Values!$L$2</xm:f>
            <x14:dxf>
              <font>
                <color theme="2" tint="-0.24994659260841701"/>
              </font>
              <fill>
                <patternFill>
                  <bgColor theme="7" tint="0.79998168889431442"/>
                </patternFill>
              </fill>
            </x14:dxf>
          </x14:cfRule>
          <xm:sqref>G5 G7:G9 G11:G17 G19:G33 G35:G41 G43:G55</xm:sqref>
        </x14:conditionalFormatting>
        <x14:conditionalFormatting xmlns:xm="http://schemas.microsoft.com/office/excel/2006/main">
          <x14:cfRule type="cellIs" priority="15" operator="equal" id="{0AB7D21D-A51C-409E-8229-8B5A59394453}">
            <xm:f>Values!$L$3</xm:f>
            <x14:dxf>
              <font>
                <color theme="2" tint="-0.24994659260841701"/>
              </font>
              <fill>
                <patternFill>
                  <bgColor theme="7" tint="0.79998168889431442"/>
                </patternFill>
              </fill>
            </x14:dxf>
          </x14:cfRule>
          <xm:sqref>D50</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errorTitle="Invalid value" error="Please type in a correct value or select it from the list" xr:uid="{972044D7-4D55-418D-98D8-20AF8290C67E}">
          <x14:formula1>
            <xm:f>Values!$A$2:$A$3</xm:f>
          </x14:formula1>
          <xm:sqref>D7:D9 D11:D17 D19:D25 D27:D33 D35:D41 D43:D49 D51</xm:sqref>
        </x14:dataValidation>
        <x14:dataValidation type="list" allowBlank="1" showInputMessage="1" showErrorMessage="1" errorTitle="Invalid value" error="Please type in a correct value or select it from the list" xr:uid="{8372065C-BDD9-416B-A4E7-39F6358448B6}">
          <x14:formula1>
            <xm:f>Values!$G$2:$G$3</xm:f>
          </x14:formula1>
          <xm:sqref>D54</xm:sqref>
        </x14:dataValidation>
        <x14:dataValidation type="list" allowBlank="1" showInputMessage="1" showErrorMessage="1" errorTitle="Invalid value" error="Please type in a correct value or select it from the list" xr:uid="{4E065477-A8EC-4FFC-87A0-05C482FEA369}">
          <x14:formula1>
            <xm:f>Values!$J$2:$J$3</xm:f>
          </x14:formula1>
          <xm:sqref>D55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EAF24-E200-4FB7-ACE9-D3CFB827E170}">
  <sheetPr>
    <pageSetUpPr fitToPage="1"/>
  </sheetPr>
  <dimension ref="A1:J111"/>
  <sheetViews>
    <sheetView zoomScale="80" zoomScaleNormal="80" workbookViewId="0">
      <selection activeCell="G11" sqref="G11"/>
    </sheetView>
  </sheetViews>
  <sheetFormatPr defaultRowHeight="15" x14ac:dyDescent="0.25"/>
  <cols>
    <col min="1" max="1" width="9.140625" style="55"/>
    <col min="2" max="2" width="11.85546875" style="36" customWidth="1"/>
    <col min="3" max="3" width="66.7109375" style="49" customWidth="1"/>
    <col min="4" max="4" width="33.5703125" style="4" customWidth="1"/>
    <col min="5" max="5" width="6" style="4" customWidth="1"/>
    <col min="6" max="6" width="74" style="51" customWidth="1"/>
    <col min="7" max="7" width="46.42578125" style="3" customWidth="1"/>
    <col min="8" max="8" width="26.42578125" style="40" customWidth="1"/>
    <col min="9" max="9" width="17.7109375" style="55" customWidth="1"/>
    <col min="10" max="10" width="63.5703125" style="55" customWidth="1"/>
    <col min="11" max="16384" width="9.140625" style="55"/>
  </cols>
  <sheetData>
    <row r="1" spans="1:10" ht="15.75" x14ac:dyDescent="0.25">
      <c r="B1" s="70" t="s">
        <v>298</v>
      </c>
    </row>
    <row r="2" spans="1:10" x14ac:dyDescent="0.25">
      <c r="B2" s="5"/>
    </row>
    <row r="3" spans="1:10" s="95" customFormat="1" ht="120" customHeight="1" x14ac:dyDescent="0.25">
      <c r="A3" s="143"/>
      <c r="B3" s="144"/>
      <c r="C3" s="50" t="s">
        <v>1</v>
      </c>
      <c r="D3" s="143" t="s">
        <v>197</v>
      </c>
      <c r="E3" s="144"/>
      <c r="F3" s="50" t="s">
        <v>2</v>
      </c>
      <c r="G3" s="50" t="s">
        <v>5</v>
      </c>
      <c r="H3" s="50" t="s">
        <v>198</v>
      </c>
      <c r="I3" s="159" t="s">
        <v>7</v>
      </c>
      <c r="J3" s="160"/>
    </row>
    <row r="4" spans="1:10" ht="46.5" customHeight="1" thickBot="1" x14ac:dyDescent="0.3">
      <c r="A4" s="145">
        <v>2</v>
      </c>
      <c r="B4" s="145"/>
      <c r="C4" s="48" t="s">
        <v>106</v>
      </c>
      <c r="D4" s="150" t="s">
        <v>107</v>
      </c>
      <c r="E4" s="150"/>
      <c r="F4" s="150"/>
      <c r="G4" s="150"/>
      <c r="H4" s="150"/>
      <c r="I4" s="169"/>
    </row>
    <row r="5" spans="1:10" ht="30" customHeight="1" thickTop="1" x14ac:dyDescent="0.25">
      <c r="A5" s="146" t="s">
        <v>108</v>
      </c>
      <c r="B5" s="147"/>
      <c r="C5" s="173" t="s">
        <v>109</v>
      </c>
      <c r="D5" s="174"/>
      <c r="E5" s="156"/>
      <c r="F5" s="176" t="s">
        <v>313</v>
      </c>
      <c r="G5" s="179"/>
      <c r="H5" s="179"/>
      <c r="I5" s="170">
        <f>IF(Question2.1Special="Yes",100,IF(Question2.1Sensitive="Yes", 70,0))</f>
        <v>0</v>
      </c>
    </row>
    <row r="6" spans="1:10" ht="30" customHeight="1" x14ac:dyDescent="0.25">
      <c r="A6" s="123" t="s">
        <v>310</v>
      </c>
      <c r="B6" s="123"/>
      <c r="C6" s="123"/>
      <c r="D6" s="38"/>
      <c r="E6" s="157"/>
      <c r="F6" s="177"/>
      <c r="G6" s="39" t="str">
        <f>Values!L$2</f>
        <v>&lt;explain your answer (optionally)&gt;</v>
      </c>
      <c r="H6" s="46" t="s">
        <v>213</v>
      </c>
      <c r="I6" s="171"/>
    </row>
    <row r="7" spans="1:10" ht="30" customHeight="1" x14ac:dyDescent="0.25">
      <c r="A7" s="124" t="s">
        <v>311</v>
      </c>
      <c r="B7" s="124"/>
      <c r="C7" s="125"/>
      <c r="D7" s="38"/>
      <c r="E7" s="157"/>
      <c r="F7" s="177"/>
      <c r="G7" s="39" t="str">
        <f>Values!L$2</f>
        <v>&lt;explain your answer (optionally)&gt;</v>
      </c>
      <c r="H7" s="46" t="s">
        <v>213</v>
      </c>
      <c r="I7" s="171"/>
    </row>
    <row r="8" spans="1:10" ht="30" customHeight="1" x14ac:dyDescent="0.25">
      <c r="A8" s="124" t="s">
        <v>312</v>
      </c>
      <c r="B8" s="124"/>
      <c r="C8" s="125"/>
      <c r="D8" s="38"/>
      <c r="E8" s="157"/>
      <c r="F8" s="178"/>
      <c r="G8" s="39" t="str">
        <f>Values!L$2</f>
        <v>&lt;explain your answer (optionally)&gt;</v>
      </c>
      <c r="H8" s="46" t="s">
        <v>213</v>
      </c>
      <c r="I8" s="172"/>
    </row>
    <row r="9" spans="1:10" ht="30" customHeight="1" x14ac:dyDescent="0.25">
      <c r="A9" s="175" t="s">
        <v>115</v>
      </c>
      <c r="B9" s="175"/>
      <c r="C9" s="42" t="s">
        <v>116</v>
      </c>
      <c r="D9" s="38"/>
      <c r="E9" s="157"/>
      <c r="F9" s="97" t="s">
        <v>319</v>
      </c>
      <c r="G9" s="39" t="str">
        <f>Values!L$2</f>
        <v>&lt;explain your answer (optionally)&gt;</v>
      </c>
      <c r="H9" s="46" t="s">
        <v>200</v>
      </c>
      <c r="I9" s="44">
        <f>IF(Question2.2="No",100,0)</f>
        <v>0</v>
      </c>
    </row>
    <row r="10" spans="1:10" ht="30" customHeight="1" x14ac:dyDescent="0.25">
      <c r="A10" s="175" t="s">
        <v>118</v>
      </c>
      <c r="B10" s="175"/>
      <c r="C10" s="42" t="s">
        <v>119</v>
      </c>
      <c r="D10" s="38"/>
      <c r="E10" s="157"/>
      <c r="F10" s="97" t="s">
        <v>321</v>
      </c>
      <c r="G10" s="39" t="str">
        <f>Values!L$2</f>
        <v>&lt;explain your answer (optionally)&gt;</v>
      </c>
      <c r="H10" s="46" t="s">
        <v>200</v>
      </c>
      <c r="I10" s="44">
        <f>IF(Question2.3="No",100,0)</f>
        <v>0</v>
      </c>
    </row>
    <row r="11" spans="1:10" ht="30" customHeight="1" x14ac:dyDescent="0.25">
      <c r="A11" s="175" t="s">
        <v>121</v>
      </c>
      <c r="B11" s="175"/>
      <c r="C11" s="42" t="s">
        <v>122</v>
      </c>
      <c r="D11" s="38"/>
      <c r="E11" s="157"/>
      <c r="F11" s="97" t="s">
        <v>322</v>
      </c>
      <c r="G11" s="39" t="str">
        <f>Values!L$2</f>
        <v>&lt;explain your answer (optionally)&gt;</v>
      </c>
      <c r="H11" s="46" t="s">
        <v>200</v>
      </c>
      <c r="I11" s="44">
        <f>IF(Question2.4="Yes",70,0)</f>
        <v>0</v>
      </c>
    </row>
    <row r="12" spans="1:10" ht="30" customHeight="1" x14ac:dyDescent="0.25">
      <c r="A12" s="175" t="s">
        <v>124</v>
      </c>
      <c r="B12" s="175"/>
      <c r="C12" s="42" t="s">
        <v>125</v>
      </c>
      <c r="D12" s="38"/>
      <c r="E12" s="157"/>
      <c r="F12" s="97" t="s">
        <v>323</v>
      </c>
      <c r="G12" s="39" t="str">
        <f>Values!L$2</f>
        <v>&lt;explain your answer (optionally)&gt;</v>
      </c>
      <c r="H12" s="46" t="s">
        <v>200</v>
      </c>
      <c r="I12" s="44">
        <f>IF(Question2.5="Yes",70,0)</f>
        <v>0</v>
      </c>
    </row>
    <row r="13" spans="1:10" ht="30" customHeight="1" x14ac:dyDescent="0.25">
      <c r="A13" s="175" t="s">
        <v>127</v>
      </c>
      <c r="B13" s="175"/>
      <c r="C13" s="42" t="s">
        <v>128</v>
      </c>
      <c r="D13" s="38"/>
      <c r="E13" s="157"/>
      <c r="F13" s="97" t="s">
        <v>324</v>
      </c>
      <c r="G13" s="39" t="str">
        <f>Values!L$2</f>
        <v>&lt;explain your answer (optionally)&gt;</v>
      </c>
      <c r="H13" s="46" t="s">
        <v>200</v>
      </c>
      <c r="I13" s="44">
        <f>IF(Question2.6="Yes",70,0)</f>
        <v>0</v>
      </c>
    </row>
    <row r="14" spans="1:10" ht="30" customHeight="1" x14ac:dyDescent="0.25">
      <c r="A14" s="175" t="s">
        <v>130</v>
      </c>
      <c r="B14" s="175"/>
      <c r="C14" s="42" t="s">
        <v>131</v>
      </c>
      <c r="D14" s="38"/>
      <c r="E14" s="157"/>
      <c r="F14" s="97" t="s">
        <v>325</v>
      </c>
      <c r="G14" s="39" t="str">
        <f>Values!L$2</f>
        <v>&lt;explain your answer (optionally)&gt;</v>
      </c>
      <c r="H14" s="46" t="s">
        <v>200</v>
      </c>
      <c r="I14" s="44">
        <f>IF(Question2.7="Yes",100,0)</f>
        <v>0</v>
      </c>
    </row>
    <row r="15" spans="1:10" ht="30" customHeight="1" x14ac:dyDescent="0.25">
      <c r="A15" s="175" t="s">
        <v>133</v>
      </c>
      <c r="B15" s="175"/>
      <c r="C15" s="42" t="s">
        <v>134</v>
      </c>
      <c r="D15" s="38"/>
      <c r="E15" s="157"/>
      <c r="F15" s="97" t="s">
        <v>326</v>
      </c>
      <c r="G15" s="39" t="str">
        <f>Values!L$2</f>
        <v>&lt;explain your answer (optionally)&gt;</v>
      </c>
      <c r="H15" s="46" t="s">
        <v>200</v>
      </c>
      <c r="I15" s="44">
        <f>IF(Question2.8="Yes",70,0)</f>
        <v>0</v>
      </c>
    </row>
    <row r="16" spans="1:10" ht="30" customHeight="1" x14ac:dyDescent="0.25">
      <c r="A16" s="175" t="s">
        <v>136</v>
      </c>
      <c r="B16" s="175"/>
      <c r="C16" s="42" t="s">
        <v>137</v>
      </c>
      <c r="D16" s="38"/>
      <c r="E16" s="157"/>
      <c r="F16" s="97" t="s">
        <v>327</v>
      </c>
      <c r="G16" s="39" t="str">
        <f>Values!L$2</f>
        <v>&lt;explain your answer (optionally)&gt;</v>
      </c>
      <c r="H16" s="46" t="s">
        <v>200</v>
      </c>
      <c r="I16" s="44">
        <f>IF(Question2.9="No",100,IF(Question2.9="Yes",0,IF(ISBLANK(Question2.9),0,70)))</f>
        <v>0</v>
      </c>
    </row>
    <row r="17" spans="1:9" ht="30" customHeight="1" x14ac:dyDescent="0.25">
      <c r="A17" s="175" t="s">
        <v>141</v>
      </c>
      <c r="B17" s="175"/>
      <c r="C17" s="42" t="s">
        <v>142</v>
      </c>
      <c r="D17" s="38"/>
      <c r="E17" s="157"/>
      <c r="F17" s="97" t="s">
        <v>328</v>
      </c>
      <c r="G17" s="39" t="str">
        <f>Values!L$2</f>
        <v>&lt;explain your answer (optionally)&gt;</v>
      </c>
      <c r="H17" s="46" t="s">
        <v>200</v>
      </c>
      <c r="I17" s="44">
        <f>IF(Question2.10="Yes",70,0)</f>
        <v>0</v>
      </c>
    </row>
    <row r="18" spans="1:9" ht="30" customHeight="1" x14ac:dyDescent="0.25">
      <c r="A18" s="134" t="s">
        <v>144</v>
      </c>
      <c r="B18" s="134"/>
      <c r="C18" s="42" t="s">
        <v>145</v>
      </c>
      <c r="D18" s="38"/>
      <c r="E18" s="158"/>
      <c r="F18" s="97" t="s">
        <v>329</v>
      </c>
      <c r="G18" s="39" t="str">
        <f>Values!L$2</f>
        <v>&lt;explain your answer (optionally)&gt;</v>
      </c>
      <c r="H18" s="46" t="s">
        <v>200</v>
      </c>
      <c r="I18" s="44">
        <f>IF(Question2.11="Yes",70,0)</f>
        <v>0</v>
      </c>
    </row>
    <row r="19" spans="1:9" x14ac:dyDescent="0.25">
      <c r="B19" s="35"/>
    </row>
    <row r="20" spans="1:9" x14ac:dyDescent="0.25">
      <c r="B20" s="35"/>
    </row>
    <row r="21" spans="1:9" x14ac:dyDescent="0.25">
      <c r="B21" s="35"/>
    </row>
    <row r="22" spans="1:9" x14ac:dyDescent="0.25">
      <c r="B22" s="35"/>
    </row>
    <row r="23" spans="1:9" x14ac:dyDescent="0.25">
      <c r="B23" s="35"/>
    </row>
    <row r="24" spans="1:9" x14ac:dyDescent="0.25">
      <c r="B24" s="35"/>
    </row>
    <row r="25" spans="1:9" x14ac:dyDescent="0.25">
      <c r="B25" s="35"/>
    </row>
    <row r="26" spans="1:9" x14ac:dyDescent="0.25">
      <c r="B26" s="35"/>
    </row>
    <row r="27" spans="1:9" x14ac:dyDescent="0.25">
      <c r="B27" s="35"/>
    </row>
    <row r="28" spans="1:9" x14ac:dyDescent="0.25">
      <c r="B28" s="35"/>
    </row>
    <row r="29" spans="1:9" x14ac:dyDescent="0.25">
      <c r="B29" s="35"/>
    </row>
    <row r="30" spans="1:9" s="4" customFormat="1" x14ac:dyDescent="0.25">
      <c r="B30" s="35"/>
      <c r="C30" s="49"/>
      <c r="F30" s="51"/>
      <c r="G30" s="3"/>
      <c r="H30" s="40"/>
    </row>
    <row r="31" spans="1:9" s="4" customFormat="1" x14ac:dyDescent="0.25">
      <c r="B31" s="35"/>
      <c r="C31" s="49"/>
      <c r="F31" s="51"/>
      <c r="G31" s="3"/>
      <c r="H31" s="40"/>
    </row>
    <row r="32" spans="1:9" s="4" customFormat="1" x14ac:dyDescent="0.25">
      <c r="B32" s="35"/>
      <c r="C32" s="49"/>
      <c r="F32" s="51"/>
      <c r="G32" s="3"/>
      <c r="H32" s="40"/>
    </row>
    <row r="33" spans="2:8" s="4" customFormat="1" x14ac:dyDescent="0.25">
      <c r="B33" s="35"/>
      <c r="C33" s="49"/>
      <c r="F33" s="51"/>
      <c r="G33" s="3"/>
      <c r="H33" s="40"/>
    </row>
    <row r="34" spans="2:8" s="4" customFormat="1" x14ac:dyDescent="0.25">
      <c r="B34" s="35"/>
      <c r="C34" s="49"/>
      <c r="F34" s="51"/>
      <c r="G34" s="3"/>
      <c r="H34" s="40"/>
    </row>
    <row r="35" spans="2:8" s="4" customFormat="1" x14ac:dyDescent="0.25">
      <c r="B35" s="35"/>
      <c r="C35" s="49"/>
      <c r="F35" s="51"/>
      <c r="G35" s="3"/>
      <c r="H35" s="40"/>
    </row>
    <row r="36" spans="2:8" s="4" customFormat="1" x14ac:dyDescent="0.25">
      <c r="B36" s="35"/>
      <c r="C36" s="49"/>
      <c r="F36" s="51"/>
      <c r="G36" s="3"/>
      <c r="H36" s="40"/>
    </row>
    <row r="37" spans="2:8" s="4" customFormat="1" x14ac:dyDescent="0.25">
      <c r="B37" s="35"/>
      <c r="C37" s="49"/>
      <c r="F37" s="51"/>
      <c r="G37" s="3"/>
      <c r="H37" s="40"/>
    </row>
    <row r="38" spans="2:8" s="4" customFormat="1" x14ac:dyDescent="0.25">
      <c r="B38" s="35"/>
      <c r="C38" s="49"/>
      <c r="F38" s="51"/>
      <c r="G38" s="3"/>
      <c r="H38" s="40"/>
    </row>
    <row r="39" spans="2:8" s="4" customFormat="1" x14ac:dyDescent="0.25">
      <c r="B39" s="35"/>
      <c r="C39" s="49"/>
      <c r="F39" s="51"/>
      <c r="G39" s="3"/>
      <c r="H39" s="40"/>
    </row>
    <row r="40" spans="2:8" s="4" customFormat="1" x14ac:dyDescent="0.25">
      <c r="B40" s="35"/>
      <c r="C40" s="49"/>
      <c r="F40" s="51"/>
      <c r="G40" s="3"/>
      <c r="H40" s="40"/>
    </row>
    <row r="41" spans="2:8" s="4" customFormat="1" x14ac:dyDescent="0.25">
      <c r="B41" s="35"/>
      <c r="C41" s="49"/>
      <c r="F41" s="51"/>
      <c r="G41" s="3"/>
      <c r="H41" s="40"/>
    </row>
    <row r="42" spans="2:8" s="4" customFormat="1" x14ac:dyDescent="0.25">
      <c r="B42" s="35"/>
      <c r="C42" s="49"/>
      <c r="F42" s="51"/>
      <c r="G42" s="3"/>
      <c r="H42" s="40"/>
    </row>
    <row r="43" spans="2:8" s="4" customFormat="1" x14ac:dyDescent="0.25">
      <c r="B43" s="35"/>
      <c r="C43" s="49"/>
      <c r="F43" s="51"/>
      <c r="G43" s="3"/>
      <c r="H43" s="40"/>
    </row>
    <row r="44" spans="2:8" s="4" customFormat="1" x14ac:dyDescent="0.25">
      <c r="B44" s="35"/>
      <c r="C44" s="49"/>
      <c r="F44" s="51"/>
      <c r="G44" s="3"/>
      <c r="H44" s="40"/>
    </row>
    <row r="45" spans="2:8" s="4" customFormat="1" x14ac:dyDescent="0.25">
      <c r="B45" s="35"/>
      <c r="C45" s="49"/>
      <c r="F45" s="51"/>
      <c r="G45" s="3"/>
      <c r="H45" s="40"/>
    </row>
    <row r="46" spans="2:8" s="4" customFormat="1" x14ac:dyDescent="0.25">
      <c r="B46" s="35"/>
      <c r="C46" s="49"/>
      <c r="F46" s="51"/>
      <c r="G46" s="3"/>
      <c r="H46" s="40"/>
    </row>
    <row r="47" spans="2:8" s="4" customFormat="1" x14ac:dyDescent="0.25">
      <c r="B47" s="35"/>
      <c r="C47" s="49"/>
      <c r="F47" s="51"/>
      <c r="G47" s="3"/>
      <c r="H47" s="40"/>
    </row>
    <row r="48" spans="2:8" s="4" customFormat="1" x14ac:dyDescent="0.25">
      <c r="B48" s="35"/>
      <c r="C48" s="49"/>
      <c r="F48" s="51"/>
      <c r="G48" s="3"/>
      <c r="H48" s="40"/>
    </row>
    <row r="49" spans="2:8" s="4" customFormat="1" x14ac:dyDescent="0.25">
      <c r="B49" s="35"/>
      <c r="C49" s="49"/>
      <c r="F49" s="51"/>
      <c r="G49" s="3"/>
      <c r="H49" s="40"/>
    </row>
    <row r="50" spans="2:8" s="4" customFormat="1" x14ac:dyDescent="0.25">
      <c r="B50" s="35"/>
      <c r="C50" s="49"/>
      <c r="F50" s="51"/>
      <c r="G50" s="3"/>
      <c r="H50" s="40"/>
    </row>
    <row r="51" spans="2:8" s="4" customFormat="1" x14ac:dyDescent="0.25">
      <c r="B51" s="35"/>
      <c r="C51" s="49"/>
      <c r="F51" s="51"/>
      <c r="G51" s="3"/>
      <c r="H51" s="40"/>
    </row>
    <row r="52" spans="2:8" s="4" customFormat="1" x14ac:dyDescent="0.25">
      <c r="B52" s="35"/>
      <c r="C52" s="49"/>
      <c r="F52" s="51"/>
      <c r="G52" s="3"/>
      <c r="H52" s="40"/>
    </row>
    <row r="53" spans="2:8" s="4" customFormat="1" x14ac:dyDescent="0.25">
      <c r="B53" s="35"/>
      <c r="C53" s="49"/>
      <c r="F53" s="51"/>
      <c r="G53" s="3"/>
      <c r="H53" s="40"/>
    </row>
    <row r="54" spans="2:8" s="4" customFormat="1" x14ac:dyDescent="0.25">
      <c r="B54" s="35"/>
      <c r="C54" s="49"/>
      <c r="F54" s="51"/>
      <c r="G54" s="3"/>
      <c r="H54" s="40"/>
    </row>
    <row r="55" spans="2:8" s="4" customFormat="1" x14ac:dyDescent="0.25">
      <c r="B55" s="35"/>
      <c r="C55" s="49"/>
      <c r="F55" s="51"/>
      <c r="G55" s="3"/>
      <c r="H55" s="40"/>
    </row>
    <row r="56" spans="2:8" s="4" customFormat="1" x14ac:dyDescent="0.25">
      <c r="B56" s="35"/>
      <c r="C56" s="49"/>
      <c r="F56" s="51"/>
      <c r="G56" s="3"/>
      <c r="H56" s="40"/>
    </row>
    <row r="57" spans="2:8" s="4" customFormat="1" x14ac:dyDescent="0.25">
      <c r="B57" s="35"/>
      <c r="C57" s="49"/>
      <c r="F57" s="51"/>
      <c r="G57" s="3"/>
      <c r="H57" s="40"/>
    </row>
    <row r="58" spans="2:8" s="4" customFormat="1" x14ac:dyDescent="0.25">
      <c r="B58" s="35"/>
      <c r="C58" s="49"/>
      <c r="F58" s="51"/>
      <c r="G58" s="3"/>
      <c r="H58" s="40"/>
    </row>
    <row r="59" spans="2:8" s="4" customFormat="1" x14ac:dyDescent="0.25">
      <c r="B59" s="35"/>
      <c r="C59" s="49"/>
      <c r="F59" s="51"/>
      <c r="G59" s="3"/>
      <c r="H59" s="40"/>
    </row>
    <row r="60" spans="2:8" s="4" customFormat="1" x14ac:dyDescent="0.25">
      <c r="B60" s="35"/>
      <c r="C60" s="49"/>
      <c r="F60" s="51"/>
      <c r="G60" s="3"/>
      <c r="H60" s="40"/>
    </row>
    <row r="61" spans="2:8" s="4" customFormat="1" x14ac:dyDescent="0.25">
      <c r="B61" s="35"/>
      <c r="C61" s="49"/>
      <c r="F61" s="51"/>
      <c r="G61" s="3"/>
      <c r="H61" s="40"/>
    </row>
    <row r="62" spans="2:8" s="4" customFormat="1" x14ac:dyDescent="0.25">
      <c r="B62" s="35"/>
      <c r="C62" s="49"/>
      <c r="F62" s="51"/>
      <c r="G62" s="3"/>
      <c r="H62" s="40"/>
    </row>
    <row r="63" spans="2:8" s="4" customFormat="1" x14ac:dyDescent="0.25">
      <c r="B63" s="35"/>
      <c r="C63" s="49"/>
      <c r="F63" s="51"/>
      <c r="G63" s="3"/>
      <c r="H63" s="40"/>
    </row>
    <row r="64" spans="2:8" s="4" customFormat="1" x14ac:dyDescent="0.25">
      <c r="B64" s="35"/>
      <c r="C64" s="49"/>
      <c r="F64" s="51"/>
      <c r="G64" s="3"/>
      <c r="H64" s="40"/>
    </row>
    <row r="65" spans="2:8" s="4" customFormat="1" x14ac:dyDescent="0.25">
      <c r="B65" s="35"/>
      <c r="C65" s="49"/>
      <c r="F65" s="51"/>
      <c r="G65" s="3"/>
      <c r="H65" s="40"/>
    </row>
    <row r="66" spans="2:8" s="4" customFormat="1" x14ac:dyDescent="0.25">
      <c r="B66" s="35"/>
      <c r="C66" s="49"/>
      <c r="F66" s="51"/>
      <c r="G66" s="3"/>
      <c r="H66" s="40"/>
    </row>
    <row r="67" spans="2:8" s="4" customFormat="1" x14ac:dyDescent="0.25">
      <c r="B67" s="35"/>
      <c r="C67" s="49"/>
      <c r="F67" s="51"/>
      <c r="G67" s="3"/>
      <c r="H67" s="40"/>
    </row>
    <row r="68" spans="2:8" s="4" customFormat="1" x14ac:dyDescent="0.25">
      <c r="B68" s="35"/>
      <c r="C68" s="49"/>
      <c r="F68" s="51"/>
      <c r="G68" s="3"/>
      <c r="H68" s="40"/>
    </row>
    <row r="69" spans="2:8" s="4" customFormat="1" x14ac:dyDescent="0.25">
      <c r="B69" s="35"/>
      <c r="C69" s="49"/>
      <c r="F69" s="51"/>
      <c r="G69" s="3"/>
      <c r="H69" s="40"/>
    </row>
    <row r="70" spans="2:8" s="4" customFormat="1" x14ac:dyDescent="0.25">
      <c r="B70" s="35"/>
      <c r="C70" s="49"/>
      <c r="F70" s="51"/>
      <c r="G70" s="3"/>
      <c r="H70" s="40"/>
    </row>
    <row r="71" spans="2:8" s="4" customFormat="1" x14ac:dyDescent="0.25">
      <c r="B71" s="35"/>
      <c r="C71" s="49"/>
      <c r="F71" s="51"/>
      <c r="G71" s="3"/>
      <c r="H71" s="40"/>
    </row>
    <row r="72" spans="2:8" s="4" customFormat="1" x14ac:dyDescent="0.25">
      <c r="B72" s="35"/>
      <c r="C72" s="49"/>
      <c r="F72" s="51"/>
      <c r="G72" s="3"/>
      <c r="H72" s="40"/>
    </row>
    <row r="73" spans="2:8" s="4" customFormat="1" x14ac:dyDescent="0.25">
      <c r="B73" s="35"/>
      <c r="C73" s="49"/>
      <c r="F73" s="51"/>
      <c r="G73" s="3"/>
      <c r="H73" s="40"/>
    </row>
    <row r="74" spans="2:8" s="4" customFormat="1" x14ac:dyDescent="0.25">
      <c r="B74" s="35"/>
      <c r="C74" s="49"/>
      <c r="F74" s="51"/>
      <c r="G74" s="3"/>
      <c r="H74" s="40"/>
    </row>
    <row r="75" spans="2:8" s="4" customFormat="1" x14ac:dyDescent="0.25">
      <c r="B75" s="35"/>
      <c r="C75" s="49"/>
      <c r="F75" s="51"/>
      <c r="G75" s="3"/>
      <c r="H75" s="40"/>
    </row>
    <row r="76" spans="2:8" s="4" customFormat="1" x14ac:dyDescent="0.25">
      <c r="B76" s="35"/>
      <c r="C76" s="49"/>
      <c r="F76" s="51"/>
      <c r="G76" s="3"/>
      <c r="H76" s="40"/>
    </row>
    <row r="77" spans="2:8" s="4" customFormat="1" x14ac:dyDescent="0.25">
      <c r="B77" s="35"/>
      <c r="C77" s="49"/>
      <c r="F77" s="51"/>
      <c r="G77" s="3"/>
      <c r="H77" s="40"/>
    </row>
    <row r="78" spans="2:8" s="4" customFormat="1" x14ac:dyDescent="0.25">
      <c r="B78" s="35"/>
      <c r="C78" s="49"/>
      <c r="F78" s="51"/>
      <c r="G78" s="3"/>
      <c r="H78" s="40"/>
    </row>
    <row r="79" spans="2:8" s="4" customFormat="1" x14ac:dyDescent="0.25">
      <c r="B79" s="35"/>
      <c r="C79" s="49"/>
      <c r="F79" s="51"/>
      <c r="G79" s="3"/>
      <c r="H79" s="40"/>
    </row>
    <row r="80" spans="2:8" s="4" customFormat="1" x14ac:dyDescent="0.25">
      <c r="B80" s="35"/>
      <c r="C80" s="49"/>
      <c r="F80" s="51"/>
      <c r="G80" s="3"/>
      <c r="H80" s="40"/>
    </row>
    <row r="81" spans="2:8" s="4" customFormat="1" x14ac:dyDescent="0.25">
      <c r="B81" s="35"/>
      <c r="C81" s="49"/>
      <c r="F81" s="51"/>
      <c r="G81" s="3"/>
      <c r="H81" s="40"/>
    </row>
    <row r="82" spans="2:8" s="4" customFormat="1" x14ac:dyDescent="0.25">
      <c r="B82" s="35"/>
      <c r="C82" s="49"/>
      <c r="F82" s="51"/>
      <c r="G82" s="3"/>
      <c r="H82" s="40"/>
    </row>
    <row r="83" spans="2:8" s="4" customFormat="1" x14ac:dyDescent="0.25">
      <c r="B83" s="35"/>
      <c r="C83" s="49"/>
      <c r="F83" s="51"/>
      <c r="G83" s="3"/>
      <c r="H83" s="40"/>
    </row>
    <row r="84" spans="2:8" s="4" customFormat="1" x14ac:dyDescent="0.25">
      <c r="B84" s="35"/>
      <c r="C84" s="49"/>
      <c r="F84" s="51"/>
      <c r="G84" s="3"/>
      <c r="H84" s="40"/>
    </row>
    <row r="85" spans="2:8" s="4" customFormat="1" x14ac:dyDescent="0.25">
      <c r="B85" s="35"/>
      <c r="C85" s="49"/>
      <c r="F85" s="51"/>
      <c r="G85" s="3"/>
      <c r="H85" s="40"/>
    </row>
    <row r="86" spans="2:8" s="4" customFormat="1" x14ac:dyDescent="0.25">
      <c r="B86" s="35"/>
      <c r="C86" s="49"/>
      <c r="F86" s="51"/>
      <c r="G86" s="3"/>
      <c r="H86" s="40"/>
    </row>
    <row r="87" spans="2:8" s="4" customFormat="1" x14ac:dyDescent="0.25">
      <c r="B87" s="35"/>
      <c r="C87" s="49"/>
      <c r="F87" s="51"/>
      <c r="G87" s="3"/>
      <c r="H87" s="40"/>
    </row>
    <row r="88" spans="2:8" s="4" customFormat="1" x14ac:dyDescent="0.25">
      <c r="B88" s="35"/>
      <c r="C88" s="49"/>
      <c r="F88" s="51"/>
      <c r="G88" s="3"/>
      <c r="H88" s="40"/>
    </row>
    <row r="89" spans="2:8" s="4" customFormat="1" x14ac:dyDescent="0.25">
      <c r="B89" s="35"/>
      <c r="C89" s="49"/>
      <c r="F89" s="51"/>
      <c r="G89" s="3"/>
      <c r="H89" s="40"/>
    </row>
    <row r="90" spans="2:8" s="4" customFormat="1" x14ac:dyDescent="0.25">
      <c r="B90" s="35"/>
      <c r="C90" s="49"/>
      <c r="F90" s="51"/>
      <c r="G90" s="3"/>
      <c r="H90" s="40"/>
    </row>
    <row r="91" spans="2:8" s="4" customFormat="1" x14ac:dyDescent="0.25">
      <c r="B91" s="35"/>
      <c r="C91" s="49"/>
      <c r="F91" s="51"/>
      <c r="G91" s="3"/>
      <c r="H91" s="40"/>
    </row>
    <row r="92" spans="2:8" s="4" customFormat="1" x14ac:dyDescent="0.25">
      <c r="B92" s="35"/>
      <c r="C92" s="49"/>
      <c r="F92" s="51"/>
      <c r="G92" s="3"/>
      <c r="H92" s="40"/>
    </row>
    <row r="93" spans="2:8" s="4" customFormat="1" x14ac:dyDescent="0.25">
      <c r="B93" s="35"/>
      <c r="C93" s="49"/>
      <c r="F93" s="51"/>
      <c r="G93" s="3"/>
      <c r="H93" s="40"/>
    </row>
    <row r="94" spans="2:8" s="4" customFormat="1" x14ac:dyDescent="0.25">
      <c r="B94" s="35"/>
      <c r="C94" s="49"/>
      <c r="F94" s="51"/>
      <c r="G94" s="3"/>
      <c r="H94" s="40"/>
    </row>
    <row r="95" spans="2:8" s="4" customFormat="1" x14ac:dyDescent="0.25">
      <c r="B95" s="35"/>
      <c r="C95" s="49"/>
      <c r="F95" s="51"/>
      <c r="G95" s="3"/>
      <c r="H95" s="40"/>
    </row>
    <row r="96" spans="2:8" s="4" customFormat="1" x14ac:dyDescent="0.25">
      <c r="B96" s="35"/>
      <c r="C96" s="49"/>
      <c r="F96" s="51"/>
      <c r="G96" s="3"/>
      <c r="H96" s="40"/>
    </row>
    <row r="97" spans="2:8" s="4" customFormat="1" x14ac:dyDescent="0.25">
      <c r="B97" s="35"/>
      <c r="C97" s="49"/>
      <c r="F97" s="51"/>
      <c r="G97" s="3"/>
      <c r="H97" s="40"/>
    </row>
    <row r="98" spans="2:8" s="4" customFormat="1" x14ac:dyDescent="0.25">
      <c r="B98" s="35"/>
      <c r="C98" s="49"/>
      <c r="F98" s="51"/>
      <c r="G98" s="3"/>
      <c r="H98" s="40"/>
    </row>
    <row r="99" spans="2:8" s="4" customFormat="1" x14ac:dyDescent="0.25">
      <c r="B99" s="35"/>
      <c r="C99" s="49"/>
      <c r="F99" s="51"/>
      <c r="G99" s="3"/>
      <c r="H99" s="40"/>
    </row>
    <row r="100" spans="2:8" s="4" customFormat="1" x14ac:dyDescent="0.25">
      <c r="B100" s="35"/>
      <c r="C100" s="49"/>
      <c r="F100" s="51"/>
      <c r="G100" s="3"/>
      <c r="H100" s="40"/>
    </row>
    <row r="101" spans="2:8" s="4" customFormat="1" x14ac:dyDescent="0.25">
      <c r="B101" s="35"/>
      <c r="C101" s="49"/>
      <c r="F101" s="51"/>
      <c r="G101" s="3"/>
      <c r="H101" s="40"/>
    </row>
    <row r="102" spans="2:8" s="4" customFormat="1" x14ac:dyDescent="0.25">
      <c r="B102" s="35"/>
      <c r="C102" s="49"/>
      <c r="F102" s="51"/>
      <c r="G102" s="3"/>
      <c r="H102" s="40"/>
    </row>
    <row r="103" spans="2:8" s="4" customFormat="1" x14ac:dyDescent="0.25">
      <c r="B103" s="35"/>
      <c r="C103" s="49"/>
      <c r="F103" s="51"/>
      <c r="G103" s="3"/>
      <c r="H103" s="40"/>
    </row>
    <row r="104" spans="2:8" s="4" customFormat="1" x14ac:dyDescent="0.25">
      <c r="B104" s="35"/>
      <c r="C104" s="49"/>
      <c r="F104" s="51"/>
      <c r="G104" s="3"/>
      <c r="H104" s="40"/>
    </row>
    <row r="105" spans="2:8" s="4" customFormat="1" x14ac:dyDescent="0.25">
      <c r="B105" s="35"/>
      <c r="C105" s="49"/>
      <c r="F105" s="51"/>
      <c r="G105" s="3"/>
      <c r="H105" s="40"/>
    </row>
    <row r="106" spans="2:8" s="4" customFormat="1" x14ac:dyDescent="0.25">
      <c r="B106" s="35"/>
      <c r="C106" s="49"/>
      <c r="F106" s="51"/>
      <c r="G106" s="3"/>
      <c r="H106" s="40"/>
    </row>
    <row r="107" spans="2:8" s="4" customFormat="1" x14ac:dyDescent="0.25">
      <c r="B107" s="35"/>
      <c r="C107" s="49"/>
      <c r="F107" s="51"/>
      <c r="G107" s="3"/>
      <c r="H107" s="40"/>
    </row>
    <row r="108" spans="2:8" s="4" customFormat="1" x14ac:dyDescent="0.25">
      <c r="B108" s="35"/>
      <c r="C108" s="49"/>
      <c r="F108" s="51"/>
      <c r="G108" s="3"/>
      <c r="H108" s="40"/>
    </row>
    <row r="109" spans="2:8" s="4" customFormat="1" x14ac:dyDescent="0.25">
      <c r="B109" s="35"/>
      <c r="C109" s="49"/>
      <c r="F109" s="51"/>
      <c r="G109" s="3"/>
      <c r="H109" s="40"/>
    </row>
    <row r="110" spans="2:8" s="4" customFormat="1" x14ac:dyDescent="0.25">
      <c r="B110" s="35"/>
      <c r="C110" s="49"/>
      <c r="F110" s="51"/>
      <c r="G110" s="3"/>
      <c r="H110" s="40"/>
    </row>
    <row r="111" spans="2:8" s="4" customFormat="1" x14ac:dyDescent="0.25">
      <c r="B111" s="35"/>
      <c r="C111" s="49"/>
      <c r="F111" s="51"/>
      <c r="G111" s="3"/>
      <c r="H111" s="40"/>
    </row>
  </sheetData>
  <sheetProtection sheet="1" objects="1" scenarios="1" selectLockedCells="1"/>
  <mergeCells count="24">
    <mergeCell ref="A18:B18"/>
    <mergeCell ref="E5:E18"/>
    <mergeCell ref="I5:I8"/>
    <mergeCell ref="C5:D5"/>
    <mergeCell ref="A13:B13"/>
    <mergeCell ref="A14:B14"/>
    <mergeCell ref="A15:B15"/>
    <mergeCell ref="A16:B16"/>
    <mergeCell ref="A17:B17"/>
    <mergeCell ref="A9:B9"/>
    <mergeCell ref="A10:B10"/>
    <mergeCell ref="A11:B11"/>
    <mergeCell ref="A12:B12"/>
    <mergeCell ref="A6:C6"/>
    <mergeCell ref="F5:F8"/>
    <mergeCell ref="G5:H5"/>
    <mergeCell ref="I3:J3"/>
    <mergeCell ref="A4:B4"/>
    <mergeCell ref="D4:I4"/>
    <mergeCell ref="A7:C7"/>
    <mergeCell ref="A8:C8"/>
    <mergeCell ref="A5:B5"/>
    <mergeCell ref="A3:B3"/>
    <mergeCell ref="D3:E3"/>
  </mergeCells>
  <conditionalFormatting sqref="D6:D18">
    <cfRule type="notContainsBlanks" dxfId="55" priority="49">
      <formula>LEN(TRIM(D6))&gt;0</formula>
    </cfRule>
    <cfRule type="containsBlanks" dxfId="54" priority="50">
      <formula>LEN(TRIM(D6))=0</formula>
    </cfRule>
  </conditionalFormatting>
  <conditionalFormatting sqref="I5:I10">
    <cfRule type="iconSet" priority="40">
      <iconSet showValue="0" reverse="1">
        <cfvo type="percent" val="0"/>
        <cfvo type="num" val="50"/>
        <cfvo type="num" val="80"/>
      </iconSet>
    </cfRule>
  </conditionalFormatting>
  <conditionalFormatting sqref="I11">
    <cfRule type="iconSet" priority="8">
      <iconSet showValue="0" reverse="1">
        <cfvo type="percent" val="0"/>
        <cfvo type="num" val="50"/>
        <cfvo type="num" val="80"/>
      </iconSet>
    </cfRule>
  </conditionalFormatting>
  <conditionalFormatting sqref="I12">
    <cfRule type="iconSet" priority="7">
      <iconSet showValue="0" reverse="1">
        <cfvo type="percent" val="0"/>
        <cfvo type="num" val="50"/>
        <cfvo type="num" val="80"/>
      </iconSet>
    </cfRule>
  </conditionalFormatting>
  <conditionalFormatting sqref="I13">
    <cfRule type="iconSet" priority="6">
      <iconSet showValue="0" reverse="1">
        <cfvo type="percent" val="0"/>
        <cfvo type="num" val="50"/>
        <cfvo type="num" val="80"/>
      </iconSet>
    </cfRule>
  </conditionalFormatting>
  <conditionalFormatting sqref="I14">
    <cfRule type="iconSet" priority="5">
      <iconSet showValue="0" reverse="1">
        <cfvo type="percent" val="0"/>
        <cfvo type="num" val="50"/>
        <cfvo type="num" val="80"/>
      </iconSet>
    </cfRule>
  </conditionalFormatting>
  <conditionalFormatting sqref="I15">
    <cfRule type="iconSet" priority="4">
      <iconSet showValue="0" reverse="1">
        <cfvo type="percent" val="0"/>
        <cfvo type="num" val="50"/>
        <cfvo type="num" val="80"/>
      </iconSet>
    </cfRule>
  </conditionalFormatting>
  <conditionalFormatting sqref="I16">
    <cfRule type="iconSet" priority="3">
      <iconSet showValue="0" reverse="1">
        <cfvo type="percent" val="0"/>
        <cfvo type="num" val="50"/>
        <cfvo type="num" val="80"/>
      </iconSet>
    </cfRule>
  </conditionalFormatting>
  <conditionalFormatting sqref="I17">
    <cfRule type="iconSet" priority="2">
      <iconSet showValue="0" reverse="1">
        <cfvo type="percent" val="0"/>
        <cfvo type="num" val="50"/>
        <cfvo type="num" val="80"/>
      </iconSet>
    </cfRule>
  </conditionalFormatting>
  <conditionalFormatting sqref="I18">
    <cfRule type="iconSet" priority="1">
      <iconSet showValue="0" reverse="1">
        <cfvo type="percent" val="0"/>
        <cfvo type="num" val="50"/>
        <cfvo type="num" val="80"/>
      </iconSet>
    </cfRule>
  </conditionalFormatting>
  <hyperlinks>
    <hyperlink ref="F5" location="Explain2.1" display="Explanation question 2.1" xr:uid="{618F41F7-E415-4BC3-BFA4-FBE1598E801F}"/>
    <hyperlink ref="F9" location="Explain2.2" display="Explanation question 2.2" xr:uid="{23F92AB5-91F2-4FE3-A775-F66B954EC864}"/>
    <hyperlink ref="F10" location="Explain2.3" display="Explanation question 2.3" xr:uid="{15A7AF81-80C5-4614-AAE2-C648F340835D}"/>
    <hyperlink ref="F11" location="Explain2.4" display="Explanation question 2.4" xr:uid="{E80D3C5D-983B-4FC6-821E-AC02C2D2BA53}"/>
    <hyperlink ref="F12" location="Explain2.5" display="Explanation question 2.5" xr:uid="{D10736F8-5D3D-4261-9FBA-C2D6B90C83C4}"/>
    <hyperlink ref="F13" location="Explain2.6" display="Explanation question 2.6" xr:uid="{A23DA349-06F0-43FF-82C4-DAC5205DF061}"/>
    <hyperlink ref="F14" location="Explain2.7" display="Explanation question 2.7" xr:uid="{AA5A9859-54D4-45E2-91EE-DDEF994B1E1A}"/>
    <hyperlink ref="F15" location="Explain2.8" display="Explanation question 2.8" xr:uid="{2A309561-C497-4D56-BFA7-6AFB2A032886}"/>
    <hyperlink ref="F16" location="Explain2.9" display="Explanation question 2.9" xr:uid="{8C7A1AA7-7CC4-4311-988B-CEEE8D60F684}"/>
    <hyperlink ref="F17" location="Explain2.10" display="Explanation question 2.10" xr:uid="{9636259B-4029-4170-A4AC-88D858B82D60}"/>
    <hyperlink ref="F18" location="Explain2.11" display="Explanation question 2.11" xr:uid="{59483C4A-EB45-4975-809F-CCE99E6941BF}"/>
  </hyperlinks>
  <pageMargins left="0.23622047244094491" right="0.23622047244094491" top="0.74803149606299213" bottom="0.74803149606299213" header="0.31496062992125984" footer="0.31496062992125984"/>
  <pageSetup paperSize="8" scale="13" orientation="landscape" r:id="rId1"/>
  <extLst>
    <ext xmlns:x14="http://schemas.microsoft.com/office/spreadsheetml/2009/9/main" uri="{78C0D931-6437-407d-A8EE-F0AAD7539E65}">
      <x14:conditionalFormattings>
        <x14:conditionalFormatting xmlns:xm="http://schemas.microsoft.com/office/excel/2006/main">
          <x14:cfRule type="cellIs" priority="126" operator="equal" id="{B7E14D98-D03B-4CB2-B8D6-871A9528229B}">
            <xm:f>Values!$L$2</xm:f>
            <x14:dxf>
              <font>
                <color theme="2" tint="-0.24994659260841701"/>
              </font>
              <fill>
                <patternFill>
                  <bgColor theme="7" tint="0.79998168889431442"/>
                </patternFill>
              </fill>
            </x14:dxf>
          </x14:cfRule>
          <xm:sqref>G6:G18</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errorTitle="Invalid value" error="Please type in a correct value or select it from the list" xr:uid="{283F3541-9A75-43AD-B339-007B4809F748}">
          <x14:formula1>
            <xm:f>Values!$A$2:$A$3</xm:f>
          </x14:formula1>
          <xm:sqref>D6:D15 D17:D18</xm:sqref>
        </x14:dataValidation>
        <x14:dataValidation type="list" allowBlank="1" showInputMessage="1" showErrorMessage="1" errorTitle="Invalid value" error="Please type in a correct value or select it from the list" xr:uid="{676277C2-E536-4ECF-A215-BF61C25543AD}">
          <x14:formula1>
            <xm:f>Values!$N$2:$N$4</xm:f>
          </x14:formula1>
          <xm:sqref>D16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53238-C27C-43D7-8E70-78234F83EF06}">
  <sheetPr>
    <pageSetUpPr fitToPage="1"/>
  </sheetPr>
  <dimension ref="A1:J114"/>
  <sheetViews>
    <sheetView topLeftCell="A2" zoomScale="80" zoomScaleNormal="80" workbookViewId="0">
      <selection activeCell="F13" sqref="F13"/>
    </sheetView>
  </sheetViews>
  <sheetFormatPr defaultRowHeight="15" x14ac:dyDescent="0.25"/>
  <cols>
    <col min="1" max="1" width="9.140625" style="55"/>
    <col min="2" max="2" width="11.85546875" style="36" customWidth="1"/>
    <col min="3" max="3" width="66.7109375" style="4" customWidth="1"/>
    <col min="4" max="4" width="33.5703125" style="4" customWidth="1"/>
    <col min="5" max="5" width="6" style="4" customWidth="1"/>
    <col min="6" max="6" width="74" style="51" customWidth="1"/>
    <col min="7" max="7" width="46.42578125" style="3" customWidth="1"/>
    <col min="8" max="8" width="24.85546875" style="40" bestFit="1" customWidth="1"/>
    <col min="9" max="9" width="17.7109375" style="55" customWidth="1"/>
    <col min="10" max="10" width="63.5703125" style="55" customWidth="1"/>
    <col min="11" max="16384" width="9.140625" style="55"/>
  </cols>
  <sheetData>
    <row r="1" spans="1:10" ht="15.75" x14ac:dyDescent="0.25">
      <c r="B1" s="70" t="s">
        <v>298</v>
      </c>
    </row>
    <row r="2" spans="1:10" x14ac:dyDescent="0.25">
      <c r="B2" s="5"/>
    </row>
    <row r="3" spans="1:10" s="95" customFormat="1" ht="120" customHeight="1" x14ac:dyDescent="0.25">
      <c r="A3" s="143"/>
      <c r="B3" s="144"/>
      <c r="C3" s="50" t="s">
        <v>1</v>
      </c>
      <c r="D3" s="143" t="s">
        <v>197</v>
      </c>
      <c r="E3" s="144"/>
      <c r="F3" s="50" t="s">
        <v>2</v>
      </c>
      <c r="G3" s="50" t="s">
        <v>5</v>
      </c>
      <c r="H3" s="50" t="s">
        <v>198</v>
      </c>
      <c r="I3" s="180" t="s">
        <v>7</v>
      </c>
      <c r="J3" s="181"/>
    </row>
    <row r="4" spans="1:10" ht="46.5" customHeight="1" thickBot="1" x14ac:dyDescent="0.3">
      <c r="A4" s="145">
        <v>3</v>
      </c>
      <c r="B4" s="145"/>
      <c r="C4" s="48" t="s">
        <v>147</v>
      </c>
      <c r="D4" s="150" t="s">
        <v>315</v>
      </c>
      <c r="E4" s="150"/>
      <c r="F4" s="150"/>
      <c r="G4" s="150"/>
      <c r="H4" s="150"/>
      <c r="I4" s="150"/>
    </row>
    <row r="5" spans="1:10" ht="30" customHeight="1" thickTop="1" x14ac:dyDescent="0.25">
      <c r="A5" s="146" t="s">
        <v>149</v>
      </c>
      <c r="B5" s="147"/>
      <c r="C5" s="147"/>
      <c r="D5" s="187"/>
      <c r="E5" s="188"/>
      <c r="F5" s="146"/>
      <c r="G5" s="147"/>
      <c r="H5" s="147"/>
      <c r="I5" s="187"/>
    </row>
    <row r="6" spans="1:10" customFormat="1" ht="30" customHeight="1" x14ac:dyDescent="0.25">
      <c r="A6" s="120" t="s">
        <v>151</v>
      </c>
      <c r="B6" s="120"/>
      <c r="C6" s="49" t="s">
        <v>152</v>
      </c>
      <c r="D6" s="38"/>
      <c r="E6" s="148"/>
      <c r="F6" s="99" t="s">
        <v>317</v>
      </c>
      <c r="G6" s="93" t="str">
        <f>Values!L$2</f>
        <v>&lt;explain your answer (optionally)&gt;</v>
      </c>
      <c r="H6" s="110" t="s">
        <v>341</v>
      </c>
      <c r="I6" s="109">
        <f>IF(Question3.1.1="No",70,0)</f>
        <v>0</v>
      </c>
    </row>
    <row r="7" spans="1:10" ht="30" customHeight="1" x14ac:dyDescent="0.25">
      <c r="A7" s="161" t="s">
        <v>157</v>
      </c>
      <c r="B7" s="161"/>
      <c r="C7" s="42" t="s">
        <v>158</v>
      </c>
      <c r="D7" s="38"/>
      <c r="E7" s="148"/>
      <c r="F7" s="97" t="s">
        <v>342</v>
      </c>
      <c r="G7" s="39" t="str">
        <f>Values!L$2</f>
        <v>&lt;explain your answer (optionally)&gt;</v>
      </c>
      <c r="H7" s="110" t="s">
        <v>341</v>
      </c>
      <c r="I7" s="44">
        <f>IF(Question3.1.2="No",70,IF(Question3.1.2="Both",70,0))</f>
        <v>0</v>
      </c>
    </row>
    <row r="8" spans="1:10" ht="30" customHeight="1" x14ac:dyDescent="0.25">
      <c r="A8" s="134" t="s">
        <v>164</v>
      </c>
      <c r="B8" s="134"/>
      <c r="C8" s="42" t="s">
        <v>165</v>
      </c>
      <c r="D8" s="38"/>
      <c r="E8" s="148"/>
      <c r="F8" s="97" t="s">
        <v>343</v>
      </c>
      <c r="G8" s="39" t="str">
        <f>Values!L$2</f>
        <v>&lt;explain your answer (optionally)&gt;</v>
      </c>
      <c r="H8" s="110" t="s">
        <v>341</v>
      </c>
      <c r="I8" s="44">
        <f>IF(Question3.1.2.1="No",70,0)</f>
        <v>0</v>
      </c>
    </row>
    <row r="9" spans="1:10" ht="30" customHeight="1" x14ac:dyDescent="0.25">
      <c r="A9" s="134" t="s">
        <v>167</v>
      </c>
      <c r="B9" s="134"/>
      <c r="C9" s="42" t="s">
        <v>168</v>
      </c>
      <c r="D9" s="38"/>
      <c r="E9" s="148"/>
      <c r="F9" s="97" t="s">
        <v>344</v>
      </c>
      <c r="G9" s="39" t="str">
        <f>Values!L$2</f>
        <v>&lt;explain your answer (optionally)&gt;</v>
      </c>
      <c r="H9" s="110" t="s">
        <v>341</v>
      </c>
      <c r="I9" s="44">
        <f>IF(Question3.1.2.2="No",70,0)</f>
        <v>0</v>
      </c>
    </row>
    <row r="10" spans="1:10" ht="30" customHeight="1" x14ac:dyDescent="0.25">
      <c r="A10" s="134" t="s">
        <v>170</v>
      </c>
      <c r="B10" s="134"/>
      <c r="C10" s="42" t="s">
        <v>171</v>
      </c>
      <c r="D10" s="38"/>
      <c r="E10" s="148"/>
      <c r="F10" s="97" t="s">
        <v>345</v>
      </c>
      <c r="G10" s="39" t="str">
        <f>Values!L$2</f>
        <v>&lt;explain your answer (optionally)&gt;</v>
      </c>
      <c r="H10" s="91" t="s">
        <v>341</v>
      </c>
      <c r="I10" s="44">
        <f>IF(Question3.1.3="No",70,0)</f>
        <v>0</v>
      </c>
    </row>
    <row r="11" spans="1:10" ht="30" customHeight="1" x14ac:dyDescent="0.25">
      <c r="A11" s="134" t="s">
        <v>173</v>
      </c>
      <c r="B11" s="134"/>
      <c r="C11" s="182" t="s">
        <v>174</v>
      </c>
      <c r="D11" s="183"/>
      <c r="E11" s="148"/>
      <c r="F11" s="184"/>
      <c r="G11" s="185"/>
      <c r="H11" s="185"/>
      <c r="I11" s="186"/>
    </row>
    <row r="12" spans="1:10" ht="45" x14ac:dyDescent="0.25">
      <c r="A12" s="134" t="s">
        <v>175</v>
      </c>
      <c r="B12" s="134"/>
      <c r="C12" s="96" t="s">
        <v>254</v>
      </c>
      <c r="D12" s="38"/>
      <c r="E12" s="148"/>
      <c r="F12" s="102" t="s">
        <v>351</v>
      </c>
      <c r="G12" s="39" t="str">
        <f>Values!L$2</f>
        <v>&lt;explain your answer (optionally)&gt;</v>
      </c>
      <c r="H12" s="46" t="s">
        <v>200</v>
      </c>
      <c r="I12" s="44">
        <f>IF(Question3.2.1="Yes",70,0)</f>
        <v>0</v>
      </c>
    </row>
    <row r="13" spans="1:10" ht="30" customHeight="1" x14ac:dyDescent="0.25">
      <c r="A13" s="134" t="s">
        <v>178</v>
      </c>
      <c r="B13" s="134"/>
      <c r="C13" s="42" t="s">
        <v>256</v>
      </c>
      <c r="D13" s="38"/>
      <c r="E13" s="148"/>
      <c r="F13" s="102" t="s">
        <v>352</v>
      </c>
      <c r="G13" s="39" t="str">
        <f>Values!L$2</f>
        <v>&lt;explain your answer (optionally)&gt;</v>
      </c>
      <c r="H13" s="46" t="s">
        <v>200</v>
      </c>
      <c r="I13" s="44">
        <f>IF(Question3.2.2="Yes",70,0)</f>
        <v>0</v>
      </c>
    </row>
    <row r="14" spans="1:10" ht="30" customHeight="1" x14ac:dyDescent="0.25">
      <c r="A14" s="134" t="s">
        <v>181</v>
      </c>
      <c r="B14" s="134"/>
      <c r="C14" s="42" t="s">
        <v>182</v>
      </c>
      <c r="D14" s="38"/>
      <c r="E14" s="148"/>
      <c r="F14" s="102" t="s">
        <v>353</v>
      </c>
      <c r="G14" s="39" t="str">
        <f>Values!L$2</f>
        <v>&lt;explain your answer (optionally)&gt;</v>
      </c>
      <c r="H14" s="46" t="s">
        <v>200</v>
      </c>
      <c r="I14" s="44">
        <f>IF(Question3.2.3="Yes",100,0)</f>
        <v>0</v>
      </c>
    </row>
    <row r="15" spans="1:10" ht="30" customHeight="1" x14ac:dyDescent="0.25">
      <c r="A15" s="134" t="s">
        <v>184</v>
      </c>
      <c r="B15" s="134"/>
      <c r="C15" s="42" t="s">
        <v>185</v>
      </c>
      <c r="D15" s="38"/>
      <c r="E15" s="148"/>
      <c r="F15" s="102" t="s">
        <v>354</v>
      </c>
      <c r="G15" s="39" t="str">
        <f>Values!L$2</f>
        <v>&lt;explain your answer (optionally)&gt;</v>
      </c>
      <c r="H15" s="46" t="s">
        <v>200</v>
      </c>
      <c r="I15" s="44">
        <f>IF(Question3.2.4="Yes",100,0)</f>
        <v>0</v>
      </c>
    </row>
    <row r="16" spans="1:10" ht="30" customHeight="1" x14ac:dyDescent="0.25">
      <c r="A16" s="134" t="s">
        <v>187</v>
      </c>
      <c r="B16" s="134"/>
      <c r="C16" s="42" t="s">
        <v>188</v>
      </c>
      <c r="D16" s="38"/>
      <c r="E16" s="148"/>
      <c r="F16" s="102" t="s">
        <v>355</v>
      </c>
      <c r="G16" s="39" t="str">
        <f>Values!L$2</f>
        <v>&lt;explain your answer (optionally)&gt;</v>
      </c>
      <c r="H16" s="46" t="s">
        <v>200</v>
      </c>
      <c r="I16" s="44">
        <f>IF(Question3.2.5="Yes",100,0)</f>
        <v>0</v>
      </c>
    </row>
    <row r="17" spans="1:9" ht="45" x14ac:dyDescent="0.25">
      <c r="A17" s="134" t="s">
        <v>190</v>
      </c>
      <c r="B17" s="134"/>
      <c r="C17" s="42" t="s">
        <v>191</v>
      </c>
      <c r="D17" s="38"/>
      <c r="E17" s="189"/>
      <c r="F17" s="102" t="s">
        <v>356</v>
      </c>
      <c r="G17" s="39" t="str">
        <f>Values!L$2</f>
        <v>&lt;explain your answer (optionally)&gt;</v>
      </c>
      <c r="H17" s="46" t="s">
        <v>200</v>
      </c>
      <c r="I17" s="44">
        <f>IF(Question3.2.6="Yes",70,0)</f>
        <v>0</v>
      </c>
    </row>
    <row r="18" spans="1:9" x14ac:dyDescent="0.25">
      <c r="B18" s="35"/>
    </row>
    <row r="19" spans="1:9" x14ac:dyDescent="0.25">
      <c r="A19" s="4"/>
      <c r="B19" s="51"/>
      <c r="C19" s="3"/>
      <c r="D19" s="40"/>
      <c r="E19" s="55"/>
      <c r="F19" s="55"/>
      <c r="G19" s="55"/>
      <c r="H19" s="55"/>
    </row>
    <row r="20" spans="1:9" x14ac:dyDescent="0.25">
      <c r="A20" s="4"/>
      <c r="B20" s="51"/>
      <c r="C20" s="3"/>
      <c r="D20" s="40"/>
      <c r="E20" s="55"/>
      <c r="F20" s="55"/>
      <c r="G20" s="55"/>
      <c r="H20" s="55"/>
    </row>
    <row r="21" spans="1:9" x14ac:dyDescent="0.25">
      <c r="A21" s="4"/>
      <c r="B21" s="51"/>
      <c r="C21" s="3"/>
      <c r="D21" s="40"/>
      <c r="E21" s="55"/>
      <c r="F21" s="55"/>
      <c r="G21" s="55"/>
      <c r="H21" s="55"/>
    </row>
    <row r="22" spans="1:9" x14ac:dyDescent="0.25">
      <c r="B22" s="35"/>
    </row>
    <row r="23" spans="1:9" x14ac:dyDescent="0.25">
      <c r="B23" s="35"/>
    </row>
    <row r="24" spans="1:9" x14ac:dyDescent="0.25">
      <c r="B24" s="35"/>
    </row>
    <row r="25" spans="1:9" x14ac:dyDescent="0.25">
      <c r="B25" s="35"/>
    </row>
    <row r="26" spans="1:9" x14ac:dyDescent="0.25">
      <c r="B26" s="35"/>
    </row>
    <row r="27" spans="1:9" x14ac:dyDescent="0.25">
      <c r="B27" s="35"/>
    </row>
    <row r="28" spans="1:9" x14ac:dyDescent="0.25">
      <c r="B28" s="35"/>
    </row>
    <row r="29" spans="1:9" x14ac:dyDescent="0.25">
      <c r="B29" s="35"/>
    </row>
    <row r="30" spans="1:9" x14ac:dyDescent="0.25">
      <c r="B30" s="35"/>
    </row>
    <row r="31" spans="1:9" x14ac:dyDescent="0.25">
      <c r="B31" s="35"/>
    </row>
    <row r="32" spans="1:9" x14ac:dyDescent="0.25">
      <c r="B32" s="35"/>
    </row>
    <row r="33" spans="2:8" s="4" customFormat="1" x14ac:dyDescent="0.25">
      <c r="B33" s="35"/>
      <c r="F33" s="51"/>
      <c r="G33" s="3"/>
      <c r="H33" s="40"/>
    </row>
    <row r="34" spans="2:8" s="4" customFormat="1" x14ac:dyDescent="0.25">
      <c r="B34" s="35"/>
      <c r="F34" s="51"/>
      <c r="G34" s="3"/>
      <c r="H34" s="40"/>
    </row>
    <row r="35" spans="2:8" s="4" customFormat="1" x14ac:dyDescent="0.25">
      <c r="B35" s="35"/>
      <c r="F35" s="51"/>
      <c r="G35" s="3"/>
      <c r="H35" s="40"/>
    </row>
    <row r="36" spans="2:8" s="4" customFormat="1" x14ac:dyDescent="0.25">
      <c r="B36" s="35"/>
      <c r="F36" s="51"/>
      <c r="G36" s="3"/>
      <c r="H36" s="40"/>
    </row>
    <row r="37" spans="2:8" s="4" customFormat="1" x14ac:dyDescent="0.25">
      <c r="B37" s="35"/>
      <c r="F37" s="51"/>
      <c r="G37" s="3"/>
      <c r="H37" s="40"/>
    </row>
    <row r="38" spans="2:8" s="4" customFormat="1" x14ac:dyDescent="0.25">
      <c r="B38" s="35"/>
      <c r="F38" s="51"/>
      <c r="G38" s="3"/>
      <c r="H38" s="40"/>
    </row>
    <row r="39" spans="2:8" s="4" customFormat="1" x14ac:dyDescent="0.25">
      <c r="B39" s="35"/>
      <c r="F39" s="51"/>
      <c r="G39" s="3"/>
      <c r="H39" s="40"/>
    </row>
    <row r="40" spans="2:8" s="4" customFormat="1" x14ac:dyDescent="0.25">
      <c r="B40" s="35"/>
      <c r="F40" s="51"/>
      <c r="G40" s="3"/>
      <c r="H40" s="40"/>
    </row>
    <row r="41" spans="2:8" s="4" customFormat="1" x14ac:dyDescent="0.25">
      <c r="B41" s="35"/>
      <c r="F41" s="51"/>
      <c r="G41" s="3"/>
      <c r="H41" s="40"/>
    </row>
    <row r="42" spans="2:8" s="4" customFormat="1" x14ac:dyDescent="0.25">
      <c r="B42" s="35"/>
      <c r="F42" s="51"/>
      <c r="G42" s="3"/>
      <c r="H42" s="40"/>
    </row>
    <row r="43" spans="2:8" s="4" customFormat="1" x14ac:dyDescent="0.25">
      <c r="B43" s="35"/>
      <c r="F43" s="51"/>
      <c r="G43" s="3"/>
      <c r="H43" s="40"/>
    </row>
    <row r="44" spans="2:8" s="4" customFormat="1" x14ac:dyDescent="0.25">
      <c r="B44" s="35"/>
      <c r="F44" s="51"/>
      <c r="G44" s="3"/>
      <c r="H44" s="40"/>
    </row>
    <row r="45" spans="2:8" s="4" customFormat="1" x14ac:dyDescent="0.25">
      <c r="B45" s="35"/>
      <c r="F45" s="51"/>
      <c r="G45" s="3"/>
      <c r="H45" s="40"/>
    </row>
    <row r="46" spans="2:8" s="4" customFormat="1" x14ac:dyDescent="0.25">
      <c r="B46" s="35"/>
      <c r="F46" s="51"/>
      <c r="G46" s="3"/>
      <c r="H46" s="40"/>
    </row>
    <row r="47" spans="2:8" s="4" customFormat="1" x14ac:dyDescent="0.25">
      <c r="B47" s="35"/>
      <c r="F47" s="51"/>
      <c r="G47" s="3"/>
      <c r="H47" s="40"/>
    </row>
    <row r="48" spans="2:8" s="4" customFormat="1" x14ac:dyDescent="0.25">
      <c r="B48" s="35"/>
      <c r="F48" s="51"/>
      <c r="G48" s="3"/>
      <c r="H48" s="40"/>
    </row>
    <row r="49" spans="2:8" s="4" customFormat="1" x14ac:dyDescent="0.25">
      <c r="B49" s="35"/>
      <c r="F49" s="51"/>
      <c r="G49" s="3"/>
      <c r="H49" s="40"/>
    </row>
    <row r="50" spans="2:8" s="4" customFormat="1" x14ac:dyDescent="0.25">
      <c r="B50" s="35"/>
      <c r="F50" s="51"/>
      <c r="G50" s="3"/>
      <c r="H50" s="40"/>
    </row>
    <row r="51" spans="2:8" s="4" customFormat="1" x14ac:dyDescent="0.25">
      <c r="B51" s="35"/>
      <c r="F51" s="51"/>
      <c r="G51" s="3"/>
      <c r="H51" s="40"/>
    </row>
    <row r="52" spans="2:8" s="4" customFormat="1" x14ac:dyDescent="0.25">
      <c r="B52" s="35"/>
      <c r="F52" s="51"/>
      <c r="G52" s="3"/>
      <c r="H52" s="40"/>
    </row>
    <row r="53" spans="2:8" s="4" customFormat="1" x14ac:dyDescent="0.25">
      <c r="B53" s="35"/>
      <c r="F53" s="51"/>
      <c r="G53" s="3"/>
      <c r="H53" s="40"/>
    </row>
    <row r="54" spans="2:8" s="4" customFormat="1" x14ac:dyDescent="0.25">
      <c r="B54" s="35"/>
      <c r="F54" s="51"/>
      <c r="G54" s="3"/>
      <c r="H54" s="40"/>
    </row>
    <row r="55" spans="2:8" s="4" customFormat="1" x14ac:dyDescent="0.25">
      <c r="B55" s="35"/>
      <c r="F55" s="51"/>
      <c r="G55" s="3"/>
      <c r="H55" s="40"/>
    </row>
    <row r="56" spans="2:8" s="4" customFormat="1" x14ac:dyDescent="0.25">
      <c r="B56" s="35"/>
      <c r="F56" s="51"/>
      <c r="G56" s="3"/>
      <c r="H56" s="40"/>
    </row>
    <row r="57" spans="2:8" s="4" customFormat="1" x14ac:dyDescent="0.25">
      <c r="B57" s="35"/>
      <c r="F57" s="51"/>
      <c r="G57" s="3"/>
      <c r="H57" s="40"/>
    </row>
    <row r="58" spans="2:8" s="4" customFormat="1" x14ac:dyDescent="0.25">
      <c r="B58" s="35"/>
      <c r="F58" s="51"/>
      <c r="G58" s="3"/>
      <c r="H58" s="40"/>
    </row>
    <row r="59" spans="2:8" s="4" customFormat="1" x14ac:dyDescent="0.25">
      <c r="B59" s="35"/>
      <c r="F59" s="51"/>
      <c r="G59" s="3"/>
      <c r="H59" s="40"/>
    </row>
    <row r="60" spans="2:8" s="4" customFormat="1" x14ac:dyDescent="0.25">
      <c r="B60" s="35"/>
      <c r="F60" s="51"/>
      <c r="G60" s="3"/>
      <c r="H60" s="40"/>
    </row>
    <row r="61" spans="2:8" s="4" customFormat="1" x14ac:dyDescent="0.25">
      <c r="B61" s="35"/>
      <c r="F61" s="51"/>
      <c r="G61" s="3"/>
      <c r="H61" s="40"/>
    </row>
    <row r="62" spans="2:8" s="4" customFormat="1" x14ac:dyDescent="0.25">
      <c r="B62" s="35"/>
      <c r="F62" s="51"/>
      <c r="G62" s="3"/>
      <c r="H62" s="40"/>
    </row>
    <row r="63" spans="2:8" s="4" customFormat="1" x14ac:dyDescent="0.25">
      <c r="B63" s="35"/>
      <c r="F63" s="51"/>
      <c r="G63" s="3"/>
      <c r="H63" s="40"/>
    </row>
    <row r="64" spans="2:8" s="4" customFormat="1" x14ac:dyDescent="0.25">
      <c r="B64" s="35"/>
      <c r="F64" s="51"/>
      <c r="G64" s="3"/>
      <c r="H64" s="40"/>
    </row>
    <row r="65" spans="2:8" s="4" customFormat="1" x14ac:dyDescent="0.25">
      <c r="B65" s="35"/>
      <c r="F65" s="51"/>
      <c r="G65" s="3"/>
      <c r="H65" s="40"/>
    </row>
    <row r="66" spans="2:8" s="4" customFormat="1" x14ac:dyDescent="0.25">
      <c r="B66" s="35"/>
      <c r="F66" s="51"/>
      <c r="G66" s="3"/>
      <c r="H66" s="40"/>
    </row>
    <row r="67" spans="2:8" s="4" customFormat="1" x14ac:dyDescent="0.25">
      <c r="B67" s="35"/>
      <c r="F67" s="51"/>
      <c r="G67" s="3"/>
      <c r="H67" s="40"/>
    </row>
    <row r="68" spans="2:8" s="4" customFormat="1" x14ac:dyDescent="0.25">
      <c r="B68" s="35"/>
      <c r="F68" s="51"/>
      <c r="G68" s="3"/>
      <c r="H68" s="40"/>
    </row>
    <row r="69" spans="2:8" s="4" customFormat="1" x14ac:dyDescent="0.25">
      <c r="B69" s="35"/>
      <c r="F69" s="51"/>
      <c r="G69" s="3"/>
      <c r="H69" s="40"/>
    </row>
    <row r="70" spans="2:8" s="4" customFormat="1" x14ac:dyDescent="0.25">
      <c r="B70" s="35"/>
      <c r="F70" s="51"/>
      <c r="G70" s="3"/>
      <c r="H70" s="40"/>
    </row>
    <row r="71" spans="2:8" s="4" customFormat="1" x14ac:dyDescent="0.25">
      <c r="B71" s="35"/>
      <c r="F71" s="51"/>
      <c r="G71" s="3"/>
      <c r="H71" s="40"/>
    </row>
    <row r="72" spans="2:8" s="4" customFormat="1" x14ac:dyDescent="0.25">
      <c r="B72" s="35"/>
      <c r="F72" s="51"/>
      <c r="G72" s="3"/>
      <c r="H72" s="40"/>
    </row>
    <row r="73" spans="2:8" s="4" customFormat="1" x14ac:dyDescent="0.25">
      <c r="B73" s="35"/>
      <c r="F73" s="51"/>
      <c r="G73" s="3"/>
      <c r="H73" s="40"/>
    </row>
    <row r="74" spans="2:8" s="4" customFormat="1" x14ac:dyDescent="0.25">
      <c r="B74" s="35"/>
      <c r="F74" s="51"/>
      <c r="G74" s="3"/>
      <c r="H74" s="40"/>
    </row>
    <row r="75" spans="2:8" s="4" customFormat="1" x14ac:dyDescent="0.25">
      <c r="B75" s="35"/>
      <c r="F75" s="51"/>
      <c r="G75" s="3"/>
      <c r="H75" s="40"/>
    </row>
    <row r="76" spans="2:8" s="4" customFormat="1" x14ac:dyDescent="0.25">
      <c r="B76" s="35"/>
      <c r="F76" s="51"/>
      <c r="G76" s="3"/>
      <c r="H76" s="40"/>
    </row>
    <row r="77" spans="2:8" s="4" customFormat="1" x14ac:dyDescent="0.25">
      <c r="B77" s="35"/>
      <c r="F77" s="51"/>
      <c r="G77" s="3"/>
      <c r="H77" s="40"/>
    </row>
    <row r="78" spans="2:8" s="4" customFormat="1" x14ac:dyDescent="0.25">
      <c r="B78" s="35"/>
      <c r="F78" s="51"/>
      <c r="G78" s="3"/>
      <c r="H78" s="40"/>
    </row>
    <row r="79" spans="2:8" s="4" customFormat="1" x14ac:dyDescent="0.25">
      <c r="B79" s="35"/>
      <c r="F79" s="51"/>
      <c r="G79" s="3"/>
      <c r="H79" s="40"/>
    </row>
    <row r="80" spans="2:8" s="4" customFormat="1" x14ac:dyDescent="0.25">
      <c r="B80" s="35"/>
      <c r="F80" s="51"/>
      <c r="G80" s="3"/>
      <c r="H80" s="40"/>
    </row>
    <row r="81" spans="2:8" s="4" customFormat="1" x14ac:dyDescent="0.25">
      <c r="B81" s="35"/>
      <c r="F81" s="51"/>
      <c r="G81" s="3"/>
      <c r="H81" s="40"/>
    </row>
    <row r="82" spans="2:8" s="4" customFormat="1" x14ac:dyDescent="0.25">
      <c r="B82" s="35"/>
      <c r="F82" s="51"/>
      <c r="G82" s="3"/>
      <c r="H82" s="40"/>
    </row>
    <row r="83" spans="2:8" s="4" customFormat="1" x14ac:dyDescent="0.25">
      <c r="B83" s="35"/>
      <c r="F83" s="51"/>
      <c r="G83" s="3"/>
      <c r="H83" s="40"/>
    </row>
    <row r="84" spans="2:8" s="4" customFormat="1" x14ac:dyDescent="0.25">
      <c r="B84" s="35"/>
      <c r="F84" s="51"/>
      <c r="G84" s="3"/>
      <c r="H84" s="40"/>
    </row>
    <row r="85" spans="2:8" s="4" customFormat="1" x14ac:dyDescent="0.25">
      <c r="B85" s="35"/>
      <c r="F85" s="51"/>
      <c r="G85" s="3"/>
      <c r="H85" s="40"/>
    </row>
    <row r="86" spans="2:8" s="4" customFormat="1" x14ac:dyDescent="0.25">
      <c r="B86" s="35"/>
      <c r="F86" s="51"/>
      <c r="G86" s="3"/>
      <c r="H86" s="40"/>
    </row>
    <row r="87" spans="2:8" s="4" customFormat="1" x14ac:dyDescent="0.25">
      <c r="B87" s="35"/>
      <c r="F87" s="51"/>
      <c r="G87" s="3"/>
      <c r="H87" s="40"/>
    </row>
    <row r="88" spans="2:8" s="4" customFormat="1" x14ac:dyDescent="0.25">
      <c r="B88" s="35"/>
      <c r="F88" s="51"/>
      <c r="G88" s="3"/>
      <c r="H88" s="40"/>
    </row>
    <row r="89" spans="2:8" s="4" customFormat="1" x14ac:dyDescent="0.25">
      <c r="B89" s="35"/>
      <c r="F89" s="51"/>
      <c r="G89" s="3"/>
      <c r="H89" s="40"/>
    </row>
    <row r="90" spans="2:8" s="4" customFormat="1" x14ac:dyDescent="0.25">
      <c r="B90" s="35"/>
      <c r="F90" s="51"/>
      <c r="G90" s="3"/>
      <c r="H90" s="40"/>
    </row>
    <row r="91" spans="2:8" s="4" customFormat="1" x14ac:dyDescent="0.25">
      <c r="B91" s="35"/>
      <c r="F91" s="51"/>
      <c r="G91" s="3"/>
      <c r="H91" s="40"/>
    </row>
    <row r="92" spans="2:8" s="4" customFormat="1" x14ac:dyDescent="0.25">
      <c r="B92" s="35"/>
      <c r="F92" s="51"/>
      <c r="G92" s="3"/>
      <c r="H92" s="40"/>
    </row>
    <row r="93" spans="2:8" s="4" customFormat="1" x14ac:dyDescent="0.25">
      <c r="B93" s="35"/>
      <c r="F93" s="51"/>
      <c r="G93" s="3"/>
      <c r="H93" s="40"/>
    </row>
    <row r="94" spans="2:8" s="4" customFormat="1" x14ac:dyDescent="0.25">
      <c r="B94" s="35"/>
      <c r="F94" s="51"/>
      <c r="G94" s="3"/>
      <c r="H94" s="40"/>
    </row>
    <row r="95" spans="2:8" s="4" customFormat="1" x14ac:dyDescent="0.25">
      <c r="B95" s="35"/>
      <c r="F95" s="51"/>
      <c r="G95" s="3"/>
      <c r="H95" s="40"/>
    </row>
    <row r="96" spans="2:8" s="4" customFormat="1" x14ac:dyDescent="0.25">
      <c r="B96" s="35"/>
      <c r="F96" s="51"/>
      <c r="G96" s="3"/>
      <c r="H96" s="40"/>
    </row>
    <row r="97" spans="2:8" s="4" customFormat="1" x14ac:dyDescent="0.25">
      <c r="B97" s="35"/>
      <c r="F97" s="51"/>
      <c r="G97" s="3"/>
      <c r="H97" s="40"/>
    </row>
    <row r="98" spans="2:8" s="4" customFormat="1" x14ac:dyDescent="0.25">
      <c r="B98" s="35"/>
      <c r="F98" s="51"/>
      <c r="G98" s="3"/>
      <c r="H98" s="40"/>
    </row>
    <row r="99" spans="2:8" s="4" customFormat="1" x14ac:dyDescent="0.25">
      <c r="B99" s="35"/>
      <c r="F99" s="51"/>
      <c r="G99" s="3"/>
      <c r="H99" s="40"/>
    </row>
    <row r="100" spans="2:8" s="4" customFormat="1" x14ac:dyDescent="0.25">
      <c r="B100" s="35"/>
      <c r="F100" s="51"/>
      <c r="G100" s="3"/>
      <c r="H100" s="40"/>
    </row>
    <row r="101" spans="2:8" s="4" customFormat="1" x14ac:dyDescent="0.25">
      <c r="B101" s="35"/>
      <c r="F101" s="51"/>
      <c r="G101" s="3"/>
      <c r="H101" s="40"/>
    </row>
    <row r="102" spans="2:8" s="4" customFormat="1" x14ac:dyDescent="0.25">
      <c r="B102" s="35"/>
      <c r="F102" s="51"/>
      <c r="G102" s="3"/>
      <c r="H102" s="40"/>
    </row>
    <row r="103" spans="2:8" s="4" customFormat="1" x14ac:dyDescent="0.25">
      <c r="B103" s="35"/>
      <c r="F103" s="51"/>
      <c r="G103" s="3"/>
      <c r="H103" s="40"/>
    </row>
    <row r="104" spans="2:8" s="4" customFormat="1" x14ac:dyDescent="0.25">
      <c r="B104" s="35"/>
      <c r="F104" s="51"/>
      <c r="G104" s="3"/>
      <c r="H104" s="40"/>
    </row>
    <row r="105" spans="2:8" s="4" customFormat="1" x14ac:dyDescent="0.25">
      <c r="B105" s="35"/>
      <c r="F105" s="51"/>
      <c r="G105" s="3"/>
      <c r="H105" s="40"/>
    </row>
    <row r="106" spans="2:8" s="4" customFormat="1" x14ac:dyDescent="0.25">
      <c r="B106" s="35"/>
      <c r="F106" s="51"/>
      <c r="G106" s="3"/>
      <c r="H106" s="40"/>
    </row>
    <row r="107" spans="2:8" s="4" customFormat="1" x14ac:dyDescent="0.25">
      <c r="B107" s="35"/>
      <c r="F107" s="51"/>
      <c r="G107" s="3"/>
      <c r="H107" s="40"/>
    </row>
    <row r="108" spans="2:8" s="4" customFormat="1" x14ac:dyDescent="0.25">
      <c r="B108" s="35"/>
      <c r="F108" s="51"/>
      <c r="G108" s="3"/>
      <c r="H108" s="40"/>
    </row>
    <row r="109" spans="2:8" s="4" customFormat="1" x14ac:dyDescent="0.25">
      <c r="B109" s="35"/>
      <c r="F109" s="51"/>
      <c r="G109" s="3"/>
      <c r="H109" s="40"/>
    </row>
    <row r="110" spans="2:8" s="4" customFormat="1" x14ac:dyDescent="0.25">
      <c r="B110" s="35"/>
      <c r="F110" s="51"/>
      <c r="G110" s="3"/>
      <c r="H110" s="40"/>
    </row>
    <row r="111" spans="2:8" s="4" customFormat="1" x14ac:dyDescent="0.25">
      <c r="B111" s="35"/>
      <c r="F111" s="51"/>
      <c r="G111" s="3"/>
      <c r="H111" s="40"/>
    </row>
    <row r="112" spans="2:8" s="4" customFormat="1" x14ac:dyDescent="0.25">
      <c r="B112" s="35"/>
      <c r="F112" s="51"/>
      <c r="G112" s="3"/>
      <c r="H112" s="40"/>
    </row>
    <row r="113" spans="2:8" s="4" customFormat="1" x14ac:dyDescent="0.25">
      <c r="B113" s="35"/>
      <c r="F113" s="51"/>
      <c r="G113" s="3"/>
      <c r="H113" s="40"/>
    </row>
    <row r="114" spans="2:8" s="4" customFormat="1" x14ac:dyDescent="0.25">
      <c r="B114" s="35"/>
      <c r="F114" s="51"/>
      <c r="G114" s="3"/>
      <c r="H114" s="40"/>
    </row>
  </sheetData>
  <sheetProtection sheet="1" objects="1" scenarios="1" selectLockedCells="1"/>
  <mergeCells count="23">
    <mergeCell ref="A17:B17"/>
    <mergeCell ref="D4:I4"/>
    <mergeCell ref="C11:D11"/>
    <mergeCell ref="F11:I11"/>
    <mergeCell ref="C5:D5"/>
    <mergeCell ref="F5:I5"/>
    <mergeCell ref="E5:E17"/>
    <mergeCell ref="A12:B12"/>
    <mergeCell ref="A13:B13"/>
    <mergeCell ref="A14:B14"/>
    <mergeCell ref="A15:B15"/>
    <mergeCell ref="A16:B16"/>
    <mergeCell ref="A7:B7"/>
    <mergeCell ref="A8:B8"/>
    <mergeCell ref="A9:B9"/>
    <mergeCell ref="A10:B10"/>
    <mergeCell ref="I3:J3"/>
    <mergeCell ref="A4:B4"/>
    <mergeCell ref="A11:B11"/>
    <mergeCell ref="A6:B6"/>
    <mergeCell ref="A5:B5"/>
    <mergeCell ref="A3:B3"/>
    <mergeCell ref="D3:E3"/>
  </mergeCells>
  <conditionalFormatting sqref="D6">
    <cfRule type="containsBlanks" dxfId="52" priority="45">
      <formula>LEN(TRIM(D6))=0</formula>
    </cfRule>
  </conditionalFormatting>
  <conditionalFormatting sqref="D6">
    <cfRule type="notContainsBlanks" dxfId="51" priority="44">
      <formula>LEN(TRIM(D6))&gt;0</formula>
    </cfRule>
  </conditionalFormatting>
  <conditionalFormatting sqref="I6">
    <cfRule type="iconSet" priority="41">
      <iconSet showValue="0" reverse="1">
        <cfvo type="percent" val="0"/>
        <cfvo type="num" val="50"/>
        <cfvo type="num" val="80"/>
      </iconSet>
    </cfRule>
  </conditionalFormatting>
  <conditionalFormatting sqref="D7">
    <cfRule type="containsBlanks" dxfId="50" priority="40">
      <formula>LEN(TRIM(D7))=0</formula>
    </cfRule>
  </conditionalFormatting>
  <conditionalFormatting sqref="D7">
    <cfRule type="notContainsBlanks" dxfId="49" priority="39">
      <formula>LEN(TRIM(D7))&gt;0</formula>
    </cfRule>
  </conditionalFormatting>
  <conditionalFormatting sqref="D8">
    <cfRule type="containsBlanks" dxfId="48" priority="37">
      <formula>LEN(TRIM(D8))=0</formula>
    </cfRule>
  </conditionalFormatting>
  <conditionalFormatting sqref="D8">
    <cfRule type="notContainsBlanks" dxfId="47" priority="36">
      <formula>LEN(TRIM(D8))&gt;0</formula>
    </cfRule>
  </conditionalFormatting>
  <conditionalFormatting sqref="D9">
    <cfRule type="containsBlanks" dxfId="46" priority="35">
      <formula>LEN(TRIM(D9))=0</formula>
    </cfRule>
  </conditionalFormatting>
  <conditionalFormatting sqref="D9">
    <cfRule type="notContainsBlanks" dxfId="45" priority="34">
      <formula>LEN(TRIM(D9))&gt;0</formula>
    </cfRule>
  </conditionalFormatting>
  <conditionalFormatting sqref="D10">
    <cfRule type="containsBlanks" dxfId="44" priority="33">
      <formula>LEN(TRIM(D10))=0</formula>
    </cfRule>
  </conditionalFormatting>
  <conditionalFormatting sqref="D10">
    <cfRule type="notContainsBlanks" dxfId="43" priority="32">
      <formula>LEN(TRIM(D10))&gt;0</formula>
    </cfRule>
  </conditionalFormatting>
  <conditionalFormatting sqref="D12">
    <cfRule type="containsBlanks" dxfId="42" priority="31">
      <formula>LEN(TRIM(D12))=0</formula>
    </cfRule>
  </conditionalFormatting>
  <conditionalFormatting sqref="D12">
    <cfRule type="notContainsBlanks" dxfId="41" priority="30">
      <formula>LEN(TRIM(D12))&gt;0</formula>
    </cfRule>
  </conditionalFormatting>
  <conditionalFormatting sqref="D13">
    <cfRule type="containsBlanks" dxfId="40" priority="29">
      <formula>LEN(TRIM(D13))=0</formula>
    </cfRule>
  </conditionalFormatting>
  <conditionalFormatting sqref="D13">
    <cfRule type="notContainsBlanks" dxfId="39" priority="28">
      <formula>LEN(TRIM(D13))&gt;0</formula>
    </cfRule>
  </conditionalFormatting>
  <conditionalFormatting sqref="D14">
    <cfRule type="containsBlanks" dxfId="38" priority="27">
      <formula>LEN(TRIM(D14))=0</formula>
    </cfRule>
  </conditionalFormatting>
  <conditionalFormatting sqref="D14">
    <cfRule type="notContainsBlanks" dxfId="37" priority="26">
      <formula>LEN(TRIM(D14))&gt;0</formula>
    </cfRule>
  </conditionalFormatting>
  <conditionalFormatting sqref="D15">
    <cfRule type="containsBlanks" dxfId="36" priority="25">
      <formula>LEN(TRIM(D15))=0</formula>
    </cfRule>
  </conditionalFormatting>
  <conditionalFormatting sqref="D15">
    <cfRule type="notContainsBlanks" dxfId="35" priority="24">
      <formula>LEN(TRIM(D15))&gt;0</formula>
    </cfRule>
  </conditionalFormatting>
  <conditionalFormatting sqref="D16">
    <cfRule type="containsBlanks" dxfId="34" priority="23">
      <formula>LEN(TRIM(D16))=0</formula>
    </cfRule>
  </conditionalFormatting>
  <conditionalFormatting sqref="D16">
    <cfRule type="notContainsBlanks" dxfId="33" priority="22">
      <formula>LEN(TRIM(D16))&gt;0</formula>
    </cfRule>
  </conditionalFormatting>
  <conditionalFormatting sqref="D17">
    <cfRule type="containsBlanks" dxfId="32" priority="21">
      <formula>LEN(TRIM(D17))=0</formula>
    </cfRule>
  </conditionalFormatting>
  <conditionalFormatting sqref="D17">
    <cfRule type="notContainsBlanks" dxfId="31" priority="20">
      <formula>LEN(TRIM(D17))&gt;0</formula>
    </cfRule>
  </conditionalFormatting>
  <conditionalFormatting sqref="I7">
    <cfRule type="iconSet" priority="16">
      <iconSet showValue="0" reverse="1">
        <cfvo type="percent" val="0"/>
        <cfvo type="num" val="50"/>
        <cfvo type="num" val="80"/>
      </iconSet>
    </cfRule>
  </conditionalFormatting>
  <conditionalFormatting sqref="I8">
    <cfRule type="iconSet" priority="15">
      <iconSet showValue="0" reverse="1">
        <cfvo type="percent" val="0"/>
        <cfvo type="num" val="50"/>
        <cfvo type="num" val="80"/>
      </iconSet>
    </cfRule>
  </conditionalFormatting>
  <conditionalFormatting sqref="I9">
    <cfRule type="iconSet" priority="14">
      <iconSet showValue="0" reverse="1">
        <cfvo type="percent" val="0"/>
        <cfvo type="num" val="50"/>
        <cfvo type="num" val="80"/>
      </iconSet>
    </cfRule>
  </conditionalFormatting>
  <conditionalFormatting sqref="I10">
    <cfRule type="iconSet" priority="13">
      <iconSet showValue="0" reverse="1">
        <cfvo type="percent" val="0"/>
        <cfvo type="num" val="50"/>
        <cfvo type="num" val="80"/>
      </iconSet>
    </cfRule>
  </conditionalFormatting>
  <conditionalFormatting sqref="I12">
    <cfRule type="iconSet" priority="12">
      <iconSet showValue="0" reverse="1">
        <cfvo type="percent" val="0"/>
        <cfvo type="num" val="50"/>
        <cfvo type="num" val="80"/>
      </iconSet>
    </cfRule>
  </conditionalFormatting>
  <conditionalFormatting sqref="I13">
    <cfRule type="iconSet" priority="11">
      <iconSet showValue="0" reverse="1">
        <cfvo type="percent" val="0"/>
        <cfvo type="num" val="50"/>
        <cfvo type="num" val="80"/>
      </iconSet>
    </cfRule>
  </conditionalFormatting>
  <conditionalFormatting sqref="I14">
    <cfRule type="iconSet" priority="10">
      <iconSet showValue="0" reverse="1">
        <cfvo type="percent" val="0"/>
        <cfvo type="num" val="50"/>
        <cfvo type="num" val="80"/>
      </iconSet>
    </cfRule>
  </conditionalFormatting>
  <conditionalFormatting sqref="I15">
    <cfRule type="iconSet" priority="9">
      <iconSet showValue="0" reverse="1">
        <cfvo type="percent" val="0"/>
        <cfvo type="num" val="50"/>
        <cfvo type="num" val="80"/>
      </iconSet>
    </cfRule>
  </conditionalFormatting>
  <conditionalFormatting sqref="I16">
    <cfRule type="iconSet" priority="8">
      <iconSet showValue="0" reverse="1">
        <cfvo type="percent" val="0"/>
        <cfvo type="num" val="50"/>
        <cfvo type="num" val="80"/>
      </iconSet>
    </cfRule>
  </conditionalFormatting>
  <conditionalFormatting sqref="I17">
    <cfRule type="iconSet" priority="7">
      <iconSet showValue="0" reverse="1">
        <cfvo type="percent" val="0"/>
        <cfvo type="num" val="50"/>
        <cfvo type="num" val="80"/>
      </iconSet>
    </cfRule>
  </conditionalFormatting>
  <hyperlinks>
    <hyperlink ref="F6" location="Explain3.1.1" display="Explanation question 3.1.1" xr:uid="{7CA6D012-CBF3-4997-B018-3B5806BD9915}"/>
    <hyperlink ref="F7" location="Explain3.1.2" display="Explanation question 3.1.2" xr:uid="{A36EE8A9-EF0C-4358-800A-01DDC608F4B9}"/>
    <hyperlink ref="F8" location="Explain3.1.2.1" display="Explanation question 3.1.2.1" xr:uid="{E7CD5A21-7759-4C6F-B3CC-5BEBD32715BD}"/>
    <hyperlink ref="F9" location="Explain3.1.2.2" display="Explanation question 3.1.2.2" xr:uid="{441B23B5-F1BB-44A0-A3C5-1310B979D647}"/>
    <hyperlink ref="F10" location="Explain3.1.3" display="Explanation question 3.1.3" xr:uid="{CF812581-5EE8-43D1-B5AC-707E99E81B13}"/>
    <hyperlink ref="F12" location="Explain3.2.1" display="Explanation question 3.2.1" xr:uid="{7B384AA7-7A89-41DC-B8E8-D602D574062C}"/>
    <hyperlink ref="F13" location="Explain3.2.2" display="Explanation question 3.2.2" xr:uid="{82723A99-1E1E-4A62-BFF9-9FE25804DA7E}"/>
    <hyperlink ref="F14" location="Explain3.2.3" display="Explanation question 3.2.3" xr:uid="{E90A15DE-7E92-4E32-BD82-947CD64F1603}"/>
    <hyperlink ref="F15" location="Explain3.2.4" display="Explanation question 3.2.4" xr:uid="{B4C3C1FE-CE7A-4980-B38E-8C7C2298A1F3}"/>
    <hyperlink ref="F16" location="Explain3.2.5" display="Explanation question 3.2.5" xr:uid="{89F6FA98-B015-4061-AEE8-2E3391958AD7}"/>
    <hyperlink ref="F17" location="Explain3.2.6" display="Explanation question 3.2.6" xr:uid="{20ADBCEF-5E70-4B6E-8A8F-5F85B145BFD4}"/>
  </hyperlinks>
  <pageMargins left="0.23622047244094491" right="0.23622047244094491" top="0.74803149606299213" bottom="0.74803149606299213" header="0.31496062992125984" footer="0.31496062992125984"/>
  <pageSetup paperSize="8" scale="13" orientation="landscape" r:id="rId1"/>
  <legacyDrawing r:id="rId2"/>
  <extLst>
    <ext xmlns:x14="http://schemas.microsoft.com/office/spreadsheetml/2009/9/main" uri="{78C0D931-6437-407d-A8EE-F0AAD7539E65}">
      <x14:conditionalFormattings>
        <x14:conditionalFormatting xmlns:xm="http://schemas.microsoft.com/office/excel/2006/main">
          <x14:cfRule type="cellIs" priority="119" operator="equal" id="{EB8D181B-2763-460D-AAF9-57101A8D5AAE}">
            <xm:f>Values!$L$2</xm:f>
            <x14:dxf>
              <font>
                <color theme="2" tint="-0.24994659260841701"/>
              </font>
              <fill>
                <patternFill>
                  <bgColor theme="7" tint="0.79998168889431442"/>
                </patternFill>
              </fill>
            </x14:dxf>
          </x14:cfRule>
          <xm:sqref>G6</xm:sqref>
        </x14:conditionalFormatting>
        <x14:conditionalFormatting xmlns:xm="http://schemas.microsoft.com/office/excel/2006/main">
          <x14:cfRule type="cellIs" priority="38" operator="equal" id="{5E256DBB-85AB-48F0-8436-0DDC107FA416}">
            <xm:f>Values!$L$2</xm:f>
            <x14:dxf>
              <font>
                <color theme="2" tint="-0.24994659260841701"/>
              </font>
              <fill>
                <patternFill>
                  <bgColor theme="7" tint="0.79998168889431442"/>
                </patternFill>
              </fill>
            </x14:dxf>
          </x14:cfRule>
          <xm:sqref>G7</xm:sqref>
        </x14:conditionalFormatting>
        <x14:conditionalFormatting xmlns:xm="http://schemas.microsoft.com/office/excel/2006/main">
          <x14:cfRule type="cellIs" priority="19" operator="equal" id="{1274A29D-2600-422C-8C28-D22411D77216}">
            <xm:f>Values!$L$2</xm:f>
            <x14:dxf>
              <font>
                <color theme="2" tint="-0.24994659260841701"/>
              </font>
              <fill>
                <patternFill>
                  <bgColor theme="7" tint="0.79998168889431442"/>
                </patternFill>
              </fill>
            </x14:dxf>
          </x14:cfRule>
          <xm:sqref>G8</xm:sqref>
        </x14:conditionalFormatting>
        <x14:conditionalFormatting xmlns:xm="http://schemas.microsoft.com/office/excel/2006/main">
          <x14:cfRule type="cellIs" priority="18" operator="equal" id="{B924C32C-B5A4-454F-8990-243768AEB979}">
            <xm:f>Values!$L$2</xm:f>
            <x14:dxf>
              <font>
                <color theme="2" tint="-0.24994659260841701"/>
              </font>
              <fill>
                <patternFill>
                  <bgColor theme="7" tint="0.79998168889431442"/>
                </patternFill>
              </fill>
            </x14:dxf>
          </x14:cfRule>
          <xm:sqref>G9</xm:sqref>
        </x14:conditionalFormatting>
        <x14:conditionalFormatting xmlns:xm="http://schemas.microsoft.com/office/excel/2006/main">
          <x14:cfRule type="cellIs" priority="17" operator="equal" id="{9A73DDD6-B818-429A-8347-2D56123BBBA5}">
            <xm:f>Values!$L$2</xm:f>
            <x14:dxf>
              <font>
                <color theme="2" tint="-0.24994659260841701"/>
              </font>
              <fill>
                <patternFill>
                  <bgColor theme="7" tint="0.79998168889431442"/>
                </patternFill>
              </fill>
            </x14:dxf>
          </x14:cfRule>
          <xm:sqref>G10</xm:sqref>
        </x14:conditionalFormatting>
        <x14:conditionalFormatting xmlns:xm="http://schemas.microsoft.com/office/excel/2006/main">
          <x14:cfRule type="cellIs" priority="6" operator="equal" id="{4AC8372B-8090-4EFC-B0FE-0CD3F64F6E22}">
            <xm:f>Values!$L$2</xm:f>
            <x14:dxf>
              <font>
                <color theme="2" tint="-0.24994659260841701"/>
              </font>
              <fill>
                <patternFill>
                  <bgColor theme="7" tint="0.79998168889431442"/>
                </patternFill>
              </fill>
            </x14:dxf>
          </x14:cfRule>
          <xm:sqref>G12</xm:sqref>
        </x14:conditionalFormatting>
        <x14:conditionalFormatting xmlns:xm="http://schemas.microsoft.com/office/excel/2006/main">
          <x14:cfRule type="cellIs" priority="5" operator="equal" id="{E226447E-DA96-43A5-ADBB-C1491FBBC7B7}">
            <xm:f>Values!$L$2</xm:f>
            <x14:dxf>
              <font>
                <color theme="2" tint="-0.24994659260841701"/>
              </font>
              <fill>
                <patternFill>
                  <bgColor theme="7" tint="0.79998168889431442"/>
                </patternFill>
              </fill>
            </x14:dxf>
          </x14:cfRule>
          <xm:sqref>G13</xm:sqref>
        </x14:conditionalFormatting>
        <x14:conditionalFormatting xmlns:xm="http://schemas.microsoft.com/office/excel/2006/main">
          <x14:cfRule type="cellIs" priority="4" operator="equal" id="{8743D66E-A103-42E5-9C54-CA45A8D35FF4}">
            <xm:f>Values!$L$2</xm:f>
            <x14:dxf>
              <font>
                <color theme="2" tint="-0.24994659260841701"/>
              </font>
              <fill>
                <patternFill>
                  <bgColor theme="7" tint="0.79998168889431442"/>
                </patternFill>
              </fill>
            </x14:dxf>
          </x14:cfRule>
          <xm:sqref>G14</xm:sqref>
        </x14:conditionalFormatting>
        <x14:conditionalFormatting xmlns:xm="http://schemas.microsoft.com/office/excel/2006/main">
          <x14:cfRule type="cellIs" priority="3" operator="equal" id="{646D9384-720A-4746-8259-D0B3E15C81E3}">
            <xm:f>Values!$L$2</xm:f>
            <x14:dxf>
              <font>
                <color theme="2" tint="-0.24994659260841701"/>
              </font>
              <fill>
                <patternFill>
                  <bgColor theme="7" tint="0.79998168889431442"/>
                </patternFill>
              </fill>
            </x14:dxf>
          </x14:cfRule>
          <xm:sqref>G15</xm:sqref>
        </x14:conditionalFormatting>
        <x14:conditionalFormatting xmlns:xm="http://schemas.microsoft.com/office/excel/2006/main">
          <x14:cfRule type="cellIs" priority="2" operator="equal" id="{A0D2AA74-193F-4A07-AE10-E623476CCEA1}">
            <xm:f>Values!$L$2</xm:f>
            <x14:dxf>
              <font>
                <color theme="2" tint="-0.24994659260841701"/>
              </font>
              <fill>
                <patternFill>
                  <bgColor theme="7" tint="0.79998168889431442"/>
                </patternFill>
              </fill>
            </x14:dxf>
          </x14:cfRule>
          <xm:sqref>G16</xm:sqref>
        </x14:conditionalFormatting>
        <x14:conditionalFormatting xmlns:xm="http://schemas.microsoft.com/office/excel/2006/main">
          <x14:cfRule type="cellIs" priority="1" operator="equal" id="{A5A9650D-3AFE-467E-842E-3F86F0178F4A}">
            <xm:f>Values!$L$2</xm:f>
            <x14:dxf>
              <font>
                <color theme="2" tint="-0.24994659260841701"/>
              </font>
              <fill>
                <patternFill>
                  <bgColor theme="7" tint="0.79998168889431442"/>
                </patternFill>
              </fill>
            </x14:dxf>
          </x14:cfRule>
          <xm:sqref>G17</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errorTitle="Invalid value" error="Please type in a correct value or select it from the list" xr:uid="{FACB3A89-9F07-4C77-8EA3-9EA12C55C587}">
          <x14:formula1>
            <xm:f>Values!$A$2:$A$3</xm:f>
          </x14:formula1>
          <xm:sqref>D12:D17 D6 D8:D10</xm:sqref>
        </x14:dataValidation>
        <x14:dataValidation type="list" allowBlank="1" showInputMessage="1" showErrorMessage="1" errorTitle="Invalid value" error="Please type in a correct value or select it from the list" xr:uid="{2118D326-B036-43D9-8A84-E45E14B5FC26}">
          <x14:formula1>
            <xm:f>Values!$O$2:$O$4</xm:f>
          </x14:formula1>
          <xm:sqref>D7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FA3C2-A5B2-4D2C-B5B8-27DE80781A70}">
  <dimension ref="A1:E51"/>
  <sheetViews>
    <sheetView topLeftCell="B4" workbookViewId="0">
      <selection activeCell="C4" sqref="C4"/>
    </sheetView>
  </sheetViews>
  <sheetFormatPr defaultRowHeight="15" x14ac:dyDescent="0.25"/>
  <cols>
    <col min="1" max="1" width="11.42578125" style="52" customWidth="1"/>
    <col min="2" max="2" width="64" style="54" customWidth="1"/>
    <col min="3" max="3" width="21.85546875" style="51" customWidth="1"/>
    <col min="4" max="4" width="146.5703125" style="79" customWidth="1"/>
    <col min="5" max="16384" width="9.140625" style="49"/>
  </cols>
  <sheetData>
    <row r="1" spans="1:5" s="87" customFormat="1" ht="15.75" x14ac:dyDescent="0.25">
      <c r="A1" s="84" t="s">
        <v>257</v>
      </c>
      <c r="B1" s="78" t="s">
        <v>1</v>
      </c>
      <c r="C1" s="85" t="s">
        <v>258</v>
      </c>
      <c r="D1" s="78" t="s">
        <v>2</v>
      </c>
      <c r="E1" s="86"/>
    </row>
    <row r="2" spans="1:5" s="83" customFormat="1" x14ac:dyDescent="0.25">
      <c r="A2" s="88">
        <v>1</v>
      </c>
      <c r="B2" s="89" t="s">
        <v>8</v>
      </c>
      <c r="C2" s="103" t="s">
        <v>259</v>
      </c>
      <c r="D2" s="111" t="s">
        <v>9</v>
      </c>
    </row>
    <row r="3" spans="1:5" ht="174.75" customHeight="1" x14ac:dyDescent="0.25">
      <c r="A3" s="59" t="s">
        <v>10</v>
      </c>
      <c r="B3" s="79" t="s">
        <v>11</v>
      </c>
      <c r="C3" s="104" t="s">
        <v>260</v>
      </c>
      <c r="D3" s="112" t="s">
        <v>261</v>
      </c>
    </row>
    <row r="4" spans="1:5" ht="38.25" x14ac:dyDescent="0.25">
      <c r="A4" s="59" t="s">
        <v>16</v>
      </c>
      <c r="B4" s="79" t="s">
        <v>17</v>
      </c>
      <c r="C4" s="104" t="s">
        <v>262</v>
      </c>
      <c r="D4" s="112" t="s">
        <v>263</v>
      </c>
    </row>
    <row r="5" spans="1:5" ht="63.75" x14ac:dyDescent="0.25">
      <c r="A5" s="59" t="s">
        <v>23</v>
      </c>
      <c r="B5" s="79" t="s">
        <v>24</v>
      </c>
      <c r="C5" s="104" t="s">
        <v>264</v>
      </c>
      <c r="D5" s="112" t="s">
        <v>265</v>
      </c>
    </row>
    <row r="6" spans="1:5" ht="38.25" x14ac:dyDescent="0.25">
      <c r="A6" s="59" t="s">
        <v>30</v>
      </c>
      <c r="B6" s="79" t="s">
        <v>31</v>
      </c>
      <c r="C6" s="105" t="s">
        <v>350</v>
      </c>
      <c r="D6" s="112" t="s">
        <v>266</v>
      </c>
    </row>
    <row r="7" spans="1:5" ht="38.25" x14ac:dyDescent="0.25">
      <c r="A7" s="59" t="s">
        <v>36</v>
      </c>
      <c r="B7" s="79" t="s">
        <v>37</v>
      </c>
      <c r="C7" s="107"/>
      <c r="D7" s="112" t="s">
        <v>38</v>
      </c>
    </row>
    <row r="8" spans="1:5" ht="63.75" x14ac:dyDescent="0.25">
      <c r="A8" s="59" t="s">
        <v>39</v>
      </c>
      <c r="B8" s="79" t="s">
        <v>40</v>
      </c>
      <c r="C8" s="107"/>
      <c r="D8" s="112" t="s">
        <v>267</v>
      </c>
    </row>
    <row r="9" spans="1:5" ht="306" x14ac:dyDescent="0.25">
      <c r="A9" s="59" t="s">
        <v>44</v>
      </c>
      <c r="B9" s="79" t="s">
        <v>45</v>
      </c>
      <c r="C9" s="104" t="s">
        <v>268</v>
      </c>
      <c r="D9" s="112" t="s">
        <v>269</v>
      </c>
    </row>
    <row r="10" spans="1:5" ht="63.75" x14ac:dyDescent="0.25">
      <c r="A10" s="59" t="s">
        <v>54</v>
      </c>
      <c r="B10" s="79" t="s">
        <v>55</v>
      </c>
      <c r="C10" s="104" t="s">
        <v>270</v>
      </c>
      <c r="D10" s="112" t="s">
        <v>265</v>
      </c>
    </row>
    <row r="11" spans="1:5" ht="38.25" x14ac:dyDescent="0.25">
      <c r="A11" s="59" t="s">
        <v>60</v>
      </c>
      <c r="B11" s="79" t="s">
        <v>31</v>
      </c>
      <c r="C11" s="104" t="s">
        <v>271</v>
      </c>
      <c r="D11" s="112" t="s">
        <v>266</v>
      </c>
    </row>
    <row r="12" spans="1:5" ht="38.25" x14ac:dyDescent="0.25">
      <c r="A12" s="59" t="s">
        <v>61</v>
      </c>
      <c r="B12" s="79" t="s">
        <v>37</v>
      </c>
      <c r="C12" s="104" t="s">
        <v>272</v>
      </c>
      <c r="D12" s="112" t="s">
        <v>38</v>
      </c>
    </row>
    <row r="13" spans="1:5" ht="63.75" x14ac:dyDescent="0.25">
      <c r="A13" s="59" t="s">
        <v>62</v>
      </c>
      <c r="B13" s="79" t="s">
        <v>40</v>
      </c>
      <c r="C13" s="104" t="s">
        <v>273</v>
      </c>
      <c r="D13" s="112" t="s">
        <v>274</v>
      </c>
    </row>
    <row r="14" spans="1:5" ht="369.75" x14ac:dyDescent="0.25">
      <c r="A14" s="59" t="s">
        <v>64</v>
      </c>
      <c r="B14" s="79" t="s">
        <v>65</v>
      </c>
      <c r="C14" s="104" t="s">
        <v>275</v>
      </c>
      <c r="D14" s="112" t="s">
        <v>276</v>
      </c>
    </row>
    <row r="15" spans="1:5" ht="63.75" x14ac:dyDescent="0.25">
      <c r="A15" s="59" t="s">
        <v>73</v>
      </c>
      <c r="B15" s="79" t="s">
        <v>74</v>
      </c>
      <c r="C15" s="105" t="s">
        <v>277</v>
      </c>
      <c r="D15" s="112" t="s">
        <v>278</v>
      </c>
    </row>
    <row r="16" spans="1:5" ht="38.25" x14ac:dyDescent="0.25">
      <c r="A16" s="59" t="s">
        <v>79</v>
      </c>
      <c r="B16" s="79" t="s">
        <v>31</v>
      </c>
      <c r="C16" s="105" t="s">
        <v>279</v>
      </c>
      <c r="D16" s="112" t="s">
        <v>266</v>
      </c>
    </row>
    <row r="17" spans="1:4" ht="38.25" x14ac:dyDescent="0.25">
      <c r="A17" s="59" t="s">
        <v>80</v>
      </c>
      <c r="B17" s="79" t="s">
        <v>37</v>
      </c>
      <c r="C17" s="105" t="s">
        <v>280</v>
      </c>
      <c r="D17" s="112" t="s">
        <v>38</v>
      </c>
    </row>
    <row r="18" spans="1:4" ht="63.75" x14ac:dyDescent="0.25">
      <c r="A18" s="59" t="s">
        <v>81</v>
      </c>
      <c r="B18" s="79" t="s">
        <v>40</v>
      </c>
      <c r="C18" s="105" t="s">
        <v>281</v>
      </c>
      <c r="D18" s="112" t="s">
        <v>267</v>
      </c>
    </row>
    <row r="19" spans="1:4" x14ac:dyDescent="0.25">
      <c r="A19" s="59" t="s">
        <v>82</v>
      </c>
      <c r="B19" s="79" t="s">
        <v>83</v>
      </c>
      <c r="C19" s="105" t="s">
        <v>282</v>
      </c>
      <c r="D19" s="112" t="s">
        <v>84</v>
      </c>
    </row>
    <row r="20" spans="1:4" x14ac:dyDescent="0.25">
      <c r="A20" s="59" t="s">
        <v>85</v>
      </c>
      <c r="B20" s="79" t="s">
        <v>86</v>
      </c>
      <c r="C20" s="105" t="s">
        <v>283</v>
      </c>
      <c r="D20" s="112" t="s">
        <v>87</v>
      </c>
    </row>
    <row r="21" spans="1:4" x14ac:dyDescent="0.25">
      <c r="A21" s="59" t="s">
        <v>91</v>
      </c>
      <c r="B21" s="79" t="s">
        <v>92</v>
      </c>
      <c r="C21" s="105" t="s">
        <v>284</v>
      </c>
      <c r="D21" s="112" t="s">
        <v>93</v>
      </c>
    </row>
    <row r="22" spans="1:4" x14ac:dyDescent="0.25">
      <c r="A22" s="59" t="s">
        <v>94</v>
      </c>
      <c r="B22" s="79" t="s">
        <v>95</v>
      </c>
      <c r="C22" s="105" t="s">
        <v>285</v>
      </c>
      <c r="D22" s="112" t="s">
        <v>84</v>
      </c>
    </row>
    <row r="23" spans="1:4" ht="38.25" x14ac:dyDescent="0.25">
      <c r="A23" s="59" t="s">
        <v>96</v>
      </c>
      <c r="B23" s="79" t="s">
        <v>97</v>
      </c>
      <c r="C23" s="105" t="s">
        <v>286</v>
      </c>
      <c r="D23" s="112" t="s">
        <v>98</v>
      </c>
    </row>
    <row r="24" spans="1:4" ht="38.25" x14ac:dyDescent="0.25">
      <c r="A24" s="59" t="s">
        <v>102</v>
      </c>
      <c r="B24" s="79" t="s">
        <v>103</v>
      </c>
      <c r="C24" s="105" t="s">
        <v>287</v>
      </c>
      <c r="D24" s="112" t="s">
        <v>288</v>
      </c>
    </row>
    <row r="25" spans="1:4" s="83" customFormat="1" x14ac:dyDescent="0.25">
      <c r="A25" s="81">
        <v>2</v>
      </c>
      <c r="B25" s="82" t="s">
        <v>106</v>
      </c>
      <c r="C25" s="108"/>
      <c r="D25" s="113" t="s">
        <v>107</v>
      </c>
    </row>
    <row r="26" spans="1:4" ht="102" x14ac:dyDescent="0.25">
      <c r="A26" s="52" t="s">
        <v>108</v>
      </c>
      <c r="B26" s="53" t="s">
        <v>109</v>
      </c>
      <c r="C26" s="105" t="s">
        <v>314</v>
      </c>
      <c r="D26" s="114" t="s">
        <v>110</v>
      </c>
    </row>
    <row r="27" spans="1:4" ht="38.25" x14ac:dyDescent="0.25">
      <c r="A27" s="52" t="s">
        <v>115</v>
      </c>
      <c r="B27" s="53" t="s">
        <v>116</v>
      </c>
      <c r="C27" s="105" t="s">
        <v>320</v>
      </c>
      <c r="D27" s="114" t="s">
        <v>117</v>
      </c>
    </row>
    <row r="28" spans="1:4" ht="38.25" x14ac:dyDescent="0.25">
      <c r="A28" s="52" t="s">
        <v>118</v>
      </c>
      <c r="B28" s="53" t="s">
        <v>119</v>
      </c>
      <c r="C28" s="105" t="s">
        <v>330</v>
      </c>
      <c r="D28" s="114" t="s">
        <v>246</v>
      </c>
    </row>
    <row r="29" spans="1:4" ht="38.25" x14ac:dyDescent="0.25">
      <c r="A29" s="52" t="s">
        <v>121</v>
      </c>
      <c r="B29" s="53" t="s">
        <v>122</v>
      </c>
      <c r="C29" s="105" t="s">
        <v>331</v>
      </c>
      <c r="D29" s="114" t="s">
        <v>123</v>
      </c>
    </row>
    <row r="30" spans="1:4" ht="38.25" x14ac:dyDescent="0.25">
      <c r="A30" s="52" t="s">
        <v>124</v>
      </c>
      <c r="B30" s="53" t="s">
        <v>125</v>
      </c>
      <c r="C30" s="105" t="s">
        <v>332</v>
      </c>
      <c r="D30" s="114" t="s">
        <v>126</v>
      </c>
    </row>
    <row r="31" spans="1:4" ht="38.25" x14ac:dyDescent="0.25">
      <c r="A31" s="52" t="s">
        <v>127</v>
      </c>
      <c r="B31" s="53" t="s">
        <v>128</v>
      </c>
      <c r="C31" s="105" t="s">
        <v>333</v>
      </c>
      <c r="D31" s="114" t="s">
        <v>129</v>
      </c>
    </row>
    <row r="32" spans="1:4" ht="38.25" x14ac:dyDescent="0.25">
      <c r="A32" s="52" t="s">
        <v>130</v>
      </c>
      <c r="B32" s="53" t="s">
        <v>131</v>
      </c>
      <c r="C32" s="105" t="s">
        <v>334</v>
      </c>
      <c r="D32" s="114" t="s">
        <v>132</v>
      </c>
    </row>
    <row r="33" spans="1:4" ht="38.25" x14ac:dyDescent="0.25">
      <c r="A33" s="52" t="s">
        <v>133</v>
      </c>
      <c r="B33" s="53" t="s">
        <v>134</v>
      </c>
      <c r="C33" s="105" t="s">
        <v>335</v>
      </c>
      <c r="D33" s="114" t="s">
        <v>135</v>
      </c>
    </row>
    <row r="34" spans="1:4" ht="38.25" x14ac:dyDescent="0.25">
      <c r="A34" s="52" t="s">
        <v>136</v>
      </c>
      <c r="B34" s="53" t="s">
        <v>137</v>
      </c>
      <c r="C34" s="105" t="s">
        <v>336</v>
      </c>
      <c r="D34" s="114" t="s">
        <v>138</v>
      </c>
    </row>
    <row r="35" spans="1:4" ht="63.75" x14ac:dyDescent="0.25">
      <c r="A35" s="52" t="s">
        <v>141</v>
      </c>
      <c r="B35" s="53" t="s">
        <v>142</v>
      </c>
      <c r="C35" s="105" t="s">
        <v>337</v>
      </c>
      <c r="D35" s="114" t="s">
        <v>247</v>
      </c>
    </row>
    <row r="36" spans="1:4" ht="30" x14ac:dyDescent="0.25">
      <c r="A36" s="52" t="s">
        <v>144</v>
      </c>
      <c r="B36" s="53" t="s">
        <v>145</v>
      </c>
      <c r="C36" s="105" t="s">
        <v>338</v>
      </c>
      <c r="D36" s="115" t="s">
        <v>248</v>
      </c>
    </row>
    <row r="37" spans="1:4" x14ac:dyDescent="0.25">
      <c r="B37" s="53"/>
      <c r="C37" s="106"/>
      <c r="D37" s="114"/>
    </row>
    <row r="38" spans="1:4" s="83" customFormat="1" ht="63.75" x14ac:dyDescent="0.25">
      <c r="A38" s="90">
        <v>3</v>
      </c>
      <c r="B38" s="82" t="s">
        <v>147</v>
      </c>
      <c r="C38" s="108"/>
      <c r="D38" s="113" t="s">
        <v>249</v>
      </c>
    </row>
    <row r="39" spans="1:4" ht="51" x14ac:dyDescent="0.25">
      <c r="A39" s="52" t="s">
        <v>151</v>
      </c>
      <c r="B39" s="53" t="s">
        <v>152</v>
      </c>
      <c r="C39" s="105" t="s">
        <v>318</v>
      </c>
      <c r="D39" s="114" t="s">
        <v>153</v>
      </c>
    </row>
    <row r="40" spans="1:4" ht="25.5" x14ac:dyDescent="0.25">
      <c r="A40" s="52" t="s">
        <v>157</v>
      </c>
      <c r="B40" s="53" t="s">
        <v>158</v>
      </c>
      <c r="C40" s="105" t="s">
        <v>346</v>
      </c>
      <c r="D40" s="114" t="s">
        <v>159</v>
      </c>
    </row>
    <row r="41" spans="1:4" ht="63.75" x14ac:dyDescent="0.25">
      <c r="A41" s="52" t="s">
        <v>164</v>
      </c>
      <c r="B41" s="53" t="s">
        <v>165</v>
      </c>
      <c r="C41" s="105" t="s">
        <v>347</v>
      </c>
      <c r="D41" s="114" t="s">
        <v>250</v>
      </c>
    </row>
    <row r="42" spans="1:4" ht="63.75" x14ac:dyDescent="0.25">
      <c r="A42" s="52" t="s">
        <v>167</v>
      </c>
      <c r="B42" s="53" t="s">
        <v>168</v>
      </c>
      <c r="C42" s="105" t="s">
        <v>348</v>
      </c>
      <c r="D42" s="114" t="s">
        <v>251</v>
      </c>
    </row>
    <row r="43" spans="1:4" ht="51" x14ac:dyDescent="0.25">
      <c r="A43" s="52" t="s">
        <v>170</v>
      </c>
      <c r="B43" s="53" t="s">
        <v>252</v>
      </c>
      <c r="C43" s="105" t="s">
        <v>349</v>
      </c>
      <c r="D43" s="114" t="s">
        <v>253</v>
      </c>
    </row>
    <row r="44" spans="1:4" x14ac:dyDescent="0.25">
      <c r="B44" s="53"/>
      <c r="C44" s="106"/>
      <c r="D44" s="116"/>
    </row>
    <row r="45" spans="1:4" x14ac:dyDescent="0.25">
      <c r="A45" s="52" t="s">
        <v>173</v>
      </c>
      <c r="B45" s="80" t="s">
        <v>174</v>
      </c>
      <c r="C45" s="106"/>
      <c r="D45" s="117"/>
    </row>
    <row r="46" spans="1:4" ht="51" x14ac:dyDescent="0.25">
      <c r="A46" s="52" t="s">
        <v>175</v>
      </c>
      <c r="B46" s="53" t="s">
        <v>254</v>
      </c>
      <c r="C46" s="105" t="s">
        <v>362</v>
      </c>
      <c r="D46" s="118" t="s">
        <v>255</v>
      </c>
    </row>
    <row r="47" spans="1:4" ht="63.75" x14ac:dyDescent="0.25">
      <c r="A47" s="52" t="s">
        <v>178</v>
      </c>
      <c r="B47" s="53" t="s">
        <v>179</v>
      </c>
      <c r="C47" s="105" t="s">
        <v>361</v>
      </c>
      <c r="D47" s="118" t="s">
        <v>316</v>
      </c>
    </row>
    <row r="48" spans="1:4" ht="63.75" x14ac:dyDescent="0.25">
      <c r="A48" s="52" t="s">
        <v>181</v>
      </c>
      <c r="B48" s="53" t="s">
        <v>182</v>
      </c>
      <c r="C48" s="105" t="s">
        <v>360</v>
      </c>
      <c r="D48" s="118" t="s">
        <v>183</v>
      </c>
    </row>
    <row r="49" spans="1:4" ht="38.25" x14ac:dyDescent="0.25">
      <c r="A49" s="52" t="s">
        <v>184</v>
      </c>
      <c r="B49" s="53" t="s">
        <v>185</v>
      </c>
      <c r="C49" s="105" t="s">
        <v>359</v>
      </c>
      <c r="D49" s="118" t="s">
        <v>186</v>
      </c>
    </row>
    <row r="50" spans="1:4" ht="63.75" x14ac:dyDescent="0.25">
      <c r="A50" s="52" t="s">
        <v>187</v>
      </c>
      <c r="B50" s="53" t="s">
        <v>188</v>
      </c>
      <c r="C50" s="105" t="s">
        <v>358</v>
      </c>
      <c r="D50" s="118" t="s">
        <v>189</v>
      </c>
    </row>
    <row r="51" spans="1:4" ht="76.5" x14ac:dyDescent="0.25">
      <c r="A51" s="52" t="s">
        <v>190</v>
      </c>
      <c r="B51" s="53" t="s">
        <v>191</v>
      </c>
      <c r="C51" s="105" t="s">
        <v>357</v>
      </c>
      <c r="D51" s="118" t="s">
        <v>192</v>
      </c>
    </row>
  </sheetData>
  <sheetProtection sheet="1" objects="1" scenarios="1"/>
  <hyperlinks>
    <hyperlink ref="C2" location="Question1" display="Back to question 1" xr:uid="{1A17273F-DFB7-4A6C-B0DC-D917833BC43A}"/>
    <hyperlink ref="C3" location="Question1.1" display="Back to question 1.1" xr:uid="{175CFC27-2B9B-4240-BD25-3E83A5314708}"/>
    <hyperlink ref="C4" location="Question1.2Clients" display="Back to question 1.2" xr:uid="{CD1E0E41-ED25-45D3-A809-B50B3CE18F5B}"/>
    <hyperlink ref="C5" location="Question1.2.1Contract" display="Back to question 1.2.1" xr:uid="{6A75D5F6-637D-4C06-83EB-A421BC6CDF3B}"/>
    <hyperlink ref="C9" location="Question1.2.2Contract" display="Back to question 1.2.2" xr:uid="{6311EA7D-3DFB-4733-AAC3-637F937B7E07}"/>
    <hyperlink ref="C10" location="Question1.2.3Contract" display="Back to question 1.2.3" xr:uid="{D05B1880-98AB-40F2-A270-41452E3D5EBC}"/>
    <hyperlink ref="C11" location="Question1.2.3.1" display="Back to question 1.2.3.1" xr:uid="{41783BF4-225B-440B-9799-9829381F900C}"/>
    <hyperlink ref="C12" location="Question1.2.3.2" display="Back to question 1.2.3.2" xr:uid="{830A36E4-3AFE-437C-BD9D-691DD41B1073}"/>
    <hyperlink ref="C13" location="Question1.2.3.3" display="Back to question 1.2.3.3" xr:uid="{AF8AF66C-E298-4E32-BFB4-9615BCB6930C}"/>
    <hyperlink ref="C14" location="Question1.2.4Contract" display="Back to question 1.2.4" xr:uid="{5DB51718-4562-495E-89B5-0D7EFC74252B}"/>
    <hyperlink ref="C15" location="Question1.2.5Contract" display="Back to question 1.2.5" xr:uid="{5467A8F3-0EBD-44E6-BBA3-F949A3960423}"/>
    <hyperlink ref="C16" location="Question1.2.5.1" display="Back to question 1.2.5.1" xr:uid="{E3C3CF89-65CF-49E4-A24C-150F721E4A66}"/>
    <hyperlink ref="C17" location="Question1.2.5.2" display="Back to question 1.2.5.2" xr:uid="{D4BBD95D-9FC6-4B32-9B84-2D335F76E8AF}"/>
    <hyperlink ref="C18" location="Question1.2.5.3" display="Back to question 1.2.5.3" xr:uid="{2172658E-76D3-49B7-8949-3504F9507369}"/>
    <hyperlink ref="C19" location="Question1.3" display="Back to question 1.3" xr:uid="{D83EE833-11C4-4155-8E1F-E93F36D2E656}"/>
    <hyperlink ref="C20" location="Question1.4" display="Back to question 1.4" xr:uid="{5CEF1452-C100-41EA-B9F4-F803F837ECD6}"/>
    <hyperlink ref="C21" location="Question1.4.1" display="Back to question 1.4.1" xr:uid="{1DFE6841-3BE2-4FFE-ABE5-7414750FA9BC}"/>
    <hyperlink ref="C22" location="Question1.4.2" display="Back to question 1.4.2" xr:uid="{992D639D-E68D-4261-A51A-58D105EC50A3}"/>
    <hyperlink ref="C23" location="Question1.5" display="Back to question 1.5" xr:uid="{EE095C3B-E38A-4763-8F64-226E51ED6E9D}"/>
    <hyperlink ref="C24" location="Question1.6" display="Back to question 1.6" xr:uid="{F92A545C-F0E7-4CF5-ADC8-57775F3E04EE}"/>
    <hyperlink ref="C26" location="Question2.1Normal" display="Back to question 2.1" xr:uid="{4D217464-CEC2-46E7-93CD-19AAAF7C615B}"/>
    <hyperlink ref="C39" location="Question3.1.1" display="Back to question 3.1.1" xr:uid="{9E1BAFB9-0501-45D0-9B73-318BFB9A8186}"/>
    <hyperlink ref="C27" location="Question2.2" display="Back to question 2.2" xr:uid="{26523DD9-25BB-41BB-A822-CF42F3C9C50A}"/>
    <hyperlink ref="C28" location="Question2.3" display="Back to question 2.3" xr:uid="{179EAE7D-926E-4277-BDA6-5DDE3F63C4CC}"/>
    <hyperlink ref="C29" location="Question2.4" display="Back to question 2.4" xr:uid="{D9F2A3B9-3BEE-4718-8DBB-872FD59F8EBC}"/>
    <hyperlink ref="C30" location="Question2.5" display="Back to question 2.5" xr:uid="{E106D837-1B88-4DC8-9797-B35E63FDF629}"/>
    <hyperlink ref="C31" location="Question2.6" display="Back to question 2.6" xr:uid="{93D5FC4E-262D-4FBD-9CEF-BFC3C1C31873}"/>
    <hyperlink ref="C32" location="Question2.7" display="Back to question 2.7" xr:uid="{4C19CB84-88F9-4121-9EE8-3DF9DAB32249}"/>
    <hyperlink ref="C33" location="Question2.8" display="Back to question 2.8" xr:uid="{E302F8DE-6BD2-4765-AB74-D8789C8BFC18}"/>
    <hyperlink ref="C34" location="Question2.9" display="Back to question 2.9" xr:uid="{389D61B4-8C85-4C1B-A2D3-31C11EF28C8B}"/>
    <hyperlink ref="C35" location="Question2.10" display="Back to question 2.10" xr:uid="{0CAD2584-5F23-4721-8A12-8A778254479F}"/>
    <hyperlink ref="C36" location="Question2.11" display="Back to question 2.11" xr:uid="{FD5A994A-540E-4747-BF0F-494A7A2358FC}"/>
    <hyperlink ref="C40" location="Question3.1.2" display="Back to question 3.1.2" xr:uid="{300C6B75-EC00-40B7-9A26-EF7DBCD2E1D7}"/>
    <hyperlink ref="C41" location="Question3.1.2.1" display="Back to question 3.1.2.1" xr:uid="{06B2E36C-D7E8-4D88-8DAB-417E6AD459AC}"/>
    <hyperlink ref="C42" location="Question3.1.2.2" display="Back to question 3.1.2.2" xr:uid="{2C06F017-F13F-4CAD-A9FD-851671BBE852}"/>
    <hyperlink ref="C43" location="Question3.1.3" display="Back to question 3.1.3" xr:uid="{0BD5D780-6250-4C03-91C4-0826494F63B1}"/>
    <hyperlink ref="C6" location="Question1.2.1Contract" display="Back to question 1.2.1.1" xr:uid="{01C35C53-D7BB-4277-B2F8-D9D3AB114769}"/>
    <hyperlink ref="C51" location="Question3.2.6" display="Back to question 3.2.6" xr:uid="{1E537106-F357-4FB5-B70A-F54E3BBDFB18}"/>
    <hyperlink ref="C50" location="Question3.2.5" display="Back to question 3.2.5" xr:uid="{867D7194-AEDB-4529-BCB4-20230118A4E3}"/>
    <hyperlink ref="C49" location="Question3.2.4" display="Back to question 3.2.4" xr:uid="{4ACA798B-5379-4EFF-8E7B-EE0ECE6F5ACA}"/>
    <hyperlink ref="C48" location="Question3.2.3" display="Back to question 3.2.3" xr:uid="{6D00A7B0-8C20-4D97-982F-565C78100B3C}"/>
    <hyperlink ref="C47" location="Question3.2.2" display="Back to question 3.2.2" xr:uid="{5A7E935C-E5FF-4E1E-876D-DC51D27CA5E6}"/>
    <hyperlink ref="C46" location="Question3.2.1" display="Back to question 3.2.1" xr:uid="{BD1CBAF2-DA15-4FCE-AD61-03E223E61114}"/>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B859E-EB13-4812-988B-6F02DF977EE9}">
  <sheetPr>
    <tabColor theme="2"/>
  </sheetPr>
  <dimension ref="A1:O7"/>
  <sheetViews>
    <sheetView workbookViewId="0">
      <selection activeCell="C7" sqref="C7"/>
    </sheetView>
  </sheetViews>
  <sheetFormatPr defaultRowHeight="15" x14ac:dyDescent="0.25"/>
  <cols>
    <col min="2" max="2" width="9.140625" style="66"/>
    <col min="3" max="3" width="17.42578125" bestFit="1" customWidth="1"/>
    <col min="4" max="4" width="14" bestFit="1" customWidth="1"/>
    <col min="7" max="7" width="24.85546875" style="45" bestFit="1" customWidth="1"/>
    <col min="10" max="10" width="21.7109375" style="45" bestFit="1" customWidth="1"/>
    <col min="12" max="12" width="32.42578125" style="45" bestFit="1" customWidth="1"/>
    <col min="13" max="13" width="38.85546875" style="66" customWidth="1"/>
    <col min="14" max="14" width="20.5703125" style="66" bestFit="1" customWidth="1"/>
    <col min="15" max="15" width="14.5703125" style="66" bestFit="1" customWidth="1"/>
  </cols>
  <sheetData>
    <row r="1" spans="1:15" s="73" customFormat="1" ht="15.75" x14ac:dyDescent="0.25">
      <c r="A1" s="190" t="s">
        <v>289</v>
      </c>
      <c r="B1" s="74" t="s">
        <v>1</v>
      </c>
      <c r="C1" s="73" t="s">
        <v>365</v>
      </c>
      <c r="D1" s="73" t="s">
        <v>366</v>
      </c>
      <c r="E1" s="73" t="s">
        <v>290</v>
      </c>
      <c r="G1" s="74" t="s">
        <v>291</v>
      </c>
      <c r="J1" s="74" t="s">
        <v>292</v>
      </c>
      <c r="L1" s="74" t="s">
        <v>293</v>
      </c>
      <c r="M1" s="74" t="s">
        <v>307</v>
      </c>
      <c r="N1" s="74" t="s">
        <v>339</v>
      </c>
      <c r="O1" s="74" t="s">
        <v>363</v>
      </c>
    </row>
    <row r="2" spans="1:15" ht="15.75" x14ac:dyDescent="0.25">
      <c r="A2" s="191" t="s">
        <v>33</v>
      </c>
      <c r="B2" s="66" t="str">
        <f>Question1.2.1Number</f>
        <v>1.2.1</v>
      </c>
      <c r="C2" s="55">
        <f>IF(D2=1,IF(Question1.2Clients="Yes",1,0),-1)</f>
        <v>-1</v>
      </c>
      <c r="D2" s="55">
        <f>IF(ISBLANK(Question1.2Clients),0,1)</f>
        <v>0</v>
      </c>
      <c r="E2" s="55"/>
      <c r="F2" s="55"/>
      <c r="G2" s="66" t="s">
        <v>242</v>
      </c>
      <c r="H2" s="55"/>
      <c r="I2" s="55"/>
      <c r="J2" s="66" t="s">
        <v>294</v>
      </c>
      <c r="K2" s="55"/>
      <c r="L2" s="66" t="s">
        <v>295</v>
      </c>
      <c r="M2" s="66" t="s">
        <v>306</v>
      </c>
      <c r="N2" s="66" t="s">
        <v>33</v>
      </c>
      <c r="O2" s="66" t="s">
        <v>33</v>
      </c>
    </row>
    <row r="3" spans="1:15" ht="15.75" x14ac:dyDescent="0.25">
      <c r="A3" s="191" t="s">
        <v>34</v>
      </c>
      <c r="B3" s="66" t="str">
        <f>Question1.2.3Number</f>
        <v>1.2.3</v>
      </c>
      <c r="C3" s="55">
        <f>IF(D3=1,IF(Question1.2Employees="Yes",1,0),-1)</f>
        <v>-1</v>
      </c>
      <c r="D3" s="55">
        <f>IF(ISBLANK(Question1.2Employees),0,1)</f>
        <v>0</v>
      </c>
      <c r="E3" s="55"/>
      <c r="F3" s="55"/>
      <c r="G3" s="66" t="s">
        <v>296</v>
      </c>
      <c r="H3" s="55"/>
      <c r="I3" s="55"/>
      <c r="J3" s="66" t="s">
        <v>244</v>
      </c>
      <c r="K3" s="55"/>
      <c r="L3" s="66" t="s">
        <v>297</v>
      </c>
      <c r="M3" s="66" t="s">
        <v>308</v>
      </c>
      <c r="N3" s="66" t="s">
        <v>34</v>
      </c>
      <c r="O3" s="66" t="s">
        <v>34</v>
      </c>
    </row>
    <row r="4" spans="1:15" x14ac:dyDescent="0.25">
      <c r="B4" s="66" t="str">
        <f>Question1.2.5Number</f>
        <v>1.2.5</v>
      </c>
      <c r="C4" s="55">
        <f>IF(D4=1,IF(Question1.2Others="Yes",1,0),-1)</f>
        <v>-1</v>
      </c>
      <c r="D4" s="55">
        <f>IF(ISBLANK(Question1.2Others),0,1)</f>
        <v>0</v>
      </c>
      <c r="M4" s="66" t="s">
        <v>309</v>
      </c>
      <c r="N4" s="66" t="s">
        <v>340</v>
      </c>
      <c r="O4" s="66" t="s">
        <v>364</v>
      </c>
    </row>
    <row r="5" spans="1:15" x14ac:dyDescent="0.25">
      <c r="B5" s="66" t="str">
        <f>Question1.2.1.1Number</f>
        <v>1.2.1.1</v>
      </c>
      <c r="C5" s="55">
        <f>IF(D5=1,IF(Question1.2.1Contract="Yes",1,0),-1)</f>
        <v>-1</v>
      </c>
      <c r="D5" s="55">
        <f>IF(ISBLANK(Question1.2.1Contract),0,1)</f>
        <v>0</v>
      </c>
    </row>
    <row r="6" spans="1:15" x14ac:dyDescent="0.25">
      <c r="B6" s="66" t="str">
        <f>Question1.2.1.2Number</f>
        <v>1.2.1.2</v>
      </c>
      <c r="C6" s="55">
        <f>IF(D6=1,IF(Question1.2.1Legal="Yes",1,0),-1)</f>
        <v>-1</v>
      </c>
      <c r="D6" s="55">
        <f>IF(ISBLANK(Question1.2.1Legal),0,1)</f>
        <v>0</v>
      </c>
    </row>
    <row r="7" spans="1:15" x14ac:dyDescent="0.25">
      <c r="B7" s="66" t="str">
        <f>Question1.2.1.3Number</f>
        <v>1.2.1.3</v>
      </c>
      <c r="C7" s="55">
        <f>IF(D7=1,IF(Question1.2.1Consent="Yes",1,0),-1)</f>
        <v>-1</v>
      </c>
      <c r="D7" s="55">
        <f>IF(ISBLANK(Question1.2.1Consent),0,1)</f>
        <v>0</v>
      </c>
    </row>
  </sheetData>
  <sheetProtection selectLockedCells="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3D03561F3EA8345983EA50635378800" ma:contentTypeVersion="2" ma:contentTypeDescription="Create a new document." ma:contentTypeScope="" ma:versionID="cbcaa8eaa4ea7157c65b09cda6398f89">
  <xsd:schema xmlns:xsd="http://www.w3.org/2001/XMLSchema" xmlns:xs="http://www.w3.org/2001/XMLSchema" xmlns:p="http://schemas.microsoft.com/office/2006/metadata/properties" xmlns:ns2="ce70b46c-0e83-478e-807c-5efb5dbefdb6" targetNamespace="http://schemas.microsoft.com/office/2006/metadata/properties" ma:root="true" ma:fieldsID="289dfb087a54e040b54f786c21a9a1ad" ns2:_="">
    <xsd:import namespace="ce70b46c-0e83-478e-807c-5efb5dbefdb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70b46c-0e83-478e-807c-5efb5dbefd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8BC661-1E0B-4239-8DA0-68BE4AB02B7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D469B39-DC7C-4363-A231-EB5FD16B0ACE}">
  <ds:schemaRefs>
    <ds:schemaRef ds:uri="http://schemas.microsoft.com/sharepoint/v3/contenttype/forms"/>
  </ds:schemaRefs>
</ds:datastoreItem>
</file>

<file path=customXml/itemProps3.xml><?xml version="1.0" encoding="utf-8"?>
<ds:datastoreItem xmlns:ds="http://schemas.openxmlformats.org/officeDocument/2006/customXml" ds:itemID="{04637838-6C7D-42DB-A310-42AE8BE7F7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70b46c-0e83-478e-807c-5efb5dbefd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139</vt:i4>
      </vt:variant>
    </vt:vector>
  </HeadingPairs>
  <TitlesOfParts>
    <vt:vector size="146" baseType="lpstr">
      <vt:lpstr>original DSPA-questionnaire</vt:lpstr>
      <vt:lpstr>How To</vt:lpstr>
      <vt:lpstr>Purpose test</vt:lpstr>
      <vt:lpstr>Necessity test</vt:lpstr>
      <vt:lpstr>Balancing test</vt:lpstr>
      <vt:lpstr>Question explanation</vt:lpstr>
      <vt:lpstr>Values</vt:lpstr>
      <vt:lpstr>Explain1</vt:lpstr>
      <vt:lpstr>Explain1.1</vt:lpstr>
      <vt:lpstr>Explain1.2</vt:lpstr>
      <vt:lpstr>Explain1.2.1</vt:lpstr>
      <vt:lpstr>Explain1.2.1.1</vt:lpstr>
      <vt:lpstr>Explain1.2.1.2</vt:lpstr>
      <vt:lpstr>Explain1.2.1.3</vt:lpstr>
      <vt:lpstr>Explain1.2.2</vt:lpstr>
      <vt:lpstr>Explain1.2.3</vt:lpstr>
      <vt:lpstr>Explain1.2.3.1</vt:lpstr>
      <vt:lpstr>Explain1.2.3.2</vt:lpstr>
      <vt:lpstr>Explain1.2.3.3</vt:lpstr>
      <vt:lpstr>Explain1.2.4</vt:lpstr>
      <vt:lpstr>Explain1.2.5</vt:lpstr>
      <vt:lpstr>Explain1.2.5.1</vt:lpstr>
      <vt:lpstr>Explain1.2.5.2</vt:lpstr>
      <vt:lpstr>Explain1.2.5.3</vt:lpstr>
      <vt:lpstr>Explain1.3</vt:lpstr>
      <vt:lpstr>Explain1.4</vt:lpstr>
      <vt:lpstr>Explain1.4.1</vt:lpstr>
      <vt:lpstr>Explain1.4.2</vt:lpstr>
      <vt:lpstr>Explain1.5</vt:lpstr>
      <vt:lpstr>Explain1.6</vt:lpstr>
      <vt:lpstr>Explain2</vt:lpstr>
      <vt:lpstr>Explain2.1</vt:lpstr>
      <vt:lpstr>Explain2.10</vt:lpstr>
      <vt:lpstr>Explain2.11</vt:lpstr>
      <vt:lpstr>Explain2.2</vt:lpstr>
      <vt:lpstr>Explain2.3</vt:lpstr>
      <vt:lpstr>Explain2.4</vt:lpstr>
      <vt:lpstr>Explain2.5</vt:lpstr>
      <vt:lpstr>Explain2.6</vt:lpstr>
      <vt:lpstr>Explain2.7</vt:lpstr>
      <vt:lpstr>Explain2.8</vt:lpstr>
      <vt:lpstr>Explain2.9</vt:lpstr>
      <vt:lpstr>Explain3</vt:lpstr>
      <vt:lpstr>Explain3.1.1</vt:lpstr>
      <vt:lpstr>Explain3.1.2</vt:lpstr>
      <vt:lpstr>Explain3.1.2.1</vt:lpstr>
      <vt:lpstr>Explain3.1.2.2</vt:lpstr>
      <vt:lpstr>Explain3.1.3</vt:lpstr>
      <vt:lpstr>Explain3.2</vt:lpstr>
      <vt:lpstr>Explain3.2.1</vt:lpstr>
      <vt:lpstr>Explain3.2.2</vt:lpstr>
      <vt:lpstr>Explain3.2.3</vt:lpstr>
      <vt:lpstr>Explain3.2.4</vt:lpstr>
      <vt:lpstr>Explain3.2.5</vt:lpstr>
      <vt:lpstr>Explain3.2.6</vt:lpstr>
      <vt:lpstr>kind_of_individuals</vt:lpstr>
      <vt:lpstr>Question1</vt:lpstr>
      <vt:lpstr>Question1.1</vt:lpstr>
      <vt:lpstr>Question1.1Number</vt:lpstr>
      <vt:lpstr>Question1.1Text</vt:lpstr>
      <vt:lpstr>Question1.2.1.1</vt:lpstr>
      <vt:lpstr>Question1.2.1.1_visibility</vt:lpstr>
      <vt:lpstr>Question1.2.1.1Number</vt:lpstr>
      <vt:lpstr>Question1.2.1.1Text</vt:lpstr>
      <vt:lpstr>Question1.2.1.2</vt:lpstr>
      <vt:lpstr>Question1.2.1.2_visibility</vt:lpstr>
      <vt:lpstr>Question1.2.1.2Number</vt:lpstr>
      <vt:lpstr>Question1.2.1.2Text</vt:lpstr>
      <vt:lpstr>Question1.2.1.3</vt:lpstr>
      <vt:lpstr>Question1.2.1.3_visibility</vt:lpstr>
      <vt:lpstr>Question1.2.1.3Number</vt:lpstr>
      <vt:lpstr>Question1.2.1.3Text</vt:lpstr>
      <vt:lpstr>Question1.2.1_prereq</vt:lpstr>
      <vt:lpstr>Question1.2.1_visibility</vt:lpstr>
      <vt:lpstr>Question1.2.1Consent</vt:lpstr>
      <vt:lpstr>Question1.2.1Consent_label</vt:lpstr>
      <vt:lpstr>Question1.2.1Contract</vt:lpstr>
      <vt:lpstr>Question1.2.1Contract_label</vt:lpstr>
      <vt:lpstr>Question1.2.1Legal</vt:lpstr>
      <vt:lpstr>Question1.2.1Legal_label</vt:lpstr>
      <vt:lpstr>Question1.2.1Legitimate</vt:lpstr>
      <vt:lpstr>Question1.2.1Legitimate_label</vt:lpstr>
      <vt:lpstr>Question1.2.1Number</vt:lpstr>
      <vt:lpstr>Question1.2.1Text</vt:lpstr>
      <vt:lpstr>Question1.2.2Contract</vt:lpstr>
      <vt:lpstr>Question1.2.2Contract_label</vt:lpstr>
      <vt:lpstr>Question1.2.2Number</vt:lpstr>
      <vt:lpstr>Question1.2.2Text</vt:lpstr>
      <vt:lpstr>Question1.2.3.1</vt:lpstr>
      <vt:lpstr>Question1.2.3.2</vt:lpstr>
      <vt:lpstr>Question1.2.3.3</vt:lpstr>
      <vt:lpstr>Question1.2.3_visibility</vt:lpstr>
      <vt:lpstr>Question1.2.3Contract</vt:lpstr>
      <vt:lpstr>Question1.2.3Number</vt:lpstr>
      <vt:lpstr>Question1.2.4Contract</vt:lpstr>
      <vt:lpstr>Question1.2.4Number</vt:lpstr>
      <vt:lpstr>Question1.2.5.1</vt:lpstr>
      <vt:lpstr>Question1.2.5.2</vt:lpstr>
      <vt:lpstr>Question1.2.5.3</vt:lpstr>
      <vt:lpstr>Question1.2.5_visibility</vt:lpstr>
      <vt:lpstr>Question1.2.5Contract</vt:lpstr>
      <vt:lpstr>Question1.2.5Number</vt:lpstr>
      <vt:lpstr>Question1.2Clients</vt:lpstr>
      <vt:lpstr>Question1.2Clients_label</vt:lpstr>
      <vt:lpstr>Question1.2Employees</vt:lpstr>
      <vt:lpstr>Question1.2Employees_label</vt:lpstr>
      <vt:lpstr>Question1.2Number</vt:lpstr>
      <vt:lpstr>Question1.2Others</vt:lpstr>
      <vt:lpstr>Question1.2Others_label</vt:lpstr>
      <vt:lpstr>Question1.2Text</vt:lpstr>
      <vt:lpstr>Question1.3</vt:lpstr>
      <vt:lpstr>Question1.3Number</vt:lpstr>
      <vt:lpstr>Question1.4</vt:lpstr>
      <vt:lpstr>Question1.4.1</vt:lpstr>
      <vt:lpstr>Question1.4.1Number</vt:lpstr>
      <vt:lpstr>Question1.4.2</vt:lpstr>
      <vt:lpstr>Question1.4.2Number</vt:lpstr>
      <vt:lpstr>Question1.4Number</vt:lpstr>
      <vt:lpstr>Question1.5</vt:lpstr>
      <vt:lpstr>Question1.5Number</vt:lpstr>
      <vt:lpstr>Question1.6</vt:lpstr>
      <vt:lpstr>Question1.6Number</vt:lpstr>
      <vt:lpstr>Question2.10</vt:lpstr>
      <vt:lpstr>Question2.11</vt:lpstr>
      <vt:lpstr>Question2.1Normal</vt:lpstr>
      <vt:lpstr>Question2.1Sensitive</vt:lpstr>
      <vt:lpstr>Question2.1Special</vt:lpstr>
      <vt:lpstr>Question2.2</vt:lpstr>
      <vt:lpstr>Question2.3</vt:lpstr>
      <vt:lpstr>Question2.4</vt:lpstr>
      <vt:lpstr>Question2.5</vt:lpstr>
      <vt:lpstr>Question2.6</vt:lpstr>
      <vt:lpstr>Question2.7</vt:lpstr>
      <vt:lpstr>Question2.8</vt:lpstr>
      <vt:lpstr>Question2.9</vt:lpstr>
      <vt:lpstr>Question3.1.1</vt:lpstr>
      <vt:lpstr>Question3.1.2</vt:lpstr>
      <vt:lpstr>Question3.1.2.1</vt:lpstr>
      <vt:lpstr>Question3.1.2.2</vt:lpstr>
      <vt:lpstr>Question3.1.3</vt:lpstr>
      <vt:lpstr>Question3.2.1</vt:lpstr>
      <vt:lpstr>Question3.2.2</vt:lpstr>
      <vt:lpstr>Question3.2.3</vt:lpstr>
      <vt:lpstr>Question3.2.4</vt:lpstr>
      <vt:lpstr>Question3.2.5</vt:lpstr>
      <vt:lpstr>Question3.2.6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Karssenberg,Wolter</dc:creator>
  <cp:keywords/>
  <dc:description/>
  <cp:lastModifiedBy>Jac. Beekers</cp:lastModifiedBy>
  <cp:revision/>
  <dcterms:created xsi:type="dcterms:W3CDTF">2020-04-23T07:04:27Z</dcterms:created>
  <dcterms:modified xsi:type="dcterms:W3CDTF">2021-03-05T23:36:24Z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59928c-a1b6-4091-8e58-718ce79b9c47_Enabled">
    <vt:lpwstr>true</vt:lpwstr>
  </property>
  <property fmtid="{D5CDD505-2E9C-101B-9397-08002B2CF9AE}" pid="3" name="MSIP_Label_d759928c-a1b6-4091-8e58-718ce79b9c47_SetDate">
    <vt:lpwstr>2020-11-11T14:49:30Z</vt:lpwstr>
  </property>
  <property fmtid="{D5CDD505-2E9C-101B-9397-08002B2CF9AE}" pid="4" name="MSIP_Label_d759928c-a1b6-4091-8e58-718ce79b9c47_Method">
    <vt:lpwstr>Privileged</vt:lpwstr>
  </property>
  <property fmtid="{D5CDD505-2E9C-101B-9397-08002B2CF9AE}" pid="5" name="MSIP_Label_d759928c-a1b6-4091-8e58-718ce79b9c47_Name">
    <vt:lpwstr>d759928c-a1b6-4091-8e58-718ce79b9c47</vt:lpwstr>
  </property>
  <property fmtid="{D5CDD505-2E9C-101B-9397-08002B2CF9AE}" pid="6" name="MSIP_Label_d759928c-a1b6-4091-8e58-718ce79b9c47_SiteId">
    <vt:lpwstr>3a15904d-3fd9-4256-a753-beb05cdf0c6d</vt:lpwstr>
  </property>
  <property fmtid="{D5CDD505-2E9C-101B-9397-08002B2CF9AE}" pid="7" name="MSIP_Label_d759928c-a1b6-4091-8e58-718ce79b9c47_ActionId">
    <vt:lpwstr>63e83cbd-30a7-4957-aad1-0000f28c58fc</vt:lpwstr>
  </property>
  <property fmtid="{D5CDD505-2E9C-101B-9397-08002B2CF9AE}" pid="8" name="MSIP_Label_d759928c-a1b6-4091-8e58-718ce79b9c47_ContentBits">
    <vt:lpwstr>0</vt:lpwstr>
  </property>
  <property fmtid="{D5CDD505-2E9C-101B-9397-08002B2CF9AE}" pid="9" name="ContentTypeId">
    <vt:lpwstr>0x01010013D03561F3EA8345983EA50635378800</vt:lpwstr>
  </property>
</Properties>
</file>