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Board Game Night - Guests - 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<sst xmlns="http://schemas.openxmlformats.org/spreadsheetml/2006/main" count="59" uniqueCount="30">
  <si>
    <t>name</t>
  </si>
  <si>
    <t>Age</t>
  </si>
  <si>
    <t>Child</t>
  </si>
  <si>
    <t>Teenager</t>
  </si>
  <si>
    <t>Youth</t>
  </si>
  <si>
    <t>Adult</t>
  </si>
  <si>
    <t>Elderly</t>
  </si>
  <si>
    <t>postal_code</t>
  </si>
  <si>
    <t>Place</t>
  </si>
  <si>
    <t>Pasir Ris</t>
  </si>
  <si>
    <t>Not Pasir Ris</t>
  </si>
  <si>
    <t>Race</t>
  </si>
  <si>
    <t>Chinese</t>
  </si>
  <si>
    <t>Malay</t>
  </si>
  <si>
    <t>Indian</t>
  </si>
  <si>
    <t>Others</t>
  </si>
  <si>
    <t>Would you like to help out at our future events?</t>
  </si>
  <si>
    <t>If the answer to the above question was yes, please leave your contact information (HP number).</t>
  </si>
  <si>
    <t>Darren Kwok</t>
  </si>
  <si>
    <t>No</t>
  </si>
  <si>
    <t>Wan Sing</t>
  </si>
  <si>
    <t xml:space="preserve">Cheah Kang Jiang </t>
  </si>
  <si>
    <t>Yes</t>
  </si>
  <si>
    <t>Tan Ban Joo</t>
  </si>
  <si>
    <t>Chen Jian Kai</t>
  </si>
  <si>
    <t>Huiyi</t>
  </si>
  <si>
    <t>Tay Qin Han</t>
  </si>
  <si>
    <t xml:space="preserve">Lim Sew Yar </t>
  </si>
  <si>
    <t>Jun Hao</t>
  </si>
  <si>
    <t>bao yang Loo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</si>
</sst>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'Board Game Night - Guests - 202'!$D$14:$H$14</c:f>
              <c:strCache>
                <c:ptCount val="5"/>
                <c:pt idx="0">
                  <c:v>Child</c:v>
                </c:pt>
                <c:pt idx="1">
                  <c:v>Teenager</c:v>
                </c:pt>
                <c:pt idx="2">
                  <c:v>Youth</c:v>
                </c:pt>
                <c:pt idx="3">
                  <c:v>Adult</c:v>
                </c:pt>
                <c:pt idx="4">
                  <c:v>Elderly</c:v>
                </c:pt>
              </c:strCache>
            </c:strRef>
          </c:cat>
          <c:val>
            <c:numRef>
              <c:f>'Board Game Night - Guests - 202'!$D$15:$H$15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Race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'Board Game Night - Guests - 202'!$R$14:$U$14</c:f>
              <c:strCache>
                <c:ptCount val="4"/>
                <c:pt idx="0">
                  <c:v>Chinese</c:v>
                </c:pt>
                <c:pt idx="1">
                  <c:v>Malay</c:v>
                </c:pt>
                <c:pt idx="2">
                  <c:v>Indian</c:v>
                </c:pt>
                <c:pt idx="3">
                  <c:v>Others</c:v>
                </c:pt>
              </c:strCache>
            </c:strRef>
          </c:cat>
          <c:val>
            <c:numRef>
              <c:f>'Board Game Night - Guests - 202'!$R$15:$U$15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1009015</xdr:colOff>
      <xdr:row>16</xdr:row>
      <xdr:rowOff>115570</xdr:rowOff>
    </xdr:from>
    <xdr:to>
      <xdr:col>9</xdr:col>
      <xdr:colOff>963930</xdr:colOff>
      <xdr:row>31</xdr:row>
      <xdr:rowOff>145415</xdr:rowOff>
    </xdr:to>
    <xdr:graphicFrame>
      <xdr:nvGraphicFramePr>
        <xdr:cNvPr id="2" name="Chart 1"/>
        <xdr:cNvGraphicFramePr/>
      </xdr:nvGraphicFramePr>
      <xdr:xfrm>
        <a:off x="3809365" y="3061970"/>
        <a:ext cx="4914265" cy="2792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565150</xdr:colOff>
      <xdr:row>16</xdr:row>
      <xdr:rowOff>55245</xdr:rowOff>
    </xdr:from>
    <xdr:to>
      <xdr:col>21</xdr:col>
      <xdr:colOff>1108075</xdr:colOff>
      <xdr:row>34</xdr:row>
      <xdr:rowOff>88265</xdr:rowOff>
    </xdr:to>
    <xdr:graphicFrame>
      <xdr:nvGraphicFramePr>
        <xdr:cNvPr id="3" name="Chart 2"/>
        <xdr:cNvGraphicFramePr/>
      </xdr:nvGraphicFramePr>
      <xdr:xfrm>
        <a:off x="17983200" y="3001645"/>
        <a:ext cx="5267325" cy="33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tabSelected="1" zoomScale="85" zoomScaleNormal="85" zoomScaleSheetLayoutView="60" workbookViewId="0">
      <selection activeCell="B3" sqref="B3"/>
    </sheetView>
  </sheetViews>
  <sheetFormatPr defaultColWidth="9.81818181818182" defaultRowHeight="14.5"/>
  <cols>
    <col min="1" max="1" width="23" customWidth="1"/>
    <col min="2" max="3" width="17.0909090909091" customWidth="1"/>
    <col min="4" max="4" width="7" customWidth="1"/>
    <col min="5" max="5" width="8.72727272727273" customWidth="1"/>
    <col min="6" max="6" width="9.45454545454546" customWidth="1"/>
    <col min="7" max="7" width="9.27272727272727" customWidth="1"/>
    <col min="8" max="8" width="7.18181818181818" customWidth="1"/>
    <col min="9" max="9" width="12.2727272727273" customWidth="1"/>
    <col min="10" max="10" width="30.2727272727273" customWidth="1"/>
    <col min="11" max="16" width="15.1818181818182" customWidth="1"/>
    <col min="17" max="23" width="16.9090909090909" customWidth="1"/>
    <col min="24" max="24" width="24.6363636363636" customWidth="1"/>
    <col min="25" max="25" width="77.0909090909091" customWidth="1"/>
    <col min="26" max="26" width="17.9090909090909" customWidth="1"/>
    <col min="27" max="27" width="45.3636363636364" customWidth="1"/>
    <col min="28" max="28" width="90.9090909090909" customWidth="1"/>
  </cols>
  <sheetData>
    <row r="1" spans="1:24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7</v>
      </c>
      <c r="L1" s="5" t="s">
        <v>8</v>
      </c>
      <c r="M1" s="5" t="s">
        <v>9</v>
      </c>
      <c r="N1" s="5" t="s">
        <v>10</v>
      </c>
      <c r="P1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W1" t="s">
        <v>16</v>
      </c>
      <c r="X1" t="s">
        <v>17</v>
      </c>
    </row>
    <row r="2" spans="1:23">
      <c r="A2" t="s">
        <v>18</v>
      </c>
      <c r="B2">
        <v>29</v>
      </c>
      <c r="D2" s="2">
        <f>IF(AND(0&lt;=INT(B2),INT(B2)&lt;=12)=TRUE,1,0)</f>
        <v>0</v>
      </c>
      <c r="E2" s="2">
        <f>IF(AND(13&lt;=INT(B2),INT(B2)&lt;=18)=TRUE,1,0)</f>
        <v>0</v>
      </c>
      <c r="F2" s="2">
        <f>IF(AND(19&lt;INT(B2),INT(B2)&lt;35)=TRUE,1,0)</f>
        <v>1</v>
      </c>
      <c r="G2" s="2">
        <f>IF(AND(36&lt;INT(B2),INT(B2)&lt;50)=TRUE,1,0)</f>
        <v>0</v>
      </c>
      <c r="H2" s="2">
        <f>IF(AND(50&lt;INT(B2),INT(B2)&lt;100)=TRUE,1,0)</f>
        <v>0</v>
      </c>
      <c r="J2">
        <v>510140</v>
      </c>
      <c r="L2" s="2" t="str">
        <f>LEFT(J2,3)</f>
        <v>510</v>
      </c>
      <c r="M2" s="2">
        <f>IF(L2="510",1,0)</f>
        <v>1</v>
      </c>
      <c r="N2" s="2">
        <f>IF(L2="510",0,1)</f>
        <v>0</v>
      </c>
      <c r="P2" t="s">
        <v>12</v>
      </c>
      <c r="R2" s="2">
        <f>IF(P2="Chinese",1,0)</f>
        <v>1</v>
      </c>
      <c r="S2" s="2">
        <f>IF(P2="Malay",1,0)</f>
        <v>0</v>
      </c>
      <c r="T2" s="2">
        <f>IF(P2="Indian",1,0)</f>
        <v>0</v>
      </c>
      <c r="U2" s="2">
        <f>IF(P2="Others",1,0)</f>
        <v>0</v>
      </c>
      <c r="W2" t="s">
        <v>19</v>
      </c>
    </row>
    <row r="3" spans="1:23">
      <c r="A3" t="s">
        <v>20</v>
      </c>
      <c r="B3">
        <v>24</v>
      </c>
      <c r="D3" s="2">
        <f>IF(AND(0&lt;=INT(B3),INT(B3)&lt;=12)=TRUE,1,0)</f>
        <v>0</v>
      </c>
      <c r="E3" s="2">
        <f>IF(AND(13&lt;=INT(B3),INT(B3)&lt;=18)=TRUE,1,0)</f>
        <v>0</v>
      </c>
      <c r="F3" s="2">
        <f>IF(AND(19&lt;INT(B3),INT(B3)&lt;35)=TRUE,1,0)</f>
        <v>1</v>
      </c>
      <c r="G3" s="2">
        <f>IF(AND(36&lt;INT(B3),INT(B3)&lt;50)=TRUE,1,0)</f>
        <v>0</v>
      </c>
      <c r="H3" s="2">
        <f>IF(AND(50&lt;INT(B3),INT(B3)&lt;100)=TRUE,1,0)</f>
        <v>0</v>
      </c>
      <c r="J3">
        <v>510554</v>
      </c>
      <c r="L3" s="2" t="str">
        <f>LEFT(J3,3)</f>
        <v>510</v>
      </c>
      <c r="M3" s="2">
        <f>IF(L3="510",1,0)</f>
        <v>1</v>
      </c>
      <c r="N3" s="2">
        <f>IF(L3="510",0,1)</f>
        <v>0</v>
      </c>
      <c r="P3" t="s">
        <v>12</v>
      </c>
      <c r="R3" s="2">
        <f>IF(P3="Chinese",1,0)</f>
        <v>1</v>
      </c>
      <c r="S3" s="2">
        <f>IF(P3="Malay",1,0)</f>
        <v>0</v>
      </c>
      <c r="T3" s="2">
        <f>IF(P3="Indian",1,0)</f>
        <v>0</v>
      </c>
      <c r="U3" s="2">
        <f>IF(P3="Others",1,0)</f>
        <v>0</v>
      </c>
      <c r="W3" t="s">
        <v>19</v>
      </c>
    </row>
    <row r="4" spans="1:24">
      <c r="A4" t="s">
        <v>21</v>
      </c>
      <c r="B4">
        <v>38</v>
      </c>
      <c r="D4" s="2">
        <f t="shared" ref="D4:D11" si="0">IF(AND(0&lt;=INT(B4),INT(B4)&lt;=12)=TRUE,1,0)</f>
        <v>0</v>
      </c>
      <c r="E4" s="2">
        <f t="shared" ref="E4:E11" si="1">IF(AND(13&lt;=INT(B4),INT(B4)&lt;=18)=TRUE,1,0)</f>
        <v>0</v>
      </c>
      <c r="F4" s="2">
        <f t="shared" ref="F4:F11" si="2">IF(AND(19&lt;INT(B4),INT(B4)&lt;35)=TRUE,1,0)</f>
        <v>0</v>
      </c>
      <c r="G4" s="2">
        <f t="shared" ref="G4:G11" si="3">IF(AND(36&lt;INT(B4),INT(B4)&lt;50)=TRUE,1,0)</f>
        <v>1</v>
      </c>
      <c r="H4" s="2">
        <f t="shared" ref="H4:H11" si="4">IF(AND(50&lt;INT(B4),INT(B4)&lt;100)=TRUE,1,0)</f>
        <v>0</v>
      </c>
      <c r="J4">
        <v>510112</v>
      </c>
      <c r="L4" s="2" t="str">
        <f t="shared" ref="L4:L11" si="5">LEFT(J4,3)</f>
        <v>510</v>
      </c>
      <c r="M4" s="2">
        <f t="shared" ref="M4:M11" si="6">IF(L4="510",1,0)</f>
        <v>1</v>
      </c>
      <c r="N4" s="2">
        <f t="shared" ref="N4:N11" si="7">IF(L4="510",0,1)</f>
        <v>0</v>
      </c>
      <c r="P4" t="s">
        <v>12</v>
      </c>
      <c r="R4" s="2">
        <f t="shared" ref="R4:R11" si="8">IF(P4="Chinese",1,0)</f>
        <v>1</v>
      </c>
      <c r="S4" s="2">
        <f t="shared" ref="S4:S11" si="9">IF(P4="Malay",1,0)</f>
        <v>0</v>
      </c>
      <c r="T4" s="2">
        <f t="shared" ref="T4:T11" si="10">IF(P4="Indian",1,0)</f>
        <v>0</v>
      </c>
      <c r="U4" s="2">
        <f t="shared" ref="U4:U11" si="11">IF(P4="Others",1,0)</f>
        <v>0</v>
      </c>
      <c r="W4" t="s">
        <v>22</v>
      </c>
      <c r="X4">
        <v>84821727</v>
      </c>
    </row>
    <row r="5" spans="1:24">
      <c r="A5" t="s">
        <v>23</v>
      </c>
      <c r="B5">
        <v>37</v>
      </c>
      <c r="D5" s="2">
        <f t="shared" si="0"/>
        <v>0</v>
      </c>
      <c r="E5" s="2">
        <f t="shared" si="1"/>
        <v>0</v>
      </c>
      <c r="F5" s="2">
        <f t="shared" si="2"/>
        <v>0</v>
      </c>
      <c r="G5" s="2">
        <f t="shared" si="3"/>
        <v>1</v>
      </c>
      <c r="H5" s="2">
        <f t="shared" si="4"/>
        <v>0</v>
      </c>
      <c r="J5">
        <v>320105</v>
      </c>
      <c r="L5" s="2" t="str">
        <f t="shared" si="5"/>
        <v>320</v>
      </c>
      <c r="M5" s="2">
        <f t="shared" si="6"/>
        <v>0</v>
      </c>
      <c r="N5" s="2">
        <f t="shared" si="7"/>
        <v>1</v>
      </c>
      <c r="P5" t="s">
        <v>12</v>
      </c>
      <c r="R5" s="2">
        <f t="shared" si="8"/>
        <v>1</v>
      </c>
      <c r="S5" s="2">
        <f t="shared" si="9"/>
        <v>0</v>
      </c>
      <c r="T5" s="2">
        <f t="shared" si="10"/>
        <v>0</v>
      </c>
      <c r="U5" s="2">
        <f t="shared" si="11"/>
        <v>0</v>
      </c>
      <c r="W5" t="s">
        <v>22</v>
      </c>
      <c r="X5">
        <v>83397958</v>
      </c>
    </row>
    <row r="6" spans="1:23">
      <c r="A6" t="s">
        <v>24</v>
      </c>
      <c r="B6">
        <v>25</v>
      </c>
      <c r="D6" s="2">
        <f t="shared" si="0"/>
        <v>0</v>
      </c>
      <c r="E6" s="2">
        <f t="shared" si="1"/>
        <v>0</v>
      </c>
      <c r="F6" s="2">
        <f t="shared" si="2"/>
        <v>1</v>
      </c>
      <c r="G6" s="2">
        <f t="shared" si="3"/>
        <v>0</v>
      </c>
      <c r="H6" s="2">
        <f t="shared" si="4"/>
        <v>0</v>
      </c>
      <c r="J6">
        <v>510118</v>
      </c>
      <c r="L6" s="2" t="str">
        <f t="shared" si="5"/>
        <v>510</v>
      </c>
      <c r="M6" s="2">
        <f t="shared" si="6"/>
        <v>1</v>
      </c>
      <c r="N6" s="2">
        <f t="shared" si="7"/>
        <v>0</v>
      </c>
      <c r="P6" t="s">
        <v>12</v>
      </c>
      <c r="R6" s="2">
        <f t="shared" si="8"/>
        <v>1</v>
      </c>
      <c r="S6" s="2">
        <f t="shared" si="9"/>
        <v>0</v>
      </c>
      <c r="T6" s="2">
        <f t="shared" si="10"/>
        <v>0</v>
      </c>
      <c r="U6" s="2">
        <f t="shared" si="11"/>
        <v>0</v>
      </c>
      <c r="W6" t="s">
        <v>19</v>
      </c>
    </row>
    <row r="7" spans="1:23">
      <c r="A7" t="s">
        <v>25</v>
      </c>
      <c r="B7">
        <v>26</v>
      </c>
      <c r="D7" s="2">
        <f t="shared" si="0"/>
        <v>0</v>
      </c>
      <c r="E7" s="2">
        <f t="shared" si="1"/>
        <v>0</v>
      </c>
      <c r="F7" s="2">
        <f t="shared" si="2"/>
        <v>1</v>
      </c>
      <c r="G7" s="2">
        <f t="shared" si="3"/>
        <v>0</v>
      </c>
      <c r="H7" s="2">
        <f t="shared" si="4"/>
        <v>0</v>
      </c>
      <c r="J7">
        <v>510534</v>
      </c>
      <c r="L7" s="2" t="str">
        <f t="shared" si="5"/>
        <v>510</v>
      </c>
      <c r="M7" s="2">
        <f t="shared" si="6"/>
        <v>1</v>
      </c>
      <c r="N7" s="2">
        <f t="shared" si="7"/>
        <v>0</v>
      </c>
      <c r="P7" t="s">
        <v>12</v>
      </c>
      <c r="R7" s="2">
        <f t="shared" si="8"/>
        <v>1</v>
      </c>
      <c r="S7" s="2">
        <f t="shared" si="9"/>
        <v>0</v>
      </c>
      <c r="T7" s="2">
        <f t="shared" si="10"/>
        <v>0</v>
      </c>
      <c r="U7" s="2">
        <f t="shared" si="11"/>
        <v>0</v>
      </c>
      <c r="W7" t="s">
        <v>19</v>
      </c>
    </row>
    <row r="8" spans="1:24">
      <c r="A8" t="s">
        <v>26</v>
      </c>
      <c r="B8">
        <v>28</v>
      </c>
      <c r="D8" s="2">
        <f t="shared" si="0"/>
        <v>0</v>
      </c>
      <c r="E8" s="2">
        <f t="shared" si="1"/>
        <v>0</v>
      </c>
      <c r="F8" s="2">
        <f t="shared" si="2"/>
        <v>1</v>
      </c>
      <c r="G8" s="2">
        <f t="shared" si="3"/>
        <v>0</v>
      </c>
      <c r="H8" s="2">
        <f t="shared" si="4"/>
        <v>0</v>
      </c>
      <c r="J8">
        <v>510601</v>
      </c>
      <c r="L8" s="2" t="str">
        <f t="shared" si="5"/>
        <v>510</v>
      </c>
      <c r="M8" s="2">
        <f t="shared" si="6"/>
        <v>1</v>
      </c>
      <c r="N8" s="2">
        <f t="shared" si="7"/>
        <v>0</v>
      </c>
      <c r="P8" t="s">
        <v>12</v>
      </c>
      <c r="R8" s="2">
        <f t="shared" si="8"/>
        <v>1</v>
      </c>
      <c r="S8" s="2">
        <f t="shared" si="9"/>
        <v>0</v>
      </c>
      <c r="T8" s="2">
        <f t="shared" si="10"/>
        <v>0</v>
      </c>
      <c r="U8" s="2">
        <f t="shared" si="11"/>
        <v>0</v>
      </c>
      <c r="W8" t="s">
        <v>22</v>
      </c>
      <c r="X8">
        <v>90063649</v>
      </c>
    </row>
    <row r="9" spans="1:23">
      <c r="A9" t="s">
        <v>27</v>
      </c>
      <c r="B9">
        <v>65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1</v>
      </c>
      <c r="J9">
        <v>510533</v>
      </c>
      <c r="L9" s="2" t="str">
        <f t="shared" si="5"/>
        <v>510</v>
      </c>
      <c r="M9" s="2">
        <f t="shared" si="6"/>
        <v>1</v>
      </c>
      <c r="N9" s="2">
        <f t="shared" si="7"/>
        <v>0</v>
      </c>
      <c r="P9" t="s">
        <v>12</v>
      </c>
      <c r="R9" s="2">
        <f t="shared" si="8"/>
        <v>1</v>
      </c>
      <c r="S9" s="2">
        <f t="shared" si="9"/>
        <v>0</v>
      </c>
      <c r="T9" s="2">
        <f t="shared" si="10"/>
        <v>0</v>
      </c>
      <c r="U9" s="2">
        <f t="shared" si="11"/>
        <v>0</v>
      </c>
      <c r="W9" t="s">
        <v>19</v>
      </c>
    </row>
    <row r="10" spans="1:23">
      <c r="A10" t="s">
        <v>28</v>
      </c>
      <c r="B10">
        <v>30</v>
      </c>
      <c r="D10" s="2">
        <f t="shared" si="0"/>
        <v>0</v>
      </c>
      <c r="E10" s="2">
        <f t="shared" si="1"/>
        <v>0</v>
      </c>
      <c r="F10" s="2">
        <f t="shared" si="2"/>
        <v>1</v>
      </c>
      <c r="G10" s="2">
        <f t="shared" si="3"/>
        <v>0</v>
      </c>
      <c r="H10" s="2">
        <f t="shared" si="4"/>
        <v>0</v>
      </c>
      <c r="J10">
        <v>510427</v>
      </c>
      <c r="L10" s="2" t="str">
        <f t="shared" si="5"/>
        <v>510</v>
      </c>
      <c r="M10" s="2">
        <f t="shared" si="6"/>
        <v>1</v>
      </c>
      <c r="N10" s="2">
        <f t="shared" si="7"/>
        <v>0</v>
      </c>
      <c r="P10" t="s">
        <v>12</v>
      </c>
      <c r="R10" s="2">
        <f t="shared" si="8"/>
        <v>1</v>
      </c>
      <c r="S10" s="2">
        <f t="shared" si="9"/>
        <v>0</v>
      </c>
      <c r="T10" s="2">
        <f t="shared" si="10"/>
        <v>0</v>
      </c>
      <c r="U10" s="2">
        <f t="shared" si="11"/>
        <v>0</v>
      </c>
      <c r="W10" t="s">
        <v>19</v>
      </c>
    </row>
    <row r="11" spans="1:24">
      <c r="A11" t="s">
        <v>29</v>
      </c>
      <c r="B11">
        <v>28</v>
      </c>
      <c r="D11" s="2">
        <f t="shared" si="0"/>
        <v>0</v>
      </c>
      <c r="E11" s="2">
        <f t="shared" si="1"/>
        <v>0</v>
      </c>
      <c r="F11" s="2">
        <f t="shared" si="2"/>
        <v>1</v>
      </c>
      <c r="G11" s="2">
        <f t="shared" si="3"/>
        <v>0</v>
      </c>
      <c r="H11" s="2">
        <f t="shared" si="4"/>
        <v>0</v>
      </c>
      <c r="J11">
        <v>510114</v>
      </c>
      <c r="L11" s="2" t="str">
        <f t="shared" si="5"/>
        <v>510</v>
      </c>
      <c r="M11" s="2">
        <f t="shared" si="6"/>
        <v>1</v>
      </c>
      <c r="N11" s="2">
        <f t="shared" si="7"/>
        <v>0</v>
      </c>
      <c r="P11" t="s">
        <v>12</v>
      </c>
      <c r="R11" s="2">
        <f t="shared" si="8"/>
        <v>1</v>
      </c>
      <c r="S11" s="2">
        <f t="shared" si="9"/>
        <v>0</v>
      </c>
      <c r="T11" s="2">
        <f t="shared" si="10"/>
        <v>0</v>
      </c>
      <c r="U11" s="2">
        <f t="shared" si="11"/>
        <v>0</v>
      </c>
      <c r="W11" t="s">
        <v>22</v>
      </c>
      <c r="X11">
        <v>98504045</v>
      </c>
    </row>
    <row r="14" spans="4:21"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M14" s="5" t="s">
        <v>9</v>
      </c>
      <c r="N14" s="5" t="s">
        <v>10</v>
      </c>
      <c r="R14" s="3" t="s">
        <v>12</v>
      </c>
      <c r="S14" s="3" t="s">
        <v>13</v>
      </c>
      <c r="T14" s="3" t="s">
        <v>14</v>
      </c>
      <c r="U14" s="3" t="s">
        <v>15</v>
      </c>
    </row>
    <row r="15" spans="4:21">
      <c r="D15" s="4">
        <f t="shared" ref="D15:H15" si="12">SUM(D2:D11)</f>
        <v>0</v>
      </c>
      <c r="E15" s="4">
        <f t="shared" si="12"/>
        <v>0</v>
      </c>
      <c r="F15" s="4">
        <f t="shared" si="12"/>
        <v>7</v>
      </c>
      <c r="G15" s="4">
        <f t="shared" si="12"/>
        <v>2</v>
      </c>
      <c r="H15" s="4">
        <f t="shared" si="12"/>
        <v>1</v>
      </c>
      <c r="M15" s="6">
        <f>SUM(M2:M11)</f>
        <v>9</v>
      </c>
      <c r="N15" s="6">
        <f t="shared" ref="N15:U15" si="13">SUM(N2:N11)</f>
        <v>1</v>
      </c>
      <c r="R15" s="6">
        <f t="shared" si="13"/>
        <v>10</v>
      </c>
      <c r="S15" s="6">
        <f t="shared" si="13"/>
        <v>0</v>
      </c>
      <c r="T15" s="6">
        <f t="shared" si="13"/>
        <v>0</v>
      </c>
      <c r="U15" s="6">
        <f t="shared" si="13"/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Board Game Night - Guests - 202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2024-04-26T15:56:00Z</dcterms:created>
  <dcterms:modified xsi:type="dcterms:W3CDTF">2024-07-12T14:47:02Z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9AEED0DE2C79433792A0656D71D34636_13</vt:lpwstr>
  </property>
</Properties>
</file>