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00"/>
  </bookViews>
  <sheets>
    <sheet name="Trivia Night - Guests - 2024-0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<sst xmlns="http://schemas.openxmlformats.org/spreadsheetml/2006/main" count="94" uniqueCount="50">
  <si>
    <t>name</t>
  </si>
  <si>
    <t>Age</t>
  </si>
  <si>
    <t>What is your birth year?</t>
  </si>
  <si>
    <t>Child</t>
  </si>
  <si>
    <t>Teenager</t>
  </si>
  <si>
    <t>Youth</t>
  </si>
  <si>
    <t>Adult</t>
  </si>
  <si>
    <t>Elderly</t>
  </si>
  <si>
    <t>postal_code</t>
  </si>
  <si>
    <t>Place</t>
  </si>
  <si>
    <t>Pasir Ris</t>
  </si>
  <si>
    <t>Not Pasir Ris</t>
  </si>
  <si>
    <t>Race</t>
  </si>
  <si>
    <t>Chinese</t>
  </si>
  <si>
    <t>Malay</t>
  </si>
  <si>
    <t>Indian</t>
  </si>
  <si>
    <t>Others</t>
  </si>
  <si>
    <t>陈凯</t>
  </si>
  <si>
    <t>adrina</t>
  </si>
  <si>
    <t>Amir Betty</t>
  </si>
  <si>
    <t>Evina Chen</t>
  </si>
  <si>
    <t>MoodyDen</t>
  </si>
  <si>
    <t>Kit Lew</t>
  </si>
  <si>
    <t>Esmonde</t>
  </si>
  <si>
    <t>Filian lee</t>
  </si>
  <si>
    <t>Muhammad Nur Hafiz</t>
  </si>
  <si>
    <t>Huiting Chen</t>
  </si>
  <si>
    <t>Jeannie Loh</t>
  </si>
  <si>
    <t>Kelly Yeo</t>
  </si>
  <si>
    <t xml:space="preserve">Joleen </t>
  </si>
  <si>
    <t>Kampung Spirit</t>
  </si>
  <si>
    <t>Ting yan</t>
  </si>
  <si>
    <t>Lim Chan An</t>
  </si>
  <si>
    <t>Raymond Wong</t>
  </si>
  <si>
    <t>Norbert Tay</t>
  </si>
  <si>
    <t>Siow Pei Ling</t>
  </si>
  <si>
    <t>Quek Jun Kai Nigel</t>
  </si>
  <si>
    <t>Raphael Quek</t>
  </si>
  <si>
    <t>Razli Mahadi</t>
  </si>
  <si>
    <t>Rene</t>
  </si>
  <si>
    <t xml:space="preserve">Richard Yang </t>
  </si>
  <si>
    <t>Aw Sang Ngiap</t>
  </si>
  <si>
    <t>Sharyl Quek</t>
  </si>
  <si>
    <t>Syuhada Subuki</t>
  </si>
  <si>
    <t>zenix teo</t>
  </si>
  <si>
    <t>Fadilah Nasir</t>
  </si>
  <si>
    <t>Tiffany Johanes</t>
  </si>
  <si>
    <t>bao yang Loo</t>
  </si>
  <si>
    <t>Victoria Chiew</t>
  </si>
  <si>
    <t>Wendy Toh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</si>
</sst>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7" borderId="6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Age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'Trivia Night - Guests - 2024-04'!$D$38:$H$38</c:f>
              <c:strCache>
                <c:ptCount val="5"/>
                <c:pt idx="0">
                  <c:v>Child</c:v>
                </c:pt>
                <c:pt idx="1">
                  <c:v>Teenager</c:v>
                </c:pt>
                <c:pt idx="2">
                  <c:v>Youth</c:v>
                </c:pt>
                <c:pt idx="3">
                  <c:v>Adult</c:v>
                </c:pt>
                <c:pt idx="4">
                  <c:v>Elderly</c:v>
                </c:pt>
              </c:strCache>
            </c:strRef>
          </c:cat>
          <c:val>
            <c:numRef>
              <c:f>'Trivia Night - Guests - 2024-04'!$D$39:$H$39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Race Percentages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'Trivia Night - Guests - 2024-04'!$R$38:$U$38</c:f>
              <c:strCache>
                <c:ptCount val="4"/>
                <c:pt idx="0">
                  <c:v>Chinese</c:v>
                </c:pt>
                <c:pt idx="1">
                  <c:v>Malay</c:v>
                </c:pt>
                <c:pt idx="2">
                  <c:v>Indian</c:v>
                </c:pt>
                <c:pt idx="3">
                  <c:v>Others</c:v>
                </c:pt>
              </c:strCache>
            </c:strRef>
          </c:cat>
          <c:val>
            <c:numRef>
              <c:f>'Trivia Night - Guests - 2024-04'!$R$39:$U$39</c:f>
              <c:numCache>
                <c:formatCode>General</c:formatCode>
                <c:ptCount val="4"/>
                <c:pt idx="0">
                  <c:v>27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996315</xdr:colOff>
      <xdr:row>41</xdr:row>
      <xdr:rowOff>170815</xdr:rowOff>
    </xdr:from>
    <xdr:to>
      <xdr:col>9</xdr:col>
      <xdr:colOff>78105</xdr:colOff>
      <xdr:row>61</xdr:row>
      <xdr:rowOff>86360</xdr:rowOff>
    </xdr:to>
    <xdr:graphicFrame>
      <xdr:nvGraphicFramePr>
        <xdr:cNvPr id="2" name="Chart 1"/>
        <xdr:cNvGraphicFramePr/>
      </xdr:nvGraphicFramePr>
      <xdr:xfrm>
        <a:off x="2672715" y="7720965"/>
        <a:ext cx="5717540" cy="3598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1618615</xdr:colOff>
      <xdr:row>41</xdr:row>
      <xdr:rowOff>74930</xdr:rowOff>
    </xdr:from>
    <xdr:to>
      <xdr:col>16</xdr:col>
      <xdr:colOff>568960</xdr:colOff>
      <xdr:row>62</xdr:row>
      <xdr:rowOff>127000</xdr:rowOff>
    </xdr:to>
    <xdr:graphicFrame>
      <xdr:nvGraphicFramePr>
        <xdr:cNvPr id="3" name="Chart 2"/>
        <xdr:cNvGraphicFramePr/>
      </xdr:nvGraphicFramePr>
      <xdr:xfrm>
        <a:off x="9930765" y="7625080"/>
        <a:ext cx="6113145" cy="391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9"/>
  <sheetViews>
    <sheetView tabSelected="1" zoomScale="70" zoomScaleNormal="70" zoomScaleSheetLayoutView="60" topLeftCell="E1" workbookViewId="0">
      <selection activeCell="Q3" sqref="Q3"/>
    </sheetView>
  </sheetViews>
  <sheetFormatPr defaultColWidth="12" defaultRowHeight="14.5"/>
  <cols>
    <col min="1" max="2" width="12" customWidth="1"/>
    <col min="3" max="3" width="23" customWidth="1"/>
    <col min="4" max="4" width="12" customWidth="1"/>
    <col min="6" max="9" width="12" customWidth="1"/>
    <col min="10" max="10" width="24.6363636363636" customWidth="1"/>
    <col min="11" max="15" width="12" customWidth="1"/>
    <col min="16" max="16" width="17.9090909090909" customWidth="1"/>
    <col min="17" max="16384" width="12" customWidth="1"/>
  </cols>
  <sheetData>
    <row r="1" spans="1:21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L1" s="4" t="s">
        <v>9</v>
      </c>
      <c r="M1" s="4" t="s">
        <v>10</v>
      </c>
      <c r="N1" s="4" t="s">
        <v>11</v>
      </c>
      <c r="P1" t="s">
        <v>12</v>
      </c>
      <c r="R1" s="5" t="s">
        <v>13</v>
      </c>
      <c r="S1" s="5" t="s">
        <v>14</v>
      </c>
      <c r="T1" s="5" t="s">
        <v>15</v>
      </c>
      <c r="U1" s="5" t="s">
        <v>16</v>
      </c>
    </row>
    <row r="2" spans="1:21">
      <c r="A2" t="s">
        <v>17</v>
      </c>
      <c r="B2">
        <f>2024-C2</f>
        <v>56</v>
      </c>
      <c r="C2">
        <v>1968</v>
      </c>
      <c r="D2" s="2">
        <f t="shared" ref="D2:D11" si="0">IF(AND(0&lt;=INT(B2),INT(B2)&lt;=12)=TRUE,1,0)</f>
        <v>0</v>
      </c>
      <c r="E2" s="2">
        <f t="shared" ref="E2:E11" si="1">IF(AND(13&lt;=INT(B2),INT(B2)&lt;=18)=TRUE,1,0)</f>
        <v>0</v>
      </c>
      <c r="F2" s="2">
        <f t="shared" ref="F2:F11" si="2">IF(AND(19&lt;INT(B2),INT(B2)&lt;35)=TRUE,1,0)</f>
        <v>0</v>
      </c>
      <c r="G2" s="2">
        <f t="shared" ref="G2:G11" si="3">IF(AND(36&lt;INT(B2),INT(B2)&lt;50)=TRUE,1,0)</f>
        <v>0</v>
      </c>
      <c r="H2" s="2">
        <f t="shared" ref="H2:H11" si="4">IF(AND(50&lt;INT(B2),INT(B2)&lt;100)=TRUE,1,0)</f>
        <v>1</v>
      </c>
      <c r="J2">
        <v>518141</v>
      </c>
      <c r="L2" s="2" t="str">
        <f t="shared" ref="L2:L11" si="5">LEFT(J2,3)</f>
        <v>518</v>
      </c>
      <c r="M2" s="2">
        <f t="shared" ref="M2:M11" si="6">IF(L2="510",1,0)</f>
        <v>0</v>
      </c>
      <c r="N2" s="2">
        <f t="shared" ref="N2:N11" si="7">IF(L2="510",0,1)</f>
        <v>1</v>
      </c>
      <c r="P2" t="s">
        <v>13</v>
      </c>
      <c r="R2" s="2">
        <f t="shared" ref="R2:R13" si="8">IF(P2="Chinese",1,0)</f>
        <v>1</v>
      </c>
      <c r="S2" s="2">
        <f t="shared" ref="S2:S13" si="9">IF(P2="Malay",1,0)</f>
        <v>0</v>
      </c>
      <c r="T2" s="2">
        <f t="shared" ref="T2:T13" si="10">IF(P2="Indian",1,0)</f>
        <v>0</v>
      </c>
      <c r="U2" s="2">
        <f t="shared" ref="U2:U13" si="11">IF(P2="Others",1,0)</f>
        <v>0</v>
      </c>
    </row>
    <row r="3" spans="1:21">
      <c r="A3" t="s">
        <v>18</v>
      </c>
      <c r="B3">
        <f>2024-C3</f>
        <v>19</v>
      </c>
      <c r="C3">
        <v>2005</v>
      </c>
      <c r="D3" s="2">
        <f t="shared" si="0"/>
        <v>0</v>
      </c>
      <c r="E3" s="2">
        <f t="shared" si="1"/>
        <v>0</v>
      </c>
      <c r="F3" s="2">
        <f t="shared" si="2"/>
        <v>0</v>
      </c>
      <c r="G3" s="2">
        <f t="shared" si="3"/>
        <v>0</v>
      </c>
      <c r="H3" s="2">
        <f t="shared" si="4"/>
        <v>0</v>
      </c>
      <c r="J3">
        <v>510710</v>
      </c>
      <c r="L3" s="2" t="str">
        <f t="shared" si="5"/>
        <v>510</v>
      </c>
      <c r="M3" s="2">
        <f t="shared" si="6"/>
        <v>1</v>
      </c>
      <c r="N3" s="2">
        <f t="shared" si="7"/>
        <v>0</v>
      </c>
      <c r="P3" t="s">
        <v>13</v>
      </c>
      <c r="R3" s="2">
        <f t="shared" si="8"/>
        <v>1</v>
      </c>
      <c r="S3" s="2">
        <f t="shared" si="9"/>
        <v>0</v>
      </c>
      <c r="T3" s="2">
        <f t="shared" si="10"/>
        <v>0</v>
      </c>
      <c r="U3" s="2">
        <f t="shared" si="11"/>
        <v>0</v>
      </c>
    </row>
    <row r="4" spans="1:21">
      <c r="A4" t="s">
        <v>19</v>
      </c>
      <c r="B4">
        <f t="shared" ref="B4:B36" si="12">2024-C4</f>
        <v>67</v>
      </c>
      <c r="C4">
        <v>1957</v>
      </c>
      <c r="D4" s="2">
        <f t="shared" si="0"/>
        <v>0</v>
      </c>
      <c r="E4" s="2">
        <f t="shared" si="1"/>
        <v>0</v>
      </c>
      <c r="F4" s="2">
        <f t="shared" si="2"/>
        <v>0</v>
      </c>
      <c r="G4" s="2">
        <f t="shared" si="3"/>
        <v>0</v>
      </c>
      <c r="H4" s="2">
        <f t="shared" si="4"/>
        <v>1</v>
      </c>
      <c r="J4">
        <v>510111</v>
      </c>
      <c r="L4" s="2" t="str">
        <f t="shared" si="5"/>
        <v>510</v>
      </c>
      <c r="M4" s="2">
        <f t="shared" si="6"/>
        <v>1</v>
      </c>
      <c r="N4" s="2">
        <f t="shared" si="7"/>
        <v>0</v>
      </c>
      <c r="P4" t="s">
        <v>16</v>
      </c>
      <c r="R4" s="2">
        <f t="shared" si="8"/>
        <v>0</v>
      </c>
      <c r="S4" s="2">
        <f t="shared" si="9"/>
        <v>0</v>
      </c>
      <c r="T4" s="2">
        <f t="shared" si="10"/>
        <v>0</v>
      </c>
      <c r="U4" s="2">
        <f t="shared" si="11"/>
        <v>1</v>
      </c>
    </row>
    <row r="5" spans="4:21">
      <c r="D5" s="2">
        <f t="shared" si="0"/>
        <v>1</v>
      </c>
      <c r="E5" s="2">
        <f t="shared" si="1"/>
        <v>0</v>
      </c>
      <c r="F5" s="2">
        <f t="shared" si="2"/>
        <v>0</v>
      </c>
      <c r="G5" s="2">
        <f t="shared" si="3"/>
        <v>0</v>
      </c>
      <c r="H5" s="2">
        <f t="shared" si="4"/>
        <v>0</v>
      </c>
      <c r="L5" s="2" t="str">
        <f t="shared" si="5"/>
        <v/>
      </c>
      <c r="M5" s="2">
        <f t="shared" si="6"/>
        <v>0</v>
      </c>
      <c r="N5" s="2">
        <f t="shared" si="7"/>
        <v>1</v>
      </c>
      <c r="R5" s="2">
        <f t="shared" si="8"/>
        <v>0</v>
      </c>
      <c r="S5" s="2">
        <f t="shared" si="9"/>
        <v>0</v>
      </c>
      <c r="T5" s="2">
        <f t="shared" si="10"/>
        <v>0</v>
      </c>
      <c r="U5" s="2">
        <f t="shared" si="11"/>
        <v>0</v>
      </c>
    </row>
    <row r="6" spans="1:21">
      <c r="A6" t="s">
        <v>20</v>
      </c>
      <c r="B6">
        <f t="shared" si="12"/>
        <v>33</v>
      </c>
      <c r="C6">
        <v>1991</v>
      </c>
      <c r="D6" s="2">
        <f t="shared" si="0"/>
        <v>0</v>
      </c>
      <c r="E6" s="2">
        <f t="shared" si="1"/>
        <v>0</v>
      </c>
      <c r="F6" s="2">
        <f t="shared" si="2"/>
        <v>1</v>
      </c>
      <c r="G6" s="2">
        <f t="shared" si="3"/>
        <v>0</v>
      </c>
      <c r="H6" s="2">
        <f t="shared" si="4"/>
        <v>0</v>
      </c>
      <c r="J6">
        <v>510580</v>
      </c>
      <c r="L6" s="2" t="str">
        <f t="shared" si="5"/>
        <v>510</v>
      </c>
      <c r="M6" s="2">
        <f t="shared" si="6"/>
        <v>1</v>
      </c>
      <c r="N6" s="2">
        <f t="shared" si="7"/>
        <v>0</v>
      </c>
      <c r="P6" t="s">
        <v>13</v>
      </c>
      <c r="R6" s="2">
        <f t="shared" si="8"/>
        <v>1</v>
      </c>
      <c r="S6" s="2">
        <f t="shared" si="9"/>
        <v>0</v>
      </c>
      <c r="T6" s="2">
        <f t="shared" si="10"/>
        <v>0</v>
      </c>
      <c r="U6" s="2">
        <f t="shared" si="11"/>
        <v>0</v>
      </c>
    </row>
    <row r="7" spans="1:21">
      <c r="A7" t="s">
        <v>21</v>
      </c>
      <c r="B7">
        <f t="shared" si="12"/>
        <v>32</v>
      </c>
      <c r="C7">
        <v>1992</v>
      </c>
      <c r="D7" s="2">
        <f t="shared" si="0"/>
        <v>0</v>
      </c>
      <c r="E7" s="2">
        <f t="shared" si="1"/>
        <v>0</v>
      </c>
      <c r="F7" s="2">
        <f t="shared" si="2"/>
        <v>1</v>
      </c>
      <c r="G7" s="2">
        <f t="shared" si="3"/>
        <v>0</v>
      </c>
      <c r="H7" s="2">
        <f t="shared" si="4"/>
        <v>0</v>
      </c>
      <c r="J7">
        <v>510741</v>
      </c>
      <c r="L7" s="2" t="str">
        <f t="shared" si="5"/>
        <v>510</v>
      </c>
      <c r="M7" s="2">
        <f t="shared" si="6"/>
        <v>1</v>
      </c>
      <c r="N7" s="2">
        <f t="shared" si="7"/>
        <v>0</v>
      </c>
      <c r="P7" t="s">
        <v>13</v>
      </c>
      <c r="R7" s="2">
        <f t="shared" si="8"/>
        <v>1</v>
      </c>
      <c r="S7" s="2">
        <f t="shared" si="9"/>
        <v>0</v>
      </c>
      <c r="T7" s="2">
        <f t="shared" si="10"/>
        <v>0</v>
      </c>
      <c r="U7" s="2">
        <f t="shared" si="11"/>
        <v>0</v>
      </c>
    </row>
    <row r="8" spans="1:21">
      <c r="A8" t="s">
        <v>22</v>
      </c>
      <c r="B8">
        <f t="shared" si="12"/>
        <v>34</v>
      </c>
      <c r="C8">
        <v>1990</v>
      </c>
      <c r="D8" s="2">
        <f t="shared" si="0"/>
        <v>0</v>
      </c>
      <c r="E8" s="2">
        <f t="shared" si="1"/>
        <v>0</v>
      </c>
      <c r="F8" s="2">
        <f t="shared" si="2"/>
        <v>1</v>
      </c>
      <c r="G8" s="2">
        <f t="shared" si="3"/>
        <v>0</v>
      </c>
      <c r="H8" s="2">
        <f t="shared" si="4"/>
        <v>0</v>
      </c>
      <c r="J8">
        <v>518186</v>
      </c>
      <c r="L8" s="2" t="str">
        <f t="shared" si="5"/>
        <v>518</v>
      </c>
      <c r="M8" s="2">
        <f t="shared" si="6"/>
        <v>0</v>
      </c>
      <c r="N8" s="2">
        <f t="shared" si="7"/>
        <v>1</v>
      </c>
      <c r="P8" t="s">
        <v>13</v>
      </c>
      <c r="R8" s="2">
        <f t="shared" si="8"/>
        <v>1</v>
      </c>
      <c r="S8" s="2">
        <f t="shared" si="9"/>
        <v>0</v>
      </c>
      <c r="T8" s="2">
        <f t="shared" si="10"/>
        <v>0</v>
      </c>
      <c r="U8" s="2">
        <f t="shared" si="11"/>
        <v>0</v>
      </c>
    </row>
    <row r="9" spans="1:21">
      <c r="A9" t="s">
        <v>23</v>
      </c>
      <c r="B9">
        <f t="shared" si="12"/>
        <v>28</v>
      </c>
      <c r="C9">
        <v>1996</v>
      </c>
      <c r="D9" s="2">
        <f t="shared" si="0"/>
        <v>0</v>
      </c>
      <c r="E9" s="2">
        <f t="shared" si="1"/>
        <v>0</v>
      </c>
      <c r="F9" s="2">
        <f t="shared" si="2"/>
        <v>1</v>
      </c>
      <c r="G9" s="2">
        <f t="shared" si="3"/>
        <v>0</v>
      </c>
      <c r="H9" s="2">
        <f t="shared" si="4"/>
        <v>0</v>
      </c>
      <c r="J9">
        <v>330095</v>
      </c>
      <c r="L9" s="2" t="str">
        <f t="shared" si="5"/>
        <v>330</v>
      </c>
      <c r="M9" s="2">
        <f t="shared" si="6"/>
        <v>0</v>
      </c>
      <c r="N9" s="2">
        <f t="shared" si="7"/>
        <v>1</v>
      </c>
      <c r="P9" t="s">
        <v>13</v>
      </c>
      <c r="R9" s="2">
        <f t="shared" si="8"/>
        <v>1</v>
      </c>
      <c r="S9" s="2">
        <f t="shared" si="9"/>
        <v>0</v>
      </c>
      <c r="T9" s="2">
        <f t="shared" si="10"/>
        <v>0</v>
      </c>
      <c r="U9" s="2">
        <f t="shared" si="11"/>
        <v>0</v>
      </c>
    </row>
    <row r="10" spans="1:21">
      <c r="A10" t="s">
        <v>24</v>
      </c>
      <c r="B10">
        <f t="shared" si="12"/>
        <v>29</v>
      </c>
      <c r="C10">
        <v>1995</v>
      </c>
      <c r="D10" s="2">
        <f t="shared" si="0"/>
        <v>0</v>
      </c>
      <c r="E10" s="2">
        <f t="shared" si="1"/>
        <v>0</v>
      </c>
      <c r="F10" s="2">
        <f t="shared" si="2"/>
        <v>1</v>
      </c>
      <c r="G10" s="2">
        <f t="shared" si="3"/>
        <v>0</v>
      </c>
      <c r="H10" s="2">
        <f t="shared" si="4"/>
        <v>0</v>
      </c>
      <c r="J10">
        <v>510721</v>
      </c>
      <c r="L10" s="2" t="str">
        <f t="shared" si="5"/>
        <v>510</v>
      </c>
      <c r="M10" s="2">
        <f t="shared" si="6"/>
        <v>1</v>
      </c>
      <c r="N10" s="2">
        <f t="shared" si="7"/>
        <v>0</v>
      </c>
      <c r="P10" t="s">
        <v>13</v>
      </c>
      <c r="R10" s="2">
        <f t="shared" si="8"/>
        <v>1</v>
      </c>
      <c r="S10" s="2">
        <f t="shared" si="9"/>
        <v>0</v>
      </c>
      <c r="T10" s="2">
        <f t="shared" si="10"/>
        <v>0</v>
      </c>
      <c r="U10" s="2">
        <f t="shared" si="11"/>
        <v>0</v>
      </c>
    </row>
    <row r="11" spans="1:21">
      <c r="A11" t="s">
        <v>25</v>
      </c>
      <c r="B11">
        <f t="shared" si="12"/>
        <v>29</v>
      </c>
      <c r="C11">
        <v>1995</v>
      </c>
      <c r="D11" s="2">
        <f t="shared" si="0"/>
        <v>0</v>
      </c>
      <c r="E11" s="2">
        <f t="shared" si="1"/>
        <v>0</v>
      </c>
      <c r="F11" s="2">
        <f t="shared" si="2"/>
        <v>1</v>
      </c>
      <c r="G11" s="2">
        <f t="shared" si="3"/>
        <v>0</v>
      </c>
      <c r="H11" s="2">
        <f t="shared" si="4"/>
        <v>0</v>
      </c>
      <c r="J11">
        <v>510774</v>
      </c>
      <c r="L11" s="2" t="str">
        <f t="shared" si="5"/>
        <v>510</v>
      </c>
      <c r="M11" s="2">
        <f t="shared" si="6"/>
        <v>1</v>
      </c>
      <c r="N11" s="2">
        <f t="shared" si="7"/>
        <v>0</v>
      </c>
      <c r="P11" t="s">
        <v>14</v>
      </c>
      <c r="R11" s="2">
        <f t="shared" si="8"/>
        <v>0</v>
      </c>
      <c r="S11" s="2">
        <f t="shared" si="9"/>
        <v>1</v>
      </c>
      <c r="T11" s="2">
        <f t="shared" si="10"/>
        <v>0</v>
      </c>
      <c r="U11" s="2">
        <f t="shared" si="11"/>
        <v>0</v>
      </c>
    </row>
    <row r="12" spans="1:21">
      <c r="A12" t="s">
        <v>26</v>
      </c>
      <c r="B12">
        <f t="shared" si="12"/>
        <v>28</v>
      </c>
      <c r="C12">
        <v>1996</v>
      </c>
      <c r="D12" s="2">
        <f t="shared" ref="D12:D36" si="13">IF(AND(0&lt;=INT(B12),INT(B12)&lt;=12)=TRUE,1,0)</f>
        <v>0</v>
      </c>
      <c r="E12" s="2">
        <f t="shared" ref="E12:E36" si="14">IF(AND(13&lt;=INT(B12),INT(B12)&lt;=18)=TRUE,1,0)</f>
        <v>0</v>
      </c>
      <c r="F12" s="2">
        <f t="shared" ref="F12:F36" si="15">IF(AND(19&lt;INT(B12),INT(B12)&lt;35)=TRUE,1,0)</f>
        <v>1</v>
      </c>
      <c r="G12" s="2">
        <f t="shared" ref="G12:G36" si="16">IF(AND(36&lt;INT(B12),INT(B12)&lt;50)=TRUE,1,0)</f>
        <v>0</v>
      </c>
      <c r="H12" s="2">
        <f t="shared" ref="H12:H36" si="17">IF(AND(50&lt;INT(B12),INT(B12)&lt;100)=TRUE,1,0)</f>
        <v>0</v>
      </c>
      <c r="J12">
        <v>520813</v>
      </c>
      <c r="L12" s="2" t="str">
        <f t="shared" ref="L12:L36" si="18">LEFT(J12,3)</f>
        <v>520</v>
      </c>
      <c r="M12" s="2">
        <f t="shared" ref="M12:M36" si="19">IF(L12="510",1,0)</f>
        <v>0</v>
      </c>
      <c r="N12" s="2">
        <f t="shared" ref="N12:N36" si="20">IF(L12="510",0,1)</f>
        <v>1</v>
      </c>
      <c r="P12" t="s">
        <v>13</v>
      </c>
      <c r="R12" s="2">
        <f t="shared" si="8"/>
        <v>1</v>
      </c>
      <c r="S12" s="2">
        <f t="shared" si="9"/>
        <v>0</v>
      </c>
      <c r="T12" s="2">
        <f t="shared" si="10"/>
        <v>0</v>
      </c>
      <c r="U12" s="2">
        <f t="shared" si="11"/>
        <v>0</v>
      </c>
    </row>
    <row r="13" spans="1:21">
      <c r="A13" t="s">
        <v>27</v>
      </c>
      <c r="B13">
        <f t="shared" si="12"/>
        <v>28</v>
      </c>
      <c r="C13">
        <v>1996</v>
      </c>
      <c r="D13" s="2">
        <f t="shared" si="13"/>
        <v>0</v>
      </c>
      <c r="E13" s="2">
        <f t="shared" si="14"/>
        <v>0</v>
      </c>
      <c r="F13" s="2">
        <f t="shared" si="15"/>
        <v>1</v>
      </c>
      <c r="G13" s="2">
        <f t="shared" si="16"/>
        <v>0</v>
      </c>
      <c r="H13" s="2">
        <f t="shared" si="17"/>
        <v>0</v>
      </c>
      <c r="J13">
        <v>510721</v>
      </c>
      <c r="L13" s="2" t="str">
        <f t="shared" si="18"/>
        <v>510</v>
      </c>
      <c r="M13" s="2">
        <f t="shared" si="19"/>
        <v>1</v>
      </c>
      <c r="N13" s="2">
        <f t="shared" si="20"/>
        <v>0</v>
      </c>
      <c r="P13" t="s">
        <v>13</v>
      </c>
      <c r="R13" s="2">
        <f t="shared" si="8"/>
        <v>1</v>
      </c>
      <c r="S13" s="2">
        <f t="shared" si="9"/>
        <v>0</v>
      </c>
      <c r="T13" s="2">
        <f t="shared" si="10"/>
        <v>0</v>
      </c>
      <c r="U13" s="2">
        <f t="shared" si="11"/>
        <v>0</v>
      </c>
    </row>
    <row r="14" spans="1:21">
      <c r="A14" t="s">
        <v>28</v>
      </c>
      <c r="B14">
        <f t="shared" si="12"/>
        <v>46</v>
      </c>
      <c r="C14">
        <v>1978</v>
      </c>
      <c r="D14" s="2">
        <f t="shared" si="13"/>
        <v>0</v>
      </c>
      <c r="E14" s="2">
        <f t="shared" si="14"/>
        <v>0</v>
      </c>
      <c r="F14" s="2">
        <f t="shared" si="15"/>
        <v>0</v>
      </c>
      <c r="G14" s="2">
        <f t="shared" si="16"/>
        <v>1</v>
      </c>
      <c r="H14" s="2">
        <f t="shared" si="17"/>
        <v>0</v>
      </c>
      <c r="J14">
        <v>524874</v>
      </c>
      <c r="L14" s="2" t="str">
        <f t="shared" si="18"/>
        <v>524</v>
      </c>
      <c r="M14" s="2">
        <f t="shared" si="19"/>
        <v>0</v>
      </c>
      <c r="N14" s="2">
        <f t="shared" si="20"/>
        <v>1</v>
      </c>
      <c r="P14" t="s">
        <v>13</v>
      </c>
      <c r="R14" s="2">
        <f t="shared" ref="R14:R36" si="21">IF(P14="Chinese",1,0)</f>
        <v>1</v>
      </c>
      <c r="S14" s="2">
        <f t="shared" ref="S14:S36" si="22">IF(P14="Malay",1,0)</f>
        <v>0</v>
      </c>
      <c r="T14" s="2">
        <f t="shared" ref="T14:T36" si="23">IF(P14="Indian",1,0)</f>
        <v>0</v>
      </c>
      <c r="U14" s="2">
        <f t="shared" ref="U14:U36" si="24">IF(P14="Others",1,0)</f>
        <v>0</v>
      </c>
    </row>
    <row r="15" spans="1:21">
      <c r="A15" t="s">
        <v>29</v>
      </c>
      <c r="B15">
        <f t="shared" si="12"/>
        <v>29</v>
      </c>
      <c r="C15">
        <v>1995</v>
      </c>
      <c r="D15" s="2">
        <f t="shared" si="13"/>
        <v>0</v>
      </c>
      <c r="E15" s="2">
        <f t="shared" si="14"/>
        <v>0</v>
      </c>
      <c r="F15" s="2">
        <f t="shared" si="15"/>
        <v>1</v>
      </c>
      <c r="G15" s="2">
        <f t="shared" si="16"/>
        <v>0</v>
      </c>
      <c r="H15" s="2">
        <f t="shared" si="17"/>
        <v>0</v>
      </c>
      <c r="J15">
        <v>510613</v>
      </c>
      <c r="L15" s="2" t="str">
        <f t="shared" si="18"/>
        <v>510</v>
      </c>
      <c r="M15" s="2">
        <f t="shared" si="19"/>
        <v>1</v>
      </c>
      <c r="N15" s="2">
        <f t="shared" si="20"/>
        <v>0</v>
      </c>
      <c r="P15" t="s">
        <v>13</v>
      </c>
      <c r="R15" s="2">
        <f t="shared" si="21"/>
        <v>1</v>
      </c>
      <c r="S15" s="2">
        <f t="shared" si="22"/>
        <v>0</v>
      </c>
      <c r="T15" s="2">
        <f t="shared" si="23"/>
        <v>0</v>
      </c>
      <c r="U15" s="2">
        <f t="shared" si="24"/>
        <v>0</v>
      </c>
    </row>
    <row r="16" spans="1:21">
      <c r="A16" t="s">
        <v>30</v>
      </c>
      <c r="B16">
        <f t="shared" si="12"/>
        <v>2024</v>
      </c>
      <c r="D16" s="2">
        <f t="shared" si="13"/>
        <v>0</v>
      </c>
      <c r="E16" s="2">
        <f t="shared" si="14"/>
        <v>0</v>
      </c>
      <c r="F16" s="2">
        <f t="shared" si="15"/>
        <v>0</v>
      </c>
      <c r="G16" s="2">
        <f t="shared" si="16"/>
        <v>0</v>
      </c>
      <c r="H16" s="2">
        <f t="shared" si="17"/>
        <v>0</v>
      </c>
      <c r="L16" s="2" t="str">
        <f t="shared" si="18"/>
        <v/>
      </c>
      <c r="M16" s="2">
        <f t="shared" si="19"/>
        <v>0</v>
      </c>
      <c r="N16" s="2">
        <f t="shared" si="20"/>
        <v>1</v>
      </c>
      <c r="R16" s="2">
        <f t="shared" si="21"/>
        <v>0</v>
      </c>
      <c r="S16" s="2">
        <f t="shared" si="22"/>
        <v>0</v>
      </c>
      <c r="T16" s="2">
        <f t="shared" si="23"/>
        <v>0</v>
      </c>
      <c r="U16" s="2">
        <f t="shared" si="24"/>
        <v>0</v>
      </c>
    </row>
    <row r="17" spans="1:21">
      <c r="A17" t="s">
        <v>31</v>
      </c>
      <c r="B17">
        <f t="shared" si="12"/>
        <v>29</v>
      </c>
      <c r="C17">
        <v>1995</v>
      </c>
      <c r="D17" s="2">
        <f t="shared" si="13"/>
        <v>0</v>
      </c>
      <c r="E17" s="2">
        <f t="shared" si="14"/>
        <v>0</v>
      </c>
      <c r="F17" s="2">
        <f t="shared" si="15"/>
        <v>1</v>
      </c>
      <c r="G17" s="2">
        <f t="shared" si="16"/>
        <v>0</v>
      </c>
      <c r="H17" s="2">
        <f t="shared" si="17"/>
        <v>0</v>
      </c>
      <c r="J17">
        <v>760625</v>
      </c>
      <c r="L17" s="2" t="str">
        <f t="shared" si="18"/>
        <v>760</v>
      </c>
      <c r="M17" s="2">
        <f t="shared" si="19"/>
        <v>0</v>
      </c>
      <c r="N17" s="2">
        <f t="shared" si="20"/>
        <v>1</v>
      </c>
      <c r="P17" t="s">
        <v>13</v>
      </c>
      <c r="R17" s="2">
        <f t="shared" si="21"/>
        <v>1</v>
      </c>
      <c r="S17" s="2">
        <f t="shared" si="22"/>
        <v>0</v>
      </c>
      <c r="T17" s="2">
        <f t="shared" si="23"/>
        <v>0</v>
      </c>
      <c r="U17" s="2">
        <f t="shared" si="24"/>
        <v>0</v>
      </c>
    </row>
    <row r="18" spans="1:21">
      <c r="A18" t="s">
        <v>32</v>
      </c>
      <c r="B18">
        <f t="shared" si="12"/>
        <v>30</v>
      </c>
      <c r="C18">
        <v>1994</v>
      </c>
      <c r="D18" s="2">
        <f t="shared" si="13"/>
        <v>0</v>
      </c>
      <c r="E18" s="2">
        <f t="shared" si="14"/>
        <v>0</v>
      </c>
      <c r="F18" s="2">
        <f t="shared" si="15"/>
        <v>1</v>
      </c>
      <c r="G18" s="2">
        <f t="shared" si="16"/>
        <v>0</v>
      </c>
      <c r="H18" s="2">
        <f t="shared" si="17"/>
        <v>0</v>
      </c>
      <c r="J18">
        <v>458969</v>
      </c>
      <c r="L18" s="2" t="str">
        <f t="shared" si="18"/>
        <v>458</v>
      </c>
      <c r="M18" s="2">
        <f t="shared" si="19"/>
        <v>0</v>
      </c>
      <c r="N18" s="2">
        <f t="shared" si="20"/>
        <v>1</v>
      </c>
      <c r="P18" t="s">
        <v>13</v>
      </c>
      <c r="R18" s="2">
        <f t="shared" si="21"/>
        <v>1</v>
      </c>
      <c r="S18" s="2">
        <f t="shared" si="22"/>
        <v>0</v>
      </c>
      <c r="T18" s="2">
        <f t="shared" si="23"/>
        <v>0</v>
      </c>
      <c r="U18" s="2">
        <f t="shared" si="24"/>
        <v>0</v>
      </c>
    </row>
    <row r="19" spans="4:21">
      <c r="D19" s="2">
        <f t="shared" si="13"/>
        <v>1</v>
      </c>
      <c r="E19" s="2">
        <f t="shared" si="14"/>
        <v>0</v>
      </c>
      <c r="F19" s="2">
        <f t="shared" si="15"/>
        <v>0</v>
      </c>
      <c r="G19" s="2">
        <f t="shared" si="16"/>
        <v>0</v>
      </c>
      <c r="H19" s="2">
        <f t="shared" si="17"/>
        <v>0</v>
      </c>
      <c r="L19" s="2" t="str">
        <f t="shared" si="18"/>
        <v/>
      </c>
      <c r="M19" s="2">
        <f t="shared" si="19"/>
        <v>0</v>
      </c>
      <c r="N19" s="2">
        <f t="shared" si="20"/>
        <v>1</v>
      </c>
      <c r="R19" s="2">
        <f t="shared" si="21"/>
        <v>0</v>
      </c>
      <c r="S19" s="2">
        <f t="shared" si="22"/>
        <v>0</v>
      </c>
      <c r="T19" s="2">
        <f t="shared" si="23"/>
        <v>0</v>
      </c>
      <c r="U19" s="2">
        <f t="shared" si="24"/>
        <v>0</v>
      </c>
    </row>
    <row r="20" spans="1:21">
      <c r="A20" t="s">
        <v>33</v>
      </c>
      <c r="B20">
        <f t="shared" si="12"/>
        <v>42</v>
      </c>
      <c r="C20">
        <v>1982</v>
      </c>
      <c r="D20" s="2">
        <f t="shared" si="13"/>
        <v>0</v>
      </c>
      <c r="E20" s="2">
        <f t="shared" si="14"/>
        <v>0</v>
      </c>
      <c r="F20" s="2">
        <f t="shared" si="15"/>
        <v>0</v>
      </c>
      <c r="G20" s="2">
        <f t="shared" si="16"/>
        <v>1</v>
      </c>
      <c r="H20" s="2">
        <f t="shared" si="17"/>
        <v>0</v>
      </c>
      <c r="J20">
        <v>510114</v>
      </c>
      <c r="L20" s="2" t="str">
        <f t="shared" si="18"/>
        <v>510</v>
      </c>
      <c r="M20" s="2">
        <f t="shared" si="19"/>
        <v>1</v>
      </c>
      <c r="N20" s="2">
        <f t="shared" si="20"/>
        <v>0</v>
      </c>
      <c r="P20" t="s">
        <v>13</v>
      </c>
      <c r="R20" s="2">
        <f t="shared" si="21"/>
        <v>1</v>
      </c>
      <c r="S20" s="2">
        <f t="shared" si="22"/>
        <v>0</v>
      </c>
      <c r="T20" s="2">
        <f t="shared" si="23"/>
        <v>0</v>
      </c>
      <c r="U20" s="2">
        <f t="shared" si="24"/>
        <v>0</v>
      </c>
    </row>
    <row r="21" spans="1:21">
      <c r="A21" t="s">
        <v>34</v>
      </c>
      <c r="B21">
        <f t="shared" si="12"/>
        <v>30</v>
      </c>
      <c r="C21">
        <v>1994</v>
      </c>
      <c r="D21" s="2">
        <f t="shared" si="13"/>
        <v>0</v>
      </c>
      <c r="E21" s="2">
        <f t="shared" si="14"/>
        <v>0</v>
      </c>
      <c r="F21" s="2">
        <f t="shared" si="15"/>
        <v>1</v>
      </c>
      <c r="G21" s="2">
        <f t="shared" si="16"/>
        <v>0</v>
      </c>
      <c r="H21" s="2">
        <f t="shared" si="17"/>
        <v>0</v>
      </c>
      <c r="J21">
        <v>643679</v>
      </c>
      <c r="L21" s="2" t="str">
        <f t="shared" si="18"/>
        <v>643</v>
      </c>
      <c r="M21" s="2">
        <f t="shared" si="19"/>
        <v>0</v>
      </c>
      <c r="N21" s="2">
        <f t="shared" si="20"/>
        <v>1</v>
      </c>
      <c r="P21" t="s">
        <v>13</v>
      </c>
      <c r="R21" s="2">
        <f t="shared" si="21"/>
        <v>1</v>
      </c>
      <c r="S21" s="2">
        <f t="shared" si="22"/>
        <v>0</v>
      </c>
      <c r="T21" s="2">
        <f t="shared" si="23"/>
        <v>0</v>
      </c>
      <c r="U21" s="2">
        <f t="shared" si="24"/>
        <v>0</v>
      </c>
    </row>
    <row r="22" spans="1:21">
      <c r="A22" t="s">
        <v>35</v>
      </c>
      <c r="B22">
        <f t="shared" si="12"/>
        <v>50</v>
      </c>
      <c r="C22">
        <v>1974</v>
      </c>
      <c r="D22" s="2">
        <f t="shared" si="13"/>
        <v>0</v>
      </c>
      <c r="E22" s="2">
        <f t="shared" si="14"/>
        <v>0</v>
      </c>
      <c r="F22" s="2">
        <f t="shared" si="15"/>
        <v>0</v>
      </c>
      <c r="G22" s="2">
        <f t="shared" si="16"/>
        <v>0</v>
      </c>
      <c r="H22" s="2">
        <f t="shared" si="17"/>
        <v>0</v>
      </c>
      <c r="J22">
        <v>456158</v>
      </c>
      <c r="L22" s="2" t="str">
        <f t="shared" si="18"/>
        <v>456</v>
      </c>
      <c r="M22" s="2">
        <f t="shared" si="19"/>
        <v>0</v>
      </c>
      <c r="N22" s="2">
        <f t="shared" si="20"/>
        <v>1</v>
      </c>
      <c r="P22" t="s">
        <v>13</v>
      </c>
      <c r="R22" s="2">
        <f t="shared" si="21"/>
        <v>1</v>
      </c>
      <c r="S22" s="2">
        <f t="shared" si="22"/>
        <v>0</v>
      </c>
      <c r="T22" s="2">
        <f t="shared" si="23"/>
        <v>0</v>
      </c>
      <c r="U22" s="2">
        <f t="shared" si="24"/>
        <v>0</v>
      </c>
    </row>
    <row r="23" spans="1:21">
      <c r="A23" t="s">
        <v>36</v>
      </c>
      <c r="B23">
        <f t="shared" si="12"/>
        <v>33</v>
      </c>
      <c r="C23">
        <v>1991</v>
      </c>
      <c r="D23" s="2">
        <f t="shared" si="13"/>
        <v>0</v>
      </c>
      <c r="E23" s="2">
        <f t="shared" si="14"/>
        <v>0</v>
      </c>
      <c r="F23" s="2">
        <f t="shared" si="15"/>
        <v>1</v>
      </c>
      <c r="G23" s="2">
        <f t="shared" si="16"/>
        <v>0</v>
      </c>
      <c r="H23" s="2">
        <f t="shared" si="17"/>
        <v>0</v>
      </c>
      <c r="J23">
        <v>510580</v>
      </c>
      <c r="L23" s="2" t="str">
        <f t="shared" si="18"/>
        <v>510</v>
      </c>
      <c r="M23" s="2">
        <f t="shared" si="19"/>
        <v>1</v>
      </c>
      <c r="N23" s="2">
        <f t="shared" si="20"/>
        <v>0</v>
      </c>
      <c r="P23" t="s">
        <v>13</v>
      </c>
      <c r="R23" s="2">
        <f t="shared" si="21"/>
        <v>1</v>
      </c>
      <c r="S23" s="2">
        <f t="shared" si="22"/>
        <v>0</v>
      </c>
      <c r="T23" s="2">
        <f t="shared" si="23"/>
        <v>0</v>
      </c>
      <c r="U23" s="2">
        <f t="shared" si="24"/>
        <v>0</v>
      </c>
    </row>
    <row r="24" spans="1:21">
      <c r="A24" t="s">
        <v>37</v>
      </c>
      <c r="B24">
        <f t="shared" si="12"/>
        <v>30</v>
      </c>
      <c r="C24">
        <v>1994</v>
      </c>
      <c r="D24" s="2">
        <f t="shared" si="13"/>
        <v>0</v>
      </c>
      <c r="E24" s="2">
        <f t="shared" si="14"/>
        <v>0</v>
      </c>
      <c r="F24" s="2">
        <f t="shared" si="15"/>
        <v>1</v>
      </c>
      <c r="G24" s="2">
        <f t="shared" si="16"/>
        <v>0</v>
      </c>
      <c r="H24" s="2">
        <f t="shared" si="17"/>
        <v>0</v>
      </c>
      <c r="J24">
        <v>560633</v>
      </c>
      <c r="L24" s="2" t="str">
        <f t="shared" si="18"/>
        <v>560</v>
      </c>
      <c r="M24" s="2">
        <f t="shared" si="19"/>
        <v>0</v>
      </c>
      <c r="N24" s="2">
        <f t="shared" si="20"/>
        <v>1</v>
      </c>
      <c r="P24" t="s">
        <v>13</v>
      </c>
      <c r="R24" s="2">
        <f t="shared" si="21"/>
        <v>1</v>
      </c>
      <c r="S24" s="2">
        <f t="shared" si="22"/>
        <v>0</v>
      </c>
      <c r="T24" s="2">
        <f t="shared" si="23"/>
        <v>0</v>
      </c>
      <c r="U24" s="2">
        <f t="shared" si="24"/>
        <v>0</v>
      </c>
    </row>
    <row r="25" spans="1:21">
      <c r="A25" t="s">
        <v>38</v>
      </c>
      <c r="B25">
        <f t="shared" si="12"/>
        <v>31</v>
      </c>
      <c r="C25">
        <v>1993</v>
      </c>
      <c r="D25" s="2">
        <f t="shared" si="13"/>
        <v>0</v>
      </c>
      <c r="E25" s="2">
        <f t="shared" si="14"/>
        <v>0</v>
      </c>
      <c r="F25" s="2">
        <f t="shared" si="15"/>
        <v>1</v>
      </c>
      <c r="G25" s="2">
        <f t="shared" si="16"/>
        <v>0</v>
      </c>
      <c r="H25" s="2">
        <f t="shared" si="17"/>
        <v>0</v>
      </c>
      <c r="J25">
        <v>510586</v>
      </c>
      <c r="L25" s="2" t="str">
        <f t="shared" si="18"/>
        <v>510</v>
      </c>
      <c r="M25" s="2">
        <f t="shared" si="19"/>
        <v>1</v>
      </c>
      <c r="N25" s="2">
        <f t="shared" si="20"/>
        <v>0</v>
      </c>
      <c r="P25" t="s">
        <v>14</v>
      </c>
      <c r="R25" s="2">
        <f t="shared" si="21"/>
        <v>0</v>
      </c>
      <c r="S25" s="2">
        <f t="shared" si="22"/>
        <v>1</v>
      </c>
      <c r="T25" s="2">
        <f t="shared" si="23"/>
        <v>0</v>
      </c>
      <c r="U25" s="2">
        <f t="shared" si="24"/>
        <v>0</v>
      </c>
    </row>
    <row r="26" spans="1:21">
      <c r="A26" t="s">
        <v>39</v>
      </c>
      <c r="B26">
        <f t="shared" si="12"/>
        <v>25</v>
      </c>
      <c r="C26">
        <v>1999</v>
      </c>
      <c r="D26" s="2">
        <f t="shared" si="13"/>
        <v>0</v>
      </c>
      <c r="E26" s="2">
        <f t="shared" si="14"/>
        <v>0</v>
      </c>
      <c r="F26" s="2">
        <f t="shared" si="15"/>
        <v>1</v>
      </c>
      <c r="G26" s="2">
        <f t="shared" si="16"/>
        <v>0</v>
      </c>
      <c r="H26" s="2">
        <f t="shared" si="17"/>
        <v>0</v>
      </c>
      <c r="J26">
        <v>510611</v>
      </c>
      <c r="L26" s="2" t="str">
        <f t="shared" si="18"/>
        <v>510</v>
      </c>
      <c r="M26" s="2">
        <f t="shared" si="19"/>
        <v>1</v>
      </c>
      <c r="N26" s="2">
        <f t="shared" si="20"/>
        <v>0</v>
      </c>
      <c r="P26" t="s">
        <v>13</v>
      </c>
      <c r="R26" s="2">
        <f t="shared" si="21"/>
        <v>1</v>
      </c>
      <c r="S26" s="2">
        <f t="shared" si="22"/>
        <v>0</v>
      </c>
      <c r="T26" s="2">
        <f t="shared" si="23"/>
        <v>0</v>
      </c>
      <c r="U26" s="2">
        <f t="shared" si="24"/>
        <v>0</v>
      </c>
    </row>
    <row r="27" spans="1:21">
      <c r="A27" t="s">
        <v>40</v>
      </c>
      <c r="B27">
        <f t="shared" si="12"/>
        <v>26</v>
      </c>
      <c r="C27">
        <v>1998</v>
      </c>
      <c r="D27" s="2">
        <f t="shared" si="13"/>
        <v>0</v>
      </c>
      <c r="E27" s="2">
        <f t="shared" si="14"/>
        <v>0</v>
      </c>
      <c r="F27" s="2">
        <f t="shared" si="15"/>
        <v>1</v>
      </c>
      <c r="G27" s="2">
        <f t="shared" si="16"/>
        <v>0</v>
      </c>
      <c r="H27" s="2">
        <f t="shared" si="17"/>
        <v>0</v>
      </c>
      <c r="J27">
        <v>128993</v>
      </c>
      <c r="L27" s="2" t="str">
        <f t="shared" si="18"/>
        <v>128</v>
      </c>
      <c r="M27" s="2">
        <f t="shared" si="19"/>
        <v>0</v>
      </c>
      <c r="N27" s="2">
        <f t="shared" si="20"/>
        <v>1</v>
      </c>
      <c r="P27" t="s">
        <v>13</v>
      </c>
      <c r="R27" s="2">
        <f t="shared" si="21"/>
        <v>1</v>
      </c>
      <c r="S27" s="2">
        <f t="shared" si="22"/>
        <v>0</v>
      </c>
      <c r="T27" s="2">
        <f t="shared" si="23"/>
        <v>0</v>
      </c>
      <c r="U27" s="2">
        <f t="shared" si="24"/>
        <v>0</v>
      </c>
    </row>
    <row r="28" spans="1:21">
      <c r="A28" t="s">
        <v>41</v>
      </c>
      <c r="B28">
        <f t="shared" si="12"/>
        <v>62</v>
      </c>
      <c r="C28">
        <v>1962</v>
      </c>
      <c r="D28" s="2">
        <f t="shared" si="13"/>
        <v>0</v>
      </c>
      <c r="E28" s="2">
        <f t="shared" si="14"/>
        <v>0</v>
      </c>
      <c r="F28" s="2">
        <f t="shared" si="15"/>
        <v>0</v>
      </c>
      <c r="G28" s="2">
        <f t="shared" si="16"/>
        <v>0</v>
      </c>
      <c r="H28" s="2">
        <f t="shared" si="17"/>
        <v>1</v>
      </c>
      <c r="J28">
        <v>506926</v>
      </c>
      <c r="L28" s="2" t="str">
        <f t="shared" si="18"/>
        <v>506</v>
      </c>
      <c r="M28" s="2">
        <f t="shared" si="19"/>
        <v>0</v>
      </c>
      <c r="N28" s="2">
        <f t="shared" si="20"/>
        <v>1</v>
      </c>
      <c r="P28" t="s">
        <v>13</v>
      </c>
      <c r="R28" s="2">
        <f t="shared" si="21"/>
        <v>1</v>
      </c>
      <c r="S28" s="2">
        <f t="shared" si="22"/>
        <v>0</v>
      </c>
      <c r="T28" s="2">
        <f t="shared" si="23"/>
        <v>0</v>
      </c>
      <c r="U28" s="2">
        <f t="shared" si="24"/>
        <v>0</v>
      </c>
    </row>
    <row r="29" spans="1:21">
      <c r="A29" t="s">
        <v>42</v>
      </c>
      <c r="B29">
        <f t="shared" si="12"/>
        <v>28</v>
      </c>
      <c r="C29">
        <v>1996</v>
      </c>
      <c r="D29" s="2">
        <f t="shared" si="13"/>
        <v>0</v>
      </c>
      <c r="E29" s="2">
        <f t="shared" si="14"/>
        <v>0</v>
      </c>
      <c r="F29" s="2">
        <f t="shared" si="15"/>
        <v>1</v>
      </c>
      <c r="G29" s="2">
        <f t="shared" si="16"/>
        <v>0</v>
      </c>
      <c r="H29" s="2">
        <f t="shared" si="17"/>
        <v>0</v>
      </c>
      <c r="J29">
        <v>560633</v>
      </c>
      <c r="L29" s="2" t="str">
        <f t="shared" si="18"/>
        <v>560</v>
      </c>
      <c r="M29" s="2">
        <f t="shared" si="19"/>
        <v>0</v>
      </c>
      <c r="N29" s="2">
        <f t="shared" si="20"/>
        <v>1</v>
      </c>
      <c r="P29" t="s">
        <v>13</v>
      </c>
      <c r="R29" s="2">
        <f t="shared" si="21"/>
        <v>1</v>
      </c>
      <c r="S29" s="2">
        <f t="shared" si="22"/>
        <v>0</v>
      </c>
      <c r="T29" s="2">
        <f t="shared" si="23"/>
        <v>0</v>
      </c>
      <c r="U29" s="2">
        <f t="shared" si="24"/>
        <v>0</v>
      </c>
    </row>
    <row r="30" spans="1:21">
      <c r="A30" t="s">
        <v>43</v>
      </c>
      <c r="B30">
        <f t="shared" si="12"/>
        <v>27</v>
      </c>
      <c r="C30">
        <v>1997</v>
      </c>
      <c r="D30" s="2">
        <f t="shared" si="13"/>
        <v>0</v>
      </c>
      <c r="E30" s="2">
        <f t="shared" si="14"/>
        <v>0</v>
      </c>
      <c r="F30" s="2">
        <f t="shared" si="15"/>
        <v>1</v>
      </c>
      <c r="G30" s="2">
        <f t="shared" si="16"/>
        <v>0</v>
      </c>
      <c r="H30" s="2">
        <f t="shared" si="17"/>
        <v>0</v>
      </c>
      <c r="J30">
        <v>510425</v>
      </c>
      <c r="L30" s="2" t="str">
        <f t="shared" si="18"/>
        <v>510</v>
      </c>
      <c r="M30" s="2">
        <f t="shared" si="19"/>
        <v>1</v>
      </c>
      <c r="N30" s="2">
        <f t="shared" si="20"/>
        <v>0</v>
      </c>
      <c r="P30" t="s">
        <v>16</v>
      </c>
      <c r="R30" s="2">
        <f t="shared" si="21"/>
        <v>0</v>
      </c>
      <c r="S30" s="2">
        <f t="shared" si="22"/>
        <v>0</v>
      </c>
      <c r="T30" s="2">
        <f t="shared" si="23"/>
        <v>0</v>
      </c>
      <c r="U30" s="2">
        <f t="shared" si="24"/>
        <v>1</v>
      </c>
    </row>
    <row r="31" spans="1:21">
      <c r="A31" t="s">
        <v>44</v>
      </c>
      <c r="B31">
        <f t="shared" si="12"/>
        <v>21</v>
      </c>
      <c r="C31">
        <v>2003</v>
      </c>
      <c r="D31" s="2">
        <f t="shared" si="13"/>
        <v>0</v>
      </c>
      <c r="E31" s="2">
        <f t="shared" si="14"/>
        <v>0</v>
      </c>
      <c r="F31" s="2">
        <f t="shared" si="15"/>
        <v>1</v>
      </c>
      <c r="G31" s="2">
        <f t="shared" si="16"/>
        <v>0</v>
      </c>
      <c r="H31" s="2">
        <f t="shared" si="17"/>
        <v>0</v>
      </c>
      <c r="J31">
        <v>510710</v>
      </c>
      <c r="L31" s="2" t="str">
        <f t="shared" si="18"/>
        <v>510</v>
      </c>
      <c r="M31" s="2">
        <f t="shared" si="19"/>
        <v>1</v>
      </c>
      <c r="N31" s="2">
        <f t="shared" si="20"/>
        <v>0</v>
      </c>
      <c r="P31" t="s">
        <v>13</v>
      </c>
      <c r="R31" s="2">
        <f t="shared" si="21"/>
        <v>1</v>
      </c>
      <c r="S31" s="2">
        <f t="shared" si="22"/>
        <v>0</v>
      </c>
      <c r="T31" s="2">
        <f t="shared" si="23"/>
        <v>0</v>
      </c>
      <c r="U31" s="2">
        <f t="shared" si="24"/>
        <v>0</v>
      </c>
    </row>
    <row r="32" spans="1:21">
      <c r="A32" t="s">
        <v>45</v>
      </c>
      <c r="B32">
        <f t="shared" si="12"/>
        <v>35</v>
      </c>
      <c r="C32">
        <v>1989</v>
      </c>
      <c r="D32" s="2">
        <f t="shared" si="13"/>
        <v>0</v>
      </c>
      <c r="E32" s="2">
        <f t="shared" si="14"/>
        <v>0</v>
      </c>
      <c r="F32" s="2">
        <f t="shared" si="15"/>
        <v>0</v>
      </c>
      <c r="G32" s="2">
        <f t="shared" si="16"/>
        <v>0</v>
      </c>
      <c r="H32" s="2">
        <f t="shared" si="17"/>
        <v>0</v>
      </c>
      <c r="J32">
        <v>518075</v>
      </c>
      <c r="L32" s="2" t="str">
        <f t="shared" si="18"/>
        <v>518</v>
      </c>
      <c r="M32" s="2">
        <f t="shared" si="19"/>
        <v>0</v>
      </c>
      <c r="N32" s="2">
        <f t="shared" si="20"/>
        <v>1</v>
      </c>
      <c r="P32" t="s">
        <v>14</v>
      </c>
      <c r="R32" s="2">
        <f t="shared" si="21"/>
        <v>0</v>
      </c>
      <c r="S32" s="2">
        <f t="shared" si="22"/>
        <v>1</v>
      </c>
      <c r="T32" s="2">
        <f t="shared" si="23"/>
        <v>0</v>
      </c>
      <c r="U32" s="2">
        <f t="shared" si="24"/>
        <v>0</v>
      </c>
    </row>
    <row r="33" spans="1:21">
      <c r="A33" t="s">
        <v>46</v>
      </c>
      <c r="B33">
        <f t="shared" si="12"/>
        <v>25</v>
      </c>
      <c r="C33">
        <v>1999</v>
      </c>
      <c r="D33" s="2">
        <f t="shared" si="13"/>
        <v>0</v>
      </c>
      <c r="E33" s="2">
        <f t="shared" si="14"/>
        <v>0</v>
      </c>
      <c r="F33" s="2">
        <f t="shared" si="15"/>
        <v>1</v>
      </c>
      <c r="G33" s="2">
        <f t="shared" si="16"/>
        <v>0</v>
      </c>
      <c r="H33" s="2">
        <f t="shared" si="17"/>
        <v>0</v>
      </c>
      <c r="J33">
        <v>510547</v>
      </c>
      <c r="L33" s="2" t="str">
        <f t="shared" si="18"/>
        <v>510</v>
      </c>
      <c r="M33" s="2">
        <f t="shared" si="19"/>
        <v>1</v>
      </c>
      <c r="N33" s="2">
        <f t="shared" si="20"/>
        <v>0</v>
      </c>
      <c r="P33" t="s">
        <v>13</v>
      </c>
      <c r="R33" s="2">
        <f t="shared" si="21"/>
        <v>1</v>
      </c>
      <c r="S33" s="2">
        <f t="shared" si="22"/>
        <v>0</v>
      </c>
      <c r="T33" s="2">
        <f t="shared" si="23"/>
        <v>0</v>
      </c>
      <c r="U33" s="2">
        <f t="shared" si="24"/>
        <v>0</v>
      </c>
    </row>
    <row r="34" spans="1:21">
      <c r="A34" t="s">
        <v>47</v>
      </c>
      <c r="B34">
        <f t="shared" si="12"/>
        <v>29</v>
      </c>
      <c r="C34">
        <v>1995</v>
      </c>
      <c r="D34" s="2">
        <f t="shared" si="13"/>
        <v>0</v>
      </c>
      <c r="E34" s="2">
        <f t="shared" si="14"/>
        <v>0</v>
      </c>
      <c r="F34" s="2">
        <f t="shared" si="15"/>
        <v>1</v>
      </c>
      <c r="G34" s="2">
        <f t="shared" si="16"/>
        <v>0</v>
      </c>
      <c r="H34" s="2">
        <f t="shared" si="17"/>
        <v>0</v>
      </c>
      <c r="J34">
        <v>510114</v>
      </c>
      <c r="L34" s="2" t="str">
        <f t="shared" si="18"/>
        <v>510</v>
      </c>
      <c r="M34" s="2">
        <f t="shared" si="19"/>
        <v>1</v>
      </c>
      <c r="N34" s="2">
        <f t="shared" si="20"/>
        <v>0</v>
      </c>
      <c r="P34" t="s">
        <v>13</v>
      </c>
      <c r="R34" s="2">
        <f t="shared" si="21"/>
        <v>1</v>
      </c>
      <c r="S34" s="2">
        <f t="shared" si="22"/>
        <v>0</v>
      </c>
      <c r="T34" s="2">
        <f t="shared" si="23"/>
        <v>0</v>
      </c>
      <c r="U34" s="2">
        <f t="shared" si="24"/>
        <v>0</v>
      </c>
    </row>
    <row r="35" spans="1:21">
      <c r="A35" t="s">
        <v>48</v>
      </c>
      <c r="B35">
        <f t="shared" si="12"/>
        <v>25</v>
      </c>
      <c r="C35">
        <v>1999</v>
      </c>
      <c r="D35" s="2">
        <f t="shared" si="13"/>
        <v>0</v>
      </c>
      <c r="E35" s="2">
        <f t="shared" si="14"/>
        <v>0</v>
      </c>
      <c r="F35" s="2">
        <f t="shared" si="15"/>
        <v>1</v>
      </c>
      <c r="G35" s="2">
        <f t="shared" si="16"/>
        <v>0</v>
      </c>
      <c r="H35" s="2">
        <f t="shared" si="17"/>
        <v>0</v>
      </c>
      <c r="J35">
        <v>510547</v>
      </c>
      <c r="L35" s="2" t="str">
        <f t="shared" si="18"/>
        <v>510</v>
      </c>
      <c r="M35" s="2">
        <f t="shared" si="19"/>
        <v>1</v>
      </c>
      <c r="N35" s="2">
        <f t="shared" si="20"/>
        <v>0</v>
      </c>
      <c r="P35" t="s">
        <v>13</v>
      </c>
      <c r="R35" s="2">
        <f t="shared" si="21"/>
        <v>1</v>
      </c>
      <c r="S35" s="2">
        <f t="shared" si="22"/>
        <v>0</v>
      </c>
      <c r="T35" s="2">
        <f t="shared" si="23"/>
        <v>0</v>
      </c>
      <c r="U35" s="2">
        <f t="shared" si="24"/>
        <v>0</v>
      </c>
    </row>
    <row r="36" spans="1:21">
      <c r="A36" t="s">
        <v>49</v>
      </c>
      <c r="B36">
        <f t="shared" si="12"/>
        <v>42</v>
      </c>
      <c r="C36">
        <v>1982</v>
      </c>
      <c r="D36" s="2">
        <f t="shared" si="13"/>
        <v>0</v>
      </c>
      <c r="E36" s="2">
        <f t="shared" si="14"/>
        <v>0</v>
      </c>
      <c r="F36" s="2">
        <f t="shared" si="15"/>
        <v>0</v>
      </c>
      <c r="G36" s="2">
        <f t="shared" si="16"/>
        <v>1</v>
      </c>
      <c r="H36" s="2">
        <f t="shared" si="17"/>
        <v>0</v>
      </c>
      <c r="J36">
        <v>510114</v>
      </c>
      <c r="L36" s="2" t="str">
        <f t="shared" si="18"/>
        <v>510</v>
      </c>
      <c r="M36" s="2">
        <f t="shared" si="19"/>
        <v>1</v>
      </c>
      <c r="N36" s="2">
        <f t="shared" si="20"/>
        <v>0</v>
      </c>
      <c r="P36" t="s">
        <v>13</v>
      </c>
      <c r="R36" s="2">
        <f t="shared" si="21"/>
        <v>1</v>
      </c>
      <c r="S36" s="2">
        <f t="shared" si="22"/>
        <v>0</v>
      </c>
      <c r="T36" s="2">
        <f t="shared" si="23"/>
        <v>0</v>
      </c>
      <c r="U36" s="2">
        <f t="shared" si="24"/>
        <v>0</v>
      </c>
    </row>
    <row r="38" spans="4:21"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L38" s="4" t="s">
        <v>9</v>
      </c>
      <c r="M38" s="4" t="s">
        <v>10</v>
      </c>
      <c r="N38" s="4" t="s">
        <v>11</v>
      </c>
      <c r="R38" s="5" t="s">
        <v>13</v>
      </c>
      <c r="S38" s="5" t="s">
        <v>14</v>
      </c>
      <c r="T38" s="5" t="s">
        <v>15</v>
      </c>
      <c r="U38" s="5" t="s">
        <v>16</v>
      </c>
    </row>
    <row r="39" spans="4:21">
      <c r="D39" s="3">
        <f t="shared" ref="D39:H39" si="25">SUM(D2:D36)</f>
        <v>2</v>
      </c>
      <c r="E39" s="3">
        <f t="shared" si="25"/>
        <v>0</v>
      </c>
      <c r="F39" s="3">
        <f t="shared" si="25"/>
        <v>23</v>
      </c>
      <c r="G39" s="3">
        <f t="shared" si="25"/>
        <v>3</v>
      </c>
      <c r="H39" s="3">
        <f t="shared" si="25"/>
        <v>3</v>
      </c>
      <c r="M39" s="3">
        <f>SUM(M2:M36)</f>
        <v>18</v>
      </c>
      <c r="N39" s="3">
        <f>SUM(N2:N36)</f>
        <v>17</v>
      </c>
      <c r="R39" s="3">
        <f t="shared" ref="R39:U39" si="26">SUM(R2:R36)</f>
        <v>27</v>
      </c>
      <c r="S39" s="3">
        <f t="shared" si="26"/>
        <v>3</v>
      </c>
      <c r="T39" s="3">
        <f t="shared" si="26"/>
        <v>0</v>
      </c>
      <c r="U39" s="3">
        <f t="shared" si="26"/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Trivia Night - Guests - 2024-04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2024-04-26T16:36:00Z</dcterms:created>
  <dcterms:modified xsi:type="dcterms:W3CDTF">2024-07-12T12:13:52Z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1033-12.2.0.17153</vt:lpwstr>
  </property>
  <property fmtid="{D5CDD505-2E9C-101B-9397-08002B2CF9AE}" pid="3" name="ICV">
    <vt:lpwstr>AB19AF4533064FEABA8C431751D84B76_13</vt:lpwstr>
  </property>
</Properties>
</file>