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BB21F606-DFF9-4E85-8732-3795DCF3E24B}" xr6:coauthVersionLast="47" xr6:coauthVersionMax="47" xr10:uidLastSave="{00000000-0000-0000-0000-000000000000}"/>
  <bookViews>
    <workbookView xWindow="19095" yWindow="0" windowWidth="19410" windowHeight="20985" activeTab="1" xr2:uid="{001BD711-105B-49C8-8AA4-EC6895D417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C11" i="2"/>
  <c r="D7" i="2"/>
  <c r="E7" i="2"/>
  <c r="C7" i="2"/>
  <c r="D2" i="2"/>
  <c r="E2" i="2" s="1"/>
  <c r="F2" i="2" s="1"/>
  <c r="I5" i="1"/>
  <c r="C15" i="2" l="1"/>
  <c r="E15" i="2"/>
  <c r="E12" i="2"/>
  <c r="C12" i="2"/>
  <c r="D15" i="2"/>
  <c r="E8" i="2" l="1"/>
  <c r="E14" i="2"/>
  <c r="D8" i="2"/>
  <c r="D14" i="2"/>
  <c r="C8" i="2"/>
  <c r="C14" i="2"/>
  <c r="D12" i="2"/>
</calcChain>
</file>

<file path=xl/sharedStrings.xml><?xml version="1.0" encoding="utf-8"?>
<sst xmlns="http://schemas.openxmlformats.org/spreadsheetml/2006/main" count="78" uniqueCount="78">
  <si>
    <t>Vale SA</t>
  </si>
  <si>
    <t>Price</t>
  </si>
  <si>
    <t>SO</t>
  </si>
  <si>
    <t>MC</t>
  </si>
  <si>
    <t>Cash</t>
  </si>
  <si>
    <t>EV</t>
  </si>
  <si>
    <t>Office</t>
  </si>
  <si>
    <t>Botafogo Brazil</t>
  </si>
  <si>
    <t>Business</t>
  </si>
  <si>
    <t>metal and mining company</t>
  </si>
  <si>
    <t>producers of iron ore, iron ore pellets and nickel, copper</t>
  </si>
  <si>
    <t>engaged in greenfield mineral exploration in 6 countires</t>
  </si>
  <si>
    <t>operate large logistics systems: railroads, maritime terminals and ports</t>
  </si>
  <si>
    <t>distribution centers to support the delivery of iron ore worldwide</t>
  </si>
  <si>
    <t xml:space="preserve">organized </t>
  </si>
  <si>
    <t>mining operation countries</t>
  </si>
  <si>
    <t>canada, brazil, oman, indonesia</t>
  </si>
  <si>
    <t>iron solutions</t>
  </si>
  <si>
    <t>energy transition metals</t>
  </si>
  <si>
    <t>canada</t>
  </si>
  <si>
    <t>brazil</t>
  </si>
  <si>
    <t>indonesia</t>
  </si>
  <si>
    <t>fy</t>
  </si>
  <si>
    <t>yr ended Dec 31</t>
  </si>
  <si>
    <t>Main</t>
  </si>
  <si>
    <t>revenue by operations</t>
  </si>
  <si>
    <t>iron ore</t>
  </si>
  <si>
    <t>iron ore pellets</t>
  </si>
  <si>
    <t>other ferrous products &amp; services</t>
  </si>
  <si>
    <t>total iron ore solutions</t>
  </si>
  <si>
    <t># in millions</t>
  </si>
  <si>
    <t>nickel &amp; other products</t>
  </si>
  <si>
    <t>coppper</t>
  </si>
  <si>
    <t>total energy transition metals</t>
  </si>
  <si>
    <t xml:space="preserve">other </t>
  </si>
  <si>
    <t>total rev from continuing op</t>
  </si>
  <si>
    <t>total iron ore % of total rev</t>
  </si>
  <si>
    <t>total energy transition % of total</t>
  </si>
  <si>
    <t>other % of total rev</t>
  </si>
  <si>
    <t>3 systems in brazil for the production and distribution of iron ore</t>
  </si>
  <si>
    <t>northern system: 3 mining complex, railroad and maritime terminal</t>
  </si>
  <si>
    <t>shoutheastern system: 3 mining complexes, railroad, maritime terminal and a port</t>
  </si>
  <si>
    <t>shouthern system: 2 mining complexes, 2 maritime terminals</t>
  </si>
  <si>
    <t>8 operational pelletizing plants in Brazil, 2 in Oman</t>
  </si>
  <si>
    <t>during 2023, converted 2 oof the Brazilian pelletizing plants into briquetting plants for briquette production</t>
  </si>
  <si>
    <t>Vale Base Metals Limited (VBM) &amp; subsidiaries</t>
  </si>
  <si>
    <t>energy transition business</t>
  </si>
  <si>
    <t>copper, nickel, cobals, platinum group metals and other precious metals</t>
  </si>
  <si>
    <t>business strategic pillars</t>
  </si>
  <si>
    <t>1. promore sustainable mining</t>
  </si>
  <si>
    <t>2. foster low carbon solutions</t>
  </si>
  <si>
    <t>3. stay disciplined</t>
  </si>
  <si>
    <t>major 2023 eevents</t>
  </si>
  <si>
    <t>acquisition of interest in Alianca Energia</t>
  </si>
  <si>
    <t>R2.7B for 100%</t>
  </si>
  <si>
    <t>divestment obligation in PT Vale Indonesia Tbk (PTVI)</t>
  </si>
  <si>
    <t>receive $160M US in cash for its staker in PTVI</t>
  </si>
  <si>
    <t>acquisition of interest in Anglo American Btrasil</t>
  </si>
  <si>
    <t>acquire 15% ownership</t>
  </si>
  <si>
    <t>sale of interest in MRN</t>
  </si>
  <si>
    <t>sale of 40% stake. Paid $72M US to buyer????</t>
  </si>
  <si>
    <t>strategic partnership on ET metals beuinss</t>
  </si>
  <si>
    <t>sale of interest in CSP</t>
  </si>
  <si>
    <t>had 50% equity interest in CSP. Sale price was $1B US which was entirely used to prepay outstanding net debt balance of interest which was $1.1B US</t>
  </si>
  <si>
    <t>acquisition of interest in VOPC</t>
  </si>
  <si>
    <t>30% non controlling interest for $130M US</t>
  </si>
  <si>
    <t>Vale now owns 200% of VOPC share capital</t>
  </si>
  <si>
    <t>reparation and remediation</t>
  </si>
  <si>
    <t>Brumadinho</t>
  </si>
  <si>
    <t>Jan 2019 collapse of their dam at Corrego do Feijao mine</t>
  </si>
  <si>
    <t>270 fatalities</t>
  </si>
  <si>
    <t>including 2 pregnant women and 3 victims that are still missing</t>
  </si>
  <si>
    <t>extensive damage to the property and environment in the regioun</t>
  </si>
  <si>
    <t>estimated economic value of reperation settlement R$37.7 B</t>
  </si>
  <si>
    <t>had and still have to pay out hella people, emnployees, families etxc in settlementns</t>
  </si>
  <si>
    <t>minas gerais dam collapse in 2015</t>
  </si>
  <si>
    <t>damage to environment</t>
  </si>
  <si>
    <t>19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</si>
</sst>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2" fillId="0" borderId="0" xfId="0" applyFont="1"/>
    <xf numFmtId="17" fontId="0" fillId="0" borderId="0" xfId="0" applyNumberFormat="1"/>
    <xf numFmtId="0" fontId="3" fillId="0" borderId="0" xfId="2"/>
    <xf numFmtId="37" fontId="0" fillId="0" borderId="0" xfId="0" applyNumberFormat="1"/>
    <xf numFmtId="37" fontId="2" fillId="0" borderId="0" xfId="0" applyNumberFormat="1" applyFont="1"/>
    <xf numFmtId="0" fontId="0" fillId="0" borderId="0" xfId="0" applyFont="1"/>
    <xf numFmtId="9" fontId="1" fillId="0" borderId="0" xfId="1" applyFont="1"/>
    <xf numFmtId="37" fontId="0" fillId="0" borderId="0" xfId="0" applyNumberFormat="1" applyFont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457A-778A-4C7E-AF8F-DCA458AFE23E}">
  <dimension ref="B2:I65"/>
  <sheetViews>
    <sheetView workbookViewId="0">
      <selection activeCell="D65" sqref="D65"/>
    </sheetView>
  </sheetViews>
  <sheetFormatPr defaultRowHeight="15" x14ac:dyDescent="0.25"/>
  <cols>
    <col min="9" max="9" width="15.5703125" bestFit="1" customWidth="1"/>
  </cols>
  <sheetData>
    <row r="2" spans="2:9" x14ac:dyDescent="0.25">
      <c r="B2" t="s">
        <v>0</v>
      </c>
    </row>
    <row r="3" spans="2:9" x14ac:dyDescent="0.25">
      <c r="H3" t="s">
        <v>1</v>
      </c>
      <c r="I3" s="1">
        <v>10</v>
      </c>
    </row>
    <row r="4" spans="2:9" x14ac:dyDescent="0.25">
      <c r="B4" t="s">
        <v>6</v>
      </c>
      <c r="C4" t="s">
        <v>7</v>
      </c>
      <c r="H4" t="s">
        <v>2</v>
      </c>
      <c r="I4">
        <v>4539007568</v>
      </c>
    </row>
    <row r="5" spans="2:9" x14ac:dyDescent="0.25">
      <c r="B5" t="s">
        <v>14</v>
      </c>
      <c r="C5" s="3">
        <v>15707</v>
      </c>
      <c r="H5" t="s">
        <v>3</v>
      </c>
      <c r="I5" s="1">
        <f>I4*I3</f>
        <v>45390075680</v>
      </c>
    </row>
    <row r="6" spans="2:9" x14ac:dyDescent="0.25">
      <c r="B6" t="s">
        <v>22</v>
      </c>
      <c r="C6" t="s">
        <v>23</v>
      </c>
      <c r="H6" t="s">
        <v>4</v>
      </c>
    </row>
    <row r="7" spans="2:9" x14ac:dyDescent="0.25">
      <c r="H7" t="s">
        <v>5</v>
      </c>
    </row>
    <row r="12" spans="2:9" x14ac:dyDescent="0.25">
      <c r="B12" s="2" t="s">
        <v>8</v>
      </c>
    </row>
    <row r="13" spans="2:9" x14ac:dyDescent="0.25">
      <c r="C13" t="s">
        <v>9</v>
      </c>
    </row>
    <row r="14" spans="2:9" x14ac:dyDescent="0.25">
      <c r="C14" t="s">
        <v>10</v>
      </c>
    </row>
    <row r="15" spans="2:9" x14ac:dyDescent="0.25">
      <c r="C15" t="s">
        <v>11</v>
      </c>
    </row>
    <row r="16" spans="2:9" x14ac:dyDescent="0.25">
      <c r="C16" t="s">
        <v>12</v>
      </c>
    </row>
    <row r="17" spans="3:5" x14ac:dyDescent="0.25">
      <c r="C17" t="s">
        <v>13</v>
      </c>
    </row>
    <row r="19" spans="3:5" x14ac:dyDescent="0.25">
      <c r="C19" t="s">
        <v>15</v>
      </c>
    </row>
    <row r="20" spans="3:5" x14ac:dyDescent="0.25">
      <c r="D20" t="s">
        <v>17</v>
      </c>
    </row>
    <row r="21" spans="3:5" x14ac:dyDescent="0.25">
      <c r="E21" t="s">
        <v>16</v>
      </c>
    </row>
    <row r="22" spans="3:5" x14ac:dyDescent="0.25">
      <c r="D22" t="s">
        <v>18</v>
      </c>
    </row>
    <row r="23" spans="3:5" x14ac:dyDescent="0.25">
      <c r="E23" t="s">
        <v>19</v>
      </c>
    </row>
    <row r="24" spans="3:5" x14ac:dyDescent="0.25">
      <c r="E24" t="s">
        <v>20</v>
      </c>
    </row>
    <row r="25" spans="3:5" x14ac:dyDescent="0.25">
      <c r="E25" t="s">
        <v>21</v>
      </c>
    </row>
    <row r="26" spans="3:5" x14ac:dyDescent="0.25">
      <c r="C26" t="s">
        <v>39</v>
      </c>
    </row>
    <row r="27" spans="3:5" x14ac:dyDescent="0.25">
      <c r="D27" t="s">
        <v>40</v>
      </c>
    </row>
    <row r="28" spans="3:5" x14ac:dyDescent="0.25">
      <c r="D28" t="s">
        <v>41</v>
      </c>
    </row>
    <row r="29" spans="3:5" x14ac:dyDescent="0.25">
      <c r="D29" t="s">
        <v>42</v>
      </c>
    </row>
    <row r="30" spans="3:5" x14ac:dyDescent="0.25">
      <c r="C30" t="s">
        <v>43</v>
      </c>
    </row>
    <row r="31" spans="3:5" x14ac:dyDescent="0.25">
      <c r="D31" t="s">
        <v>44</v>
      </c>
    </row>
    <row r="32" spans="3:5" x14ac:dyDescent="0.25">
      <c r="C32" t="s">
        <v>45</v>
      </c>
    </row>
    <row r="33" spans="3:5" x14ac:dyDescent="0.25">
      <c r="D33" t="s">
        <v>46</v>
      </c>
    </row>
    <row r="34" spans="3:5" x14ac:dyDescent="0.25">
      <c r="E34" t="s">
        <v>47</v>
      </c>
    </row>
    <row r="35" spans="3:5" x14ac:dyDescent="0.25">
      <c r="C35" t="s">
        <v>48</v>
      </c>
    </row>
    <row r="36" spans="3:5" x14ac:dyDescent="0.25">
      <c r="D36" t="s">
        <v>49</v>
      </c>
    </row>
    <row r="37" spans="3:5" x14ac:dyDescent="0.25">
      <c r="D37" t="s">
        <v>50</v>
      </c>
    </row>
    <row r="38" spans="3:5" x14ac:dyDescent="0.25">
      <c r="D38" t="s">
        <v>51</v>
      </c>
    </row>
    <row r="39" spans="3:5" x14ac:dyDescent="0.25">
      <c r="C39" t="s">
        <v>52</v>
      </c>
    </row>
    <row r="40" spans="3:5" x14ac:dyDescent="0.25">
      <c r="D40" t="s">
        <v>53</v>
      </c>
    </row>
    <row r="41" spans="3:5" x14ac:dyDescent="0.25">
      <c r="E41" t="s">
        <v>54</v>
      </c>
    </row>
    <row r="42" spans="3:5" x14ac:dyDescent="0.25">
      <c r="D42" t="s">
        <v>55</v>
      </c>
    </row>
    <row r="43" spans="3:5" x14ac:dyDescent="0.25">
      <c r="E43" t="s">
        <v>56</v>
      </c>
    </row>
    <row r="44" spans="3:5" x14ac:dyDescent="0.25">
      <c r="D44" t="s">
        <v>57</v>
      </c>
    </row>
    <row r="45" spans="3:5" x14ac:dyDescent="0.25">
      <c r="E45" t="s">
        <v>58</v>
      </c>
    </row>
    <row r="46" spans="3:5" x14ac:dyDescent="0.25">
      <c r="D46" t="s">
        <v>59</v>
      </c>
    </row>
    <row r="47" spans="3:5" x14ac:dyDescent="0.25">
      <c r="E47" t="s">
        <v>60</v>
      </c>
    </row>
    <row r="48" spans="3:5" x14ac:dyDescent="0.25">
      <c r="D48" t="s">
        <v>61</v>
      </c>
    </row>
    <row r="49" spans="2:5" x14ac:dyDescent="0.25">
      <c r="D49" t="s">
        <v>62</v>
      </c>
    </row>
    <row r="50" spans="2:5" x14ac:dyDescent="0.25">
      <c r="E50" t="s">
        <v>63</v>
      </c>
    </row>
    <row r="51" spans="2:5" x14ac:dyDescent="0.25">
      <c r="D51" t="s">
        <v>64</v>
      </c>
    </row>
    <row r="52" spans="2:5" x14ac:dyDescent="0.25">
      <c r="E52" t="s">
        <v>65</v>
      </c>
    </row>
    <row r="53" spans="2:5" x14ac:dyDescent="0.25">
      <c r="E53" t="s">
        <v>66</v>
      </c>
    </row>
    <row r="55" spans="2:5" x14ac:dyDescent="0.25">
      <c r="B55" s="2" t="s">
        <v>67</v>
      </c>
    </row>
    <row r="56" spans="2:5" x14ac:dyDescent="0.25">
      <c r="C56" t="s">
        <v>68</v>
      </c>
    </row>
    <row r="57" spans="2:5" x14ac:dyDescent="0.25">
      <c r="D57" t="s">
        <v>69</v>
      </c>
    </row>
    <row r="58" spans="2:5" x14ac:dyDescent="0.25">
      <c r="D58" t="s">
        <v>70</v>
      </c>
    </row>
    <row r="59" spans="2:5" x14ac:dyDescent="0.25">
      <c r="E59" t="s">
        <v>71</v>
      </c>
    </row>
    <row r="60" spans="2:5" x14ac:dyDescent="0.25">
      <c r="D60" t="s">
        <v>72</v>
      </c>
    </row>
    <row r="61" spans="2:5" x14ac:dyDescent="0.25">
      <c r="D61" t="s">
        <v>73</v>
      </c>
    </row>
    <row r="62" spans="2:5" x14ac:dyDescent="0.25">
      <c r="D62" t="s">
        <v>74</v>
      </c>
    </row>
    <row r="63" spans="2:5" x14ac:dyDescent="0.25">
      <c r="C63" t="s">
        <v>75</v>
      </c>
    </row>
    <row r="64" spans="2:5" x14ac:dyDescent="0.25">
      <c r="D64" t="s">
        <v>76</v>
      </c>
    </row>
    <row r="65" spans="4:4" x14ac:dyDescent="0.25">
      <c r="D6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678A-7AB0-4506-8A61-69494C034B0C}">
  <dimension ref="A1:F35"/>
  <sheetViews>
    <sheetView tabSelected="1" topLeftCell="B4" zoomScale="226" zoomScaleNormal="226" workbookViewId="0">
      <selection activeCell="D4" sqref="D4"/>
    </sheetView>
  </sheetViews>
  <sheetFormatPr defaultRowHeight="15" x14ac:dyDescent="0.25"/>
  <cols>
    <col min="2" max="2" width="30.5703125" bestFit="1" customWidth="1"/>
  </cols>
  <sheetData>
    <row r="1" spans="1:6" x14ac:dyDescent="0.25">
      <c r="A1" s="4" t="s">
        <v>24</v>
      </c>
      <c r="D1" t="s">
        <v>30</v>
      </c>
    </row>
    <row r="2" spans="1:6" x14ac:dyDescent="0.25">
      <c r="C2">
        <v>2021</v>
      </c>
      <c r="D2">
        <f>C2+1</f>
        <v>2022</v>
      </c>
      <c r="E2">
        <f t="shared" ref="E2:F2" si="0">D2+1</f>
        <v>2023</v>
      </c>
      <c r="F2">
        <f t="shared" si="0"/>
        <v>2024</v>
      </c>
    </row>
    <row r="3" spans="1:6" x14ac:dyDescent="0.25">
      <c r="B3" s="2" t="s">
        <v>25</v>
      </c>
    </row>
    <row r="4" spans="1:6" x14ac:dyDescent="0.25">
      <c r="B4" t="s">
        <v>26</v>
      </c>
      <c r="C4" s="5">
        <v>38324</v>
      </c>
      <c r="D4" s="5">
        <v>28188</v>
      </c>
      <c r="E4" s="5">
        <v>27760</v>
      </c>
      <c r="F4" s="5"/>
    </row>
    <row r="5" spans="1:6" x14ac:dyDescent="0.25">
      <c r="B5" t="s">
        <v>27</v>
      </c>
      <c r="C5" s="5">
        <v>7053</v>
      </c>
      <c r="D5" s="5">
        <v>6256</v>
      </c>
      <c r="E5" s="5">
        <v>5803</v>
      </c>
      <c r="F5" s="5"/>
    </row>
    <row r="6" spans="1:6" x14ac:dyDescent="0.25">
      <c r="B6" t="s">
        <v>28</v>
      </c>
      <c r="C6" s="5">
        <v>548</v>
      </c>
      <c r="D6" s="5">
        <v>472</v>
      </c>
      <c r="E6" s="5">
        <v>516</v>
      </c>
      <c r="F6" s="5"/>
    </row>
    <row r="7" spans="1:6" s="2" customFormat="1" x14ac:dyDescent="0.25">
      <c r="B7" s="2" t="s">
        <v>29</v>
      </c>
      <c r="C7" s="6">
        <f>SUM(C4,C6,C5)</f>
        <v>45925</v>
      </c>
      <c r="D7" s="6">
        <f t="shared" ref="D7:E7" si="1">SUM(D4,D6,D5)</f>
        <v>34916</v>
      </c>
      <c r="E7" s="6">
        <f t="shared" si="1"/>
        <v>34079</v>
      </c>
      <c r="F7" s="6"/>
    </row>
    <row r="8" spans="1:6" s="2" customFormat="1" x14ac:dyDescent="0.25">
      <c r="B8" s="7" t="s">
        <v>36</v>
      </c>
      <c r="C8" s="8">
        <f>C7/C15</f>
        <v>0.84262962827052224</v>
      </c>
      <c r="D8" s="8">
        <f t="shared" ref="D8:E8" si="2">D7/D15</f>
        <v>0.79645977326125139</v>
      </c>
      <c r="E8" s="8">
        <f t="shared" si="2"/>
        <v>0.81559927244878427</v>
      </c>
      <c r="F8" s="6"/>
    </row>
    <row r="9" spans="1:6" x14ac:dyDescent="0.25">
      <c r="B9" t="s">
        <v>31</v>
      </c>
      <c r="C9" s="5">
        <v>5376</v>
      </c>
      <c r="D9" s="5">
        <v>6619</v>
      </c>
      <c r="E9" s="5">
        <v>5193</v>
      </c>
      <c r="F9" s="5"/>
    </row>
    <row r="10" spans="1:6" x14ac:dyDescent="0.25">
      <c r="B10" t="s">
        <v>32</v>
      </c>
      <c r="C10" s="5">
        <v>2590</v>
      </c>
      <c r="D10" s="5">
        <v>1779</v>
      </c>
      <c r="E10" s="5">
        <v>2376</v>
      </c>
      <c r="F10" s="5"/>
    </row>
    <row r="11" spans="1:6" s="2" customFormat="1" x14ac:dyDescent="0.25">
      <c r="B11" s="2" t="s">
        <v>33</v>
      </c>
      <c r="C11" s="6">
        <f>SUM(C9,C10)</f>
        <v>7966</v>
      </c>
      <c r="D11" s="6">
        <f t="shared" ref="D11:E11" si="3">SUM(D9,D10)</f>
        <v>8398</v>
      </c>
      <c r="E11" s="6">
        <f t="shared" si="3"/>
        <v>7569</v>
      </c>
      <c r="F11" s="6"/>
    </row>
    <row r="12" spans="1:6" s="7" customFormat="1" x14ac:dyDescent="0.25">
      <c r="B12" s="7" t="s">
        <v>37</v>
      </c>
      <c r="C12" s="8">
        <f>C11/C15</f>
        <v>0.14615977395324942</v>
      </c>
      <c r="D12" s="8">
        <f t="shared" ref="D12:E12" si="4">D11/D15</f>
        <v>0.19156458860831679</v>
      </c>
      <c r="E12" s="8">
        <f t="shared" si="4"/>
        <v>0.18114589316484778</v>
      </c>
      <c r="F12" s="9"/>
    </row>
    <row r="13" spans="1:6" x14ac:dyDescent="0.25">
      <c r="B13" t="s">
        <v>34</v>
      </c>
      <c r="C13" s="5">
        <v>611</v>
      </c>
      <c r="D13" s="5">
        <v>525</v>
      </c>
      <c r="E13" s="5">
        <v>136</v>
      </c>
      <c r="F13" s="5"/>
    </row>
    <row r="14" spans="1:6" x14ac:dyDescent="0.25">
      <c r="B14" t="s">
        <v>38</v>
      </c>
      <c r="C14" s="10">
        <f>C13/C15</f>
        <v>1.1210597776228395E-2</v>
      </c>
      <c r="D14" s="10">
        <f t="shared" ref="D14:E14" si="5">D13/D15</f>
        <v>1.1975638130431808E-2</v>
      </c>
      <c r="E14" s="10">
        <f t="shared" si="5"/>
        <v>3.2548343863679878E-3</v>
      </c>
      <c r="F14" s="5"/>
    </row>
    <row r="15" spans="1:6" s="2" customFormat="1" x14ac:dyDescent="0.25">
      <c r="B15" s="2" t="s">
        <v>35</v>
      </c>
      <c r="C15" s="6">
        <f>C13+C11+C7</f>
        <v>54502</v>
      </c>
      <c r="D15" s="6">
        <f t="shared" ref="D15:E15" si="6">D13+D11+D7</f>
        <v>43839</v>
      </c>
      <c r="E15" s="6">
        <f t="shared" si="6"/>
        <v>41784</v>
      </c>
      <c r="F15" s="6"/>
    </row>
    <row r="16" spans="1:6" x14ac:dyDescent="0.25">
      <c r="C16" s="5"/>
      <c r="D16" s="5"/>
      <c r="E16" s="5"/>
      <c r="F16" s="5"/>
    </row>
    <row r="17" spans="3:6" x14ac:dyDescent="0.25">
      <c r="C17" s="5"/>
      <c r="D17" s="5"/>
      <c r="E17" s="5"/>
      <c r="F17" s="5"/>
    </row>
    <row r="18" spans="3:6" x14ac:dyDescent="0.25">
      <c r="C18" s="5"/>
      <c r="D18" s="5"/>
      <c r="E18" s="5"/>
      <c r="F18" s="5"/>
    </row>
    <row r="19" spans="3:6" x14ac:dyDescent="0.25">
      <c r="C19" s="5"/>
      <c r="D19" s="5"/>
      <c r="E19" s="5"/>
      <c r="F19" s="5"/>
    </row>
    <row r="20" spans="3:6" x14ac:dyDescent="0.25">
      <c r="C20" s="5"/>
      <c r="D20" s="5"/>
      <c r="E20" s="5"/>
      <c r="F20" s="5"/>
    </row>
    <row r="21" spans="3:6" x14ac:dyDescent="0.25">
      <c r="C21" s="5"/>
      <c r="D21" s="5"/>
      <c r="E21" s="5"/>
      <c r="F21" s="5"/>
    </row>
    <row r="22" spans="3:6" x14ac:dyDescent="0.25">
      <c r="C22" s="5"/>
      <c r="D22" s="5"/>
      <c r="E22" s="5"/>
      <c r="F22" s="5"/>
    </row>
    <row r="23" spans="3:6" x14ac:dyDescent="0.25">
      <c r="C23" s="5"/>
      <c r="D23" s="5"/>
      <c r="E23" s="5"/>
      <c r="F23" s="5"/>
    </row>
    <row r="24" spans="3:6" x14ac:dyDescent="0.25">
      <c r="C24" s="5"/>
      <c r="D24" s="5"/>
      <c r="E24" s="5"/>
      <c r="F24" s="5"/>
    </row>
    <row r="25" spans="3:6" x14ac:dyDescent="0.25">
      <c r="C25" s="5"/>
      <c r="D25" s="5"/>
      <c r="E25" s="5"/>
      <c r="F25" s="5"/>
    </row>
    <row r="26" spans="3:6" x14ac:dyDescent="0.25">
      <c r="C26" s="5"/>
      <c r="D26" s="5"/>
      <c r="E26" s="5"/>
      <c r="F26" s="5"/>
    </row>
    <row r="27" spans="3:6" x14ac:dyDescent="0.25">
      <c r="C27" s="5"/>
      <c r="D27" s="5"/>
      <c r="E27" s="5"/>
      <c r="F27" s="5"/>
    </row>
    <row r="28" spans="3:6" x14ac:dyDescent="0.25">
      <c r="C28" s="5"/>
      <c r="D28" s="5"/>
      <c r="E28" s="5"/>
      <c r="F28" s="5"/>
    </row>
    <row r="29" spans="3:6" x14ac:dyDescent="0.25">
      <c r="C29" s="5"/>
      <c r="D29" s="5"/>
      <c r="E29" s="5"/>
      <c r="F29" s="5"/>
    </row>
    <row r="30" spans="3:6" x14ac:dyDescent="0.25">
      <c r="C30" s="5"/>
      <c r="D30" s="5"/>
      <c r="E30" s="5"/>
      <c r="F30" s="5"/>
    </row>
    <row r="31" spans="3:6" x14ac:dyDescent="0.25">
      <c r="C31" s="5"/>
      <c r="D31" s="5"/>
      <c r="E31" s="5"/>
      <c r="F31" s="5"/>
    </row>
    <row r="32" spans="3:6" x14ac:dyDescent="0.25">
      <c r="C32" s="5"/>
      <c r="D32" s="5"/>
      <c r="E32" s="5"/>
      <c r="F32" s="5"/>
    </row>
    <row r="33" spans="3:6" x14ac:dyDescent="0.25">
      <c r="C33" s="5"/>
      <c r="D33" s="5"/>
      <c r="E33" s="5"/>
      <c r="F33" s="5"/>
    </row>
    <row r="34" spans="3:6" x14ac:dyDescent="0.25">
      <c r="C34" s="5"/>
      <c r="D34" s="5"/>
      <c r="E34" s="5"/>
      <c r="F34" s="5"/>
    </row>
    <row r="35" spans="3:6" x14ac:dyDescent="0.25">
      <c r="C35" s="5"/>
      <c r="D35" s="5"/>
      <c r="E35" s="5"/>
      <c r="F35" s="5"/>
    </row>
  </sheetData>
  <hyperlinks>
    <hyperlink ref="A1" location="Sheet1!A1" display="Main" xr:uid="{CFB92A0C-517F-4887-94D1-72F4727454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2024-09-05T20:02:44Z</dcterms:created>
  <dcterms:modified xsi:type="dcterms:W3CDTF">2024-09-05T21:47:37Z</dcterms:modified>
</cp:coreProperties>
</file>