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jacharles\Desktop\work\models\financial_models\"/>
    </mc:Choice>
  </mc:AlternateContent>
  <xr:revisionPtr revIDLastSave="0" documentId="13_ncr:1_{0FAC599E-3313-46CB-B7E3-349B23546EBE}" xr6:coauthVersionLast="47" xr6:coauthVersionMax="47" xr10:uidLastSave="{00000000-0000-0000-0000-000000000000}"/>
  <bookViews>
    <workbookView xWindow="19965" yWindow="120" windowWidth="18420" windowHeight="16410" activeTab="1" xr2:uid="{7B860106-8C97-4DAE-9446-70E758307C1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2" l="1"/>
  <c r="E26" i="2"/>
  <c r="C26" i="2"/>
  <c r="E25" i="2"/>
  <c r="D25" i="2"/>
  <c r="E24" i="2"/>
  <c r="D24" i="2"/>
  <c r="D18" i="2"/>
  <c r="E18" i="2"/>
  <c r="C18" i="2"/>
  <c r="C14" i="2"/>
  <c r="C19" i="2" s="1"/>
  <c r="C22" i="2" s="1"/>
  <c r="D13" i="2"/>
  <c r="E13" i="2"/>
  <c r="C13" i="2"/>
  <c r="D8" i="2"/>
  <c r="D14" i="2" s="1"/>
  <c r="D19" i="2" s="1"/>
  <c r="D22" i="2" s="1"/>
  <c r="E8" i="2"/>
  <c r="C8" i="2"/>
  <c r="C1" i="2"/>
  <c r="D1" i="2" s="1"/>
  <c r="E1" i="2" s="1"/>
  <c r="F4" i="1"/>
  <c r="E14" i="2" l="1"/>
  <c r="E19" i="2" s="1"/>
  <c r="E22" i="2" s="1"/>
</calcChain>
</file>

<file path=xl/sharedStrings.xml><?xml version="1.0" encoding="utf-8"?>
<sst xmlns="http://schemas.openxmlformats.org/spreadsheetml/2006/main" count="49" uniqueCount="49">
  <si>
    <t>AvePoint Inc</t>
  </si>
  <si>
    <t>Price</t>
  </si>
  <si>
    <t>SO</t>
  </si>
  <si>
    <t>MC</t>
  </si>
  <si>
    <t>Cash</t>
  </si>
  <si>
    <t>Debt</t>
  </si>
  <si>
    <t>EV</t>
  </si>
  <si>
    <t>Business</t>
  </si>
  <si>
    <t xml:space="preserve">AvePoint empowers organizations of all sizes, industries, and regions with its cloud-native data management software platform, enabling them to prepare, secure, and optimize their critical data. </t>
  </si>
  <si>
    <t>avepoint confidence platform unifies data security, governance,, and business continuity into a seamless, resilient experience, addressing the most pressing challenges in today's complex digital landscape</t>
  </si>
  <si>
    <t xml:space="preserve">avepoint redefines how businesses manage their most sensitive data and critical assets. </t>
  </si>
  <si>
    <t>AvePoint Confidence Platform</t>
  </si>
  <si>
    <t>delivers a comprehensive and integrated set of SaaS solutions, empowering users ina variety of technology roles:</t>
  </si>
  <si>
    <t>IT operations, development operations, and cybersecurity</t>
  </si>
  <si>
    <t>Built on a Platform-as-a-Service architecture. It combines modularity with tailored, industrry specific functionality to address critical operational challenges and manage data effectively acros 3rd party vendors like MSOFT, Salesforces, Google, AWS, BOX, and  Dropbox</t>
  </si>
  <si>
    <t>AvePoint Confidence Platform stands out from competitors through:</t>
  </si>
  <si>
    <t>A copmlete, Actionable Picture of Your Data Estate</t>
  </si>
  <si>
    <t>Shared Accountability</t>
  </si>
  <si>
    <t>Programmatic Protection</t>
  </si>
  <si>
    <t>AvePoint Confidence Platform organized into 3 interconnected suites</t>
  </si>
  <si>
    <t>Control Suite</t>
  </si>
  <si>
    <t>Resilience Suite</t>
  </si>
  <si>
    <t>Modernization Suite</t>
  </si>
  <si>
    <t>SaaS rev</t>
  </si>
  <si>
    <t>term license and support rev</t>
  </si>
  <si>
    <t>services rev</t>
  </si>
  <si>
    <t>maintenance rev</t>
  </si>
  <si>
    <t>total revenue</t>
  </si>
  <si>
    <t>Total ARR (millions)</t>
  </si>
  <si>
    <t>cost of SaaS</t>
  </si>
  <si>
    <t>cost of term license and support rev</t>
  </si>
  <si>
    <t>cost of services</t>
  </si>
  <si>
    <t>cost of maintenance</t>
  </si>
  <si>
    <t>cost of rev</t>
  </si>
  <si>
    <t>gross profit</t>
  </si>
  <si>
    <t>s&amp;m</t>
  </si>
  <si>
    <t>g&amp;a</t>
  </si>
  <si>
    <t>r&amp;d</t>
  </si>
  <si>
    <t>total op expenses</t>
  </si>
  <si>
    <t>income (loss) from operations</t>
  </si>
  <si>
    <t>other (expense) income</t>
  </si>
  <si>
    <t>income tax</t>
  </si>
  <si>
    <t>net loss</t>
  </si>
  <si>
    <t>op cash flow</t>
  </si>
  <si>
    <t>capex</t>
  </si>
  <si>
    <t>fcf</t>
  </si>
  <si>
    <t>rev yoy</t>
  </si>
  <si>
    <t>gross profit yoy</t>
  </si>
  <si>
    <t>gross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</si>
</sst>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_);\(0\)"/>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6" fontId="0" fillId="0" borderId="0" xfId="0" applyNumberFormat="1"/>
    <xf numFmtId="0" fontId="2" fillId="0" borderId="1" xfId="0" applyFont="1" applyBorder="1"/>
    <xf numFmtId="164" fontId="0" fillId="0" borderId="0" xfId="0" applyNumberFormat="1"/>
    <xf numFmtId="164" fontId="0" fillId="0" borderId="0" xfId="0" applyNumberFormat="1" applyAlignment="1"/>
    <xf numFmtId="164" fontId="2" fillId="0" borderId="0" xfId="0" applyNumberFormat="1" applyFont="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51DCA-EF07-4AEB-8672-1408E74737BD}">
  <dimension ref="A1:F29"/>
  <sheetViews>
    <sheetView topLeftCell="A15" zoomScale="145" zoomScaleNormal="145" workbookViewId="0">
      <selection activeCell="C30" sqref="C30"/>
    </sheetView>
  </sheetViews>
  <sheetFormatPr defaultRowHeight="15" x14ac:dyDescent="0.25"/>
  <cols>
    <col min="6" max="6" width="15" bestFit="1" customWidth="1"/>
  </cols>
  <sheetData>
    <row r="1" spans="1:6" x14ac:dyDescent="0.25">
      <c r="A1" t="s">
        <v>0</v>
      </c>
    </row>
    <row r="2" spans="1:6" x14ac:dyDescent="0.25">
      <c r="E2" t="s">
        <v>1</v>
      </c>
      <c r="F2" s="1">
        <v>15</v>
      </c>
    </row>
    <row r="3" spans="1:6" x14ac:dyDescent="0.25">
      <c r="E3" t="s">
        <v>2</v>
      </c>
      <c r="F3">
        <v>201831243</v>
      </c>
    </row>
    <row r="4" spans="1:6" x14ac:dyDescent="0.25">
      <c r="E4" t="s">
        <v>3</v>
      </c>
      <c r="F4" s="1">
        <f>F2*F3</f>
        <v>3027468645</v>
      </c>
    </row>
    <row r="5" spans="1:6" x14ac:dyDescent="0.25">
      <c r="E5" t="s">
        <v>4</v>
      </c>
    </row>
    <row r="6" spans="1:6" x14ac:dyDescent="0.25">
      <c r="E6" t="s">
        <v>5</v>
      </c>
    </row>
    <row r="7" spans="1:6" x14ac:dyDescent="0.25">
      <c r="E7" t="s">
        <v>6</v>
      </c>
    </row>
    <row r="14" spans="1:6" x14ac:dyDescent="0.25">
      <c r="B14" s="2" t="s">
        <v>7</v>
      </c>
    </row>
    <row r="15" spans="1:6" x14ac:dyDescent="0.25">
      <c r="B15" t="s">
        <v>8</v>
      </c>
    </row>
    <row r="16" spans="1:6" x14ac:dyDescent="0.25">
      <c r="B16" t="s">
        <v>9</v>
      </c>
    </row>
    <row r="17" spans="2:4" x14ac:dyDescent="0.25">
      <c r="B17" t="s">
        <v>10</v>
      </c>
    </row>
    <row r="18" spans="2:4" x14ac:dyDescent="0.25">
      <c r="B18" t="s">
        <v>11</v>
      </c>
    </row>
    <row r="19" spans="2:4" x14ac:dyDescent="0.25">
      <c r="C19" t="s">
        <v>12</v>
      </c>
    </row>
    <row r="20" spans="2:4" x14ac:dyDescent="0.25">
      <c r="D20" t="s">
        <v>13</v>
      </c>
    </row>
    <row r="21" spans="2:4" x14ac:dyDescent="0.25">
      <c r="C21" t="s">
        <v>14</v>
      </c>
    </row>
    <row r="22" spans="2:4" x14ac:dyDescent="0.25">
      <c r="B22" t="s">
        <v>15</v>
      </c>
    </row>
    <row r="23" spans="2:4" x14ac:dyDescent="0.25">
      <c r="C23" t="s">
        <v>16</v>
      </c>
    </row>
    <row r="24" spans="2:4" x14ac:dyDescent="0.25">
      <c r="C24" t="s">
        <v>17</v>
      </c>
    </row>
    <row r="25" spans="2:4" x14ac:dyDescent="0.25">
      <c r="C25" t="s">
        <v>18</v>
      </c>
    </row>
    <row r="26" spans="2:4" x14ac:dyDescent="0.25">
      <c r="B26" t="s">
        <v>19</v>
      </c>
    </row>
    <row r="27" spans="2:4" x14ac:dyDescent="0.25">
      <c r="C27" t="s">
        <v>20</v>
      </c>
    </row>
    <row r="28" spans="2:4" x14ac:dyDescent="0.25">
      <c r="C28" t="s">
        <v>21</v>
      </c>
    </row>
    <row r="29" spans="2:4" x14ac:dyDescent="0.25">
      <c r="C29"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807FA-8B76-4ECA-A501-5B3BA29D9A38}">
  <dimension ref="A1:F32"/>
  <sheetViews>
    <sheetView tabSelected="1" zoomScale="190" zoomScaleNormal="190" workbookViewId="0">
      <pane xSplit="1" ySplit="1" topLeftCell="B12" activePane="bottomRight" state="frozen"/>
      <selection pane="topRight" activeCell="B1" sqref="B1"/>
      <selection pane="bottomLeft" activeCell="A2" sqref="A2"/>
      <selection pane="bottomRight" activeCell="B28" sqref="B28"/>
    </sheetView>
  </sheetViews>
  <sheetFormatPr defaultRowHeight="15" x14ac:dyDescent="0.25"/>
  <cols>
    <col min="1" max="1" width="26.42578125" style="3" bestFit="1" customWidth="1"/>
    <col min="2" max="16384" width="9.140625" style="3"/>
  </cols>
  <sheetData>
    <row r="1" spans="1:5" x14ac:dyDescent="0.25">
      <c r="B1" s="3">
        <v>2021</v>
      </c>
      <c r="C1" s="3">
        <f>B1+1</f>
        <v>2022</v>
      </c>
      <c r="D1" s="3">
        <f t="shared" ref="D1:E1" si="0">C1+1</f>
        <v>2023</v>
      </c>
      <c r="E1" s="3">
        <f t="shared" si="0"/>
        <v>2024</v>
      </c>
    </row>
    <row r="2" spans="1:5" x14ac:dyDescent="0.25">
      <c r="A2" s="3" t="s">
        <v>28</v>
      </c>
      <c r="B2" s="4"/>
      <c r="D2" s="3">
        <v>264.5</v>
      </c>
      <c r="E2" s="3">
        <v>327</v>
      </c>
    </row>
    <row r="4" spans="1:5" x14ac:dyDescent="0.25">
      <c r="A4" s="3" t="s">
        <v>23</v>
      </c>
      <c r="C4" s="3">
        <v>117180</v>
      </c>
      <c r="D4" s="3">
        <v>160961</v>
      </c>
      <c r="E4" s="3">
        <v>230667</v>
      </c>
    </row>
    <row r="5" spans="1:5" x14ac:dyDescent="0.25">
      <c r="A5" s="3" t="s">
        <v>24</v>
      </c>
      <c r="C5" s="3">
        <v>57214</v>
      </c>
      <c r="D5" s="3">
        <v>52744</v>
      </c>
      <c r="E5" s="3">
        <v>44560</v>
      </c>
    </row>
    <row r="6" spans="1:5" x14ac:dyDescent="0.25">
      <c r="A6" s="3" t="s">
        <v>25</v>
      </c>
      <c r="C6" s="3">
        <v>41283</v>
      </c>
      <c r="D6" s="3">
        <v>44795</v>
      </c>
      <c r="E6" s="3">
        <v>44036</v>
      </c>
    </row>
    <row r="7" spans="1:5" x14ac:dyDescent="0.25">
      <c r="A7" s="3" t="s">
        <v>26</v>
      </c>
      <c r="C7" s="3">
        <v>16662</v>
      </c>
      <c r="D7" s="3">
        <v>13325</v>
      </c>
      <c r="E7" s="3">
        <v>11219</v>
      </c>
    </row>
    <row r="8" spans="1:5" s="5" customFormat="1" x14ac:dyDescent="0.25">
      <c r="A8" s="5" t="s">
        <v>27</v>
      </c>
      <c r="C8" s="5">
        <f>SUM(C4:C7)</f>
        <v>232339</v>
      </c>
      <c r="D8" s="5">
        <f t="shared" ref="D8:E8" si="1">SUM(D4:D7)</f>
        <v>271825</v>
      </c>
      <c r="E8" s="5">
        <f t="shared" si="1"/>
        <v>330482</v>
      </c>
    </row>
    <row r="9" spans="1:5" x14ac:dyDescent="0.25">
      <c r="A9" s="3" t="s">
        <v>29</v>
      </c>
      <c r="B9" s="3">
        <v>-1</v>
      </c>
      <c r="C9" s="3">
        <v>-27313</v>
      </c>
      <c r="D9" s="3">
        <v>-35924</v>
      </c>
      <c r="E9" s="3">
        <v>-41544</v>
      </c>
    </row>
    <row r="10" spans="1:5" x14ac:dyDescent="0.25">
      <c r="A10" s="3" t="s">
        <v>30</v>
      </c>
      <c r="C10" s="3">
        <v>-2006</v>
      </c>
      <c r="D10" s="3">
        <v>-1946</v>
      </c>
      <c r="E10" s="3">
        <v>-1584</v>
      </c>
    </row>
    <row r="11" spans="1:5" x14ac:dyDescent="0.25">
      <c r="A11" s="3" t="s">
        <v>31</v>
      </c>
      <c r="C11" s="3">
        <v>-36037</v>
      </c>
      <c r="D11" s="3">
        <v>-38807</v>
      </c>
      <c r="E11" s="3">
        <v>-38757</v>
      </c>
    </row>
    <row r="12" spans="1:5" x14ac:dyDescent="0.25">
      <c r="A12" s="3" t="s">
        <v>32</v>
      </c>
      <c r="C12" s="3">
        <v>-920</v>
      </c>
      <c r="D12" s="3">
        <v>-783</v>
      </c>
      <c r="E12" s="3">
        <v>-641</v>
      </c>
    </row>
    <row r="13" spans="1:5" s="5" customFormat="1" x14ac:dyDescent="0.25">
      <c r="A13" s="5" t="s">
        <v>33</v>
      </c>
      <c r="C13" s="5">
        <f>SUM(C9:C12)</f>
        <v>-66276</v>
      </c>
      <c r="D13" s="5">
        <f t="shared" ref="D13:E13" si="2">SUM(D9:D12)</f>
        <v>-77460</v>
      </c>
      <c r="E13" s="5">
        <f t="shared" si="2"/>
        <v>-82526</v>
      </c>
    </row>
    <row r="14" spans="1:5" s="5" customFormat="1" x14ac:dyDescent="0.25">
      <c r="A14" s="5" t="s">
        <v>34</v>
      </c>
      <c r="C14" s="5">
        <f>C8+C13</f>
        <v>166063</v>
      </c>
      <c r="D14" s="5">
        <f t="shared" ref="D14:E14" si="3">D8+D13</f>
        <v>194365</v>
      </c>
      <c r="E14" s="5">
        <f t="shared" si="3"/>
        <v>247956</v>
      </c>
    </row>
    <row r="15" spans="1:5" x14ac:dyDescent="0.25">
      <c r="A15" s="3" t="s">
        <v>35</v>
      </c>
      <c r="C15" s="3">
        <v>-110638</v>
      </c>
      <c r="D15" s="3">
        <v>-112105</v>
      </c>
      <c r="E15" s="3">
        <v>-122869</v>
      </c>
    </row>
    <row r="16" spans="1:5" x14ac:dyDescent="0.25">
      <c r="A16" s="3" t="s">
        <v>36</v>
      </c>
      <c r="C16" s="3">
        <v>-65132</v>
      </c>
      <c r="D16" s="3">
        <v>-61271</v>
      </c>
      <c r="E16" s="3">
        <v>-69222</v>
      </c>
    </row>
    <row r="17" spans="1:6" x14ac:dyDescent="0.25">
      <c r="A17" s="3" t="s">
        <v>37</v>
      </c>
      <c r="C17" s="3">
        <v>-31359</v>
      </c>
      <c r="D17" s="3">
        <v>-36340</v>
      </c>
      <c r="E17" s="3">
        <v>-48699</v>
      </c>
    </row>
    <row r="18" spans="1:6" s="5" customFormat="1" x14ac:dyDescent="0.25">
      <c r="A18" s="5" t="s">
        <v>38</v>
      </c>
      <c r="C18" s="5">
        <f>SUM(C15:C17)</f>
        <v>-207129</v>
      </c>
      <c r="D18" s="5">
        <f t="shared" ref="D18:E18" si="4">SUM(D15:D17)</f>
        <v>-209716</v>
      </c>
      <c r="E18" s="5">
        <f t="shared" si="4"/>
        <v>-240790</v>
      </c>
    </row>
    <row r="19" spans="1:6" s="5" customFormat="1" x14ac:dyDescent="0.25">
      <c r="A19" s="5" t="s">
        <v>39</v>
      </c>
      <c r="C19" s="5">
        <f>C14+C18</f>
        <v>-41066</v>
      </c>
      <c r="D19" s="5">
        <f t="shared" ref="D19:E19" si="5">D14+D18</f>
        <v>-15351</v>
      </c>
      <c r="E19" s="5">
        <f t="shared" si="5"/>
        <v>7166</v>
      </c>
    </row>
    <row r="20" spans="1:6" x14ac:dyDescent="0.25">
      <c r="A20" s="3" t="s">
        <v>40</v>
      </c>
      <c r="C20" s="3">
        <v>7416</v>
      </c>
      <c r="D20" s="3">
        <v>-3263</v>
      </c>
      <c r="E20" s="3">
        <v>-31565</v>
      </c>
    </row>
    <row r="21" spans="1:6" x14ac:dyDescent="0.25">
      <c r="A21" s="3" t="s">
        <v>41</v>
      </c>
      <c r="C21" s="3">
        <v>-5038</v>
      </c>
      <c r="D21" s="3">
        <v>-2887</v>
      </c>
      <c r="E21" s="3">
        <v>-4743</v>
      </c>
      <c r="F21" s="3">
        <v>-1</v>
      </c>
    </row>
    <row r="22" spans="1:6" s="5" customFormat="1" x14ac:dyDescent="0.25">
      <c r="A22" s="5" t="s">
        <v>42</v>
      </c>
      <c r="C22" s="5">
        <f>SUM(C19:C21)</f>
        <v>-38688</v>
      </c>
      <c r="D22" s="5">
        <f t="shared" ref="D22:E22" si="6">SUM(D19:D21)</f>
        <v>-21501</v>
      </c>
      <c r="E22" s="5">
        <f t="shared" si="6"/>
        <v>-29142</v>
      </c>
    </row>
    <row r="24" spans="1:6" x14ac:dyDescent="0.25">
      <c r="A24" s="3" t="s">
        <v>46</v>
      </c>
      <c r="D24" s="6">
        <f>D8/C8-1</f>
        <v>0.16994994383207307</v>
      </c>
      <c r="E24" s="6">
        <f>E8/D8-1</f>
        <v>0.21578957049572334</v>
      </c>
    </row>
    <row r="25" spans="1:6" x14ac:dyDescent="0.25">
      <c r="A25" s="3" t="s">
        <v>47</v>
      </c>
      <c r="D25" s="6">
        <f>D14/C14-1</f>
        <v>0.17042929490615011</v>
      </c>
      <c r="E25" s="6">
        <f>E14/D14-1</f>
        <v>0.2757235098911841</v>
      </c>
    </row>
    <row r="26" spans="1:6" x14ac:dyDescent="0.25">
      <c r="A26" s="3" t="s">
        <v>48</v>
      </c>
      <c r="C26" s="6">
        <f>C14/C8</f>
        <v>0.71474440365156089</v>
      </c>
      <c r="D26" s="6">
        <f t="shared" ref="D26:E26" si="7">D14/D8</f>
        <v>0.7150372482295595</v>
      </c>
      <c r="E26" s="6">
        <f t="shared" si="7"/>
        <v>0.75028594598192944</v>
      </c>
    </row>
    <row r="30" spans="1:6" x14ac:dyDescent="0.25">
      <c r="A30" s="3" t="s">
        <v>43</v>
      </c>
      <c r="C30" s="3">
        <v>-774</v>
      </c>
      <c r="D30" s="3">
        <v>34694</v>
      </c>
      <c r="E30" s="3">
        <v>88894</v>
      </c>
    </row>
    <row r="31" spans="1:6" x14ac:dyDescent="0.25">
      <c r="A31" s="3" t="s">
        <v>44</v>
      </c>
    </row>
    <row r="32" spans="1:6" x14ac:dyDescent="0.25">
      <c r="A32" s="3"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Charles</dc:creator>
  <cp:lastModifiedBy>Jacob Charles</cp:lastModifiedBy>
  <dcterms:created xsi:type="dcterms:W3CDTF">2025-03-02T23:33:35Z</dcterms:created>
  <dcterms:modified xsi:type="dcterms:W3CDTF">2025-03-03T04:46:47Z</dcterms:modified>
</cp:coreProperties>
</file>