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war_of_the_ring\"/>
    </mc:Choice>
  </mc:AlternateContent>
  <bookViews>
    <workbookView xWindow="0" yWindow="0" windowWidth="19560" windowHeight="7545" tabRatio="758" firstSheet="7" activeTab="15"/>
  </bookViews>
  <sheets>
    <sheet name="Beornings" sheetId="3" r:id="rId1"/>
    <sheet name="Dale" sheetId="4" r:id="rId2"/>
    <sheet name="Druadan" sheetId="5" r:id="rId3"/>
    <sheet name="Dundain" sheetId="17" r:id="rId4"/>
    <sheet name="Dunland" sheetId="6" r:id="rId5"/>
    <sheet name="Dwarves" sheetId="7" r:id="rId6"/>
    <sheet name="Easterlings" sheetId="8" r:id="rId7"/>
    <sheet name="Ents" sheetId="9" r:id="rId8"/>
    <sheet name="Goblins" sheetId="10" r:id="rId9"/>
    <sheet name="Gondor" sheetId="1" r:id="rId10"/>
    <sheet name="Gundabad" sheetId="11" r:id="rId11"/>
    <sheet name="Harad" sheetId="12" r:id="rId12"/>
    <sheet name="High Elves" sheetId="13" r:id="rId13"/>
    <sheet name="Hobbits" sheetId="14" r:id="rId14"/>
    <sheet name="Isengard" sheetId="15" r:id="rId15"/>
    <sheet name="Mordor" sheetId="16" r:id="rId16"/>
    <sheet name="Rohan" sheetId="2" r:id="rId17"/>
    <sheet name="Silvan Elves" sheetId="18" r:id="rId18"/>
    <sheet name="Sindar Elves" sheetId="19" r:id="rId19"/>
    <sheet name="Umbar" sheetId="20" r:id="rId20"/>
    <sheet name="Sheet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 l="1"/>
  <c r="G8" i="19" l="1"/>
  <c r="G7" i="19"/>
  <c r="G8" i="18"/>
  <c r="G7" i="18"/>
  <c r="I8" i="2"/>
  <c r="I7" i="2"/>
  <c r="H8" i="2"/>
  <c r="H7" i="2"/>
  <c r="G8" i="2"/>
  <c r="G7" i="2"/>
  <c r="H8" i="17"/>
  <c r="H7" i="17"/>
  <c r="G8" i="17"/>
  <c r="G7" i="17"/>
  <c r="H8" i="16"/>
  <c r="H7" i="16"/>
  <c r="G8" i="16"/>
  <c r="G7" i="16"/>
  <c r="G8" i="15"/>
  <c r="G7" i="15"/>
  <c r="H8" i="14"/>
  <c r="H7" i="14"/>
  <c r="G8" i="14"/>
  <c r="G7" i="14"/>
  <c r="G8" i="13"/>
  <c r="G7" i="13"/>
  <c r="E8" i="12"/>
  <c r="E7" i="12"/>
  <c r="I8" i="1"/>
  <c r="I7" i="1"/>
  <c r="H8" i="1"/>
  <c r="H7" i="1"/>
  <c r="G8" i="1"/>
  <c r="G7" i="1"/>
  <c r="E8" i="19"/>
  <c r="E7" i="19"/>
  <c r="E8" i="18"/>
  <c r="E7" i="18"/>
  <c r="E8" i="2"/>
  <c r="E7" i="2"/>
  <c r="E8" i="17"/>
  <c r="E7" i="17"/>
  <c r="E8" i="15"/>
  <c r="E7" i="15"/>
  <c r="E8" i="13"/>
  <c r="E7" i="13"/>
  <c r="E8" i="11"/>
  <c r="E7" i="11"/>
  <c r="E8" i="1"/>
  <c r="E7" i="1"/>
  <c r="E8" i="10"/>
  <c r="E7" i="10"/>
  <c r="E8" i="8"/>
  <c r="E7" i="8"/>
  <c r="H8" i="7"/>
  <c r="H7" i="7"/>
  <c r="G8" i="7"/>
  <c r="G7" i="7"/>
  <c r="D8" i="19"/>
  <c r="D7" i="19"/>
  <c r="D8" i="18"/>
  <c r="D7" i="18"/>
  <c r="C7" i="2"/>
  <c r="C8" i="2"/>
  <c r="C8" i="17"/>
  <c r="C7" i="17"/>
  <c r="C7" i="15"/>
  <c r="D8" i="14"/>
  <c r="D7" i="14"/>
  <c r="D8" i="13"/>
  <c r="D7" i="13"/>
  <c r="C8" i="1"/>
  <c r="C7" i="10"/>
  <c r="C8" i="9"/>
  <c r="C8" i="8"/>
  <c r="C8" i="7"/>
  <c r="D7" i="6"/>
  <c r="C8" i="5"/>
  <c r="C7" i="5"/>
  <c r="C7" i="4"/>
  <c r="C8" i="4"/>
  <c r="C7" i="7"/>
  <c r="C7" i="8"/>
  <c r="C8" i="10"/>
  <c r="C7" i="9"/>
  <c r="C8" i="20"/>
  <c r="C8" i="19"/>
  <c r="C8" i="18"/>
  <c r="C8" i="16"/>
  <c r="C8" i="15"/>
  <c r="C8" i="14"/>
  <c r="C8" i="13"/>
  <c r="C8" i="11"/>
  <c r="D8" i="20"/>
  <c r="D7" i="20"/>
  <c r="C7" i="20"/>
  <c r="F8" i="19"/>
  <c r="B8" i="19"/>
  <c r="F7" i="19"/>
  <c r="C7" i="19"/>
  <c r="B7" i="19"/>
  <c r="F8" i="18"/>
  <c r="B8" i="18"/>
  <c r="F7" i="18"/>
  <c r="C7" i="18"/>
  <c r="B7" i="18"/>
  <c r="F8" i="2"/>
  <c r="D8" i="2"/>
  <c r="B8" i="2"/>
  <c r="F7" i="2"/>
  <c r="D7" i="2"/>
  <c r="B7" i="2"/>
  <c r="F8" i="17"/>
  <c r="D8" i="17"/>
  <c r="B8" i="17"/>
  <c r="F7" i="17"/>
  <c r="D7" i="17"/>
  <c r="B7" i="17"/>
  <c r="F8" i="16"/>
  <c r="D8" i="16"/>
  <c r="B8" i="16"/>
  <c r="F7" i="16"/>
  <c r="D7" i="16"/>
  <c r="C7" i="16"/>
  <c r="B7" i="16"/>
  <c r="F8" i="15"/>
  <c r="D8" i="15"/>
  <c r="B8" i="15"/>
  <c r="F7" i="15"/>
  <c r="D7" i="15"/>
  <c r="B7" i="15"/>
  <c r="F8" i="14"/>
  <c r="B8" i="14"/>
  <c r="F7" i="14"/>
  <c r="C7" i="14"/>
  <c r="B7" i="14"/>
  <c r="F8" i="13"/>
  <c r="B8" i="13"/>
  <c r="F7" i="13"/>
  <c r="C7" i="13"/>
  <c r="B7" i="13"/>
  <c r="D8" i="12"/>
  <c r="B8" i="12"/>
  <c r="D7" i="12"/>
  <c r="B7" i="12"/>
  <c r="F8" i="11"/>
  <c r="D8" i="11"/>
  <c r="B8" i="11"/>
  <c r="F7" i="11"/>
  <c r="D7" i="11"/>
  <c r="C7" i="11"/>
  <c r="B7" i="11"/>
  <c r="F8" i="1"/>
  <c r="D8" i="1"/>
  <c r="B8" i="1"/>
  <c r="F7" i="1"/>
  <c r="D7" i="1"/>
  <c r="C7" i="1"/>
  <c r="B7" i="1"/>
  <c r="F8" i="10"/>
  <c r="D8" i="10"/>
  <c r="B8" i="10"/>
  <c r="F7" i="10"/>
  <c r="D7" i="10"/>
  <c r="B7" i="10"/>
  <c r="F8" i="9"/>
  <c r="F7" i="9"/>
  <c r="F8" i="8"/>
  <c r="D8" i="8"/>
  <c r="B8" i="8"/>
  <c r="F7" i="8"/>
  <c r="D7" i="8"/>
  <c r="B7" i="8"/>
  <c r="F8" i="7"/>
  <c r="D8" i="7"/>
  <c r="B8" i="7"/>
  <c r="F7" i="7"/>
  <c r="D7" i="7"/>
  <c r="D8" i="6"/>
  <c r="B8" i="6"/>
  <c r="B7" i="6"/>
  <c r="F8" i="5"/>
  <c r="D8" i="5"/>
  <c r="B8" i="5"/>
  <c r="F7" i="5"/>
  <c r="D7" i="5"/>
  <c r="B7" i="5"/>
  <c r="F8" i="4"/>
  <c r="D8" i="4"/>
  <c r="B8" i="4"/>
  <c r="F7" i="4"/>
  <c r="D7" i="4"/>
  <c r="B7" i="4"/>
  <c r="F8" i="3"/>
  <c r="C8" i="3"/>
  <c r="D8" i="3"/>
  <c r="B8" i="3"/>
  <c r="F7" i="3"/>
  <c r="D7" i="3"/>
  <c r="C7" i="3"/>
  <c r="B7" i="3"/>
</calcChain>
</file>

<file path=xl/sharedStrings.xml><?xml version="1.0" encoding="utf-8"?>
<sst xmlns="http://schemas.openxmlformats.org/spreadsheetml/2006/main" count="458" uniqueCount="134">
  <si>
    <t>Infantry Unit</t>
  </si>
  <si>
    <t>Range</t>
  </si>
  <si>
    <t>Strength</t>
  </si>
  <si>
    <t>Gondor</t>
  </si>
  <si>
    <t>Name</t>
  </si>
  <si>
    <t>Moral</t>
  </si>
  <si>
    <t>Soldiers of Gondor</t>
  </si>
  <si>
    <t>Tower Guard</t>
  </si>
  <si>
    <t>Knights of Dol Amroth</t>
  </si>
  <si>
    <t>Gondorian Rangers</t>
  </si>
  <si>
    <t>Faramir</t>
  </si>
  <si>
    <t>Hero Units</t>
  </si>
  <si>
    <t>Boromir</t>
  </si>
  <si>
    <t>Attack</t>
  </si>
  <si>
    <t>Defense</t>
  </si>
  <si>
    <t>Rohan</t>
  </si>
  <si>
    <t>Rohirrim</t>
  </si>
  <si>
    <t>Royal Guard</t>
  </si>
  <si>
    <t>Rohirric Archers</t>
  </si>
  <si>
    <t>Spearmen</t>
  </si>
  <si>
    <t>Theoden</t>
  </si>
  <si>
    <t>Eomer</t>
  </si>
  <si>
    <t>Courage</t>
  </si>
  <si>
    <t>Special Ability</t>
  </si>
  <si>
    <t>Leadership</t>
  </si>
  <si>
    <t>Charge</t>
  </si>
  <si>
    <t>Denethor</t>
  </si>
  <si>
    <t>Pippin</t>
  </si>
  <si>
    <t>Vision</t>
  </si>
  <si>
    <t>Silence</t>
  </si>
  <si>
    <t>Fire Arrows</t>
  </si>
  <si>
    <t>Eowyn</t>
  </si>
  <si>
    <t>Merry</t>
  </si>
  <si>
    <t>Cavalry Unit</t>
  </si>
  <si>
    <t>Ranged Unit</t>
  </si>
  <si>
    <t>Heavy Unit</t>
  </si>
  <si>
    <t>Beornings</t>
  </si>
  <si>
    <t>Archers</t>
  </si>
  <si>
    <t>Bear Men</t>
  </si>
  <si>
    <t>Infantry</t>
  </si>
  <si>
    <t>Beorn</t>
  </si>
  <si>
    <t>Rage</t>
  </si>
  <si>
    <t>Dale</t>
  </si>
  <si>
    <t>Bard</t>
  </si>
  <si>
    <t>Dragon Veterans</t>
  </si>
  <si>
    <t>Watchmen</t>
  </si>
  <si>
    <t>Cost</t>
  </si>
  <si>
    <t>Wild Men</t>
  </si>
  <si>
    <t>Berserker</t>
  </si>
  <si>
    <t>Ghan Buri Ghan</t>
  </si>
  <si>
    <t>Slingers</t>
  </si>
  <si>
    <t>Dwarven Veterans</t>
  </si>
  <si>
    <t>Dain</t>
  </si>
  <si>
    <t>Gimli</t>
  </si>
  <si>
    <t>Bilbo</t>
  </si>
  <si>
    <t>Burglar</t>
  </si>
  <si>
    <t>Dwarves</t>
  </si>
  <si>
    <t>Easterlings</t>
  </si>
  <si>
    <t>Gothmog</t>
  </si>
  <si>
    <t>Ents</t>
  </si>
  <si>
    <t>Treebeard</t>
  </si>
  <si>
    <t>Goblins</t>
  </si>
  <si>
    <t>Azog</t>
  </si>
  <si>
    <t>Bolg</t>
  </si>
  <si>
    <t>Gundabad</t>
  </si>
  <si>
    <t>Harad</t>
  </si>
  <si>
    <t>High Elves</t>
  </si>
  <si>
    <t>Elrond</t>
  </si>
  <si>
    <t>Cirdan</t>
  </si>
  <si>
    <t>Hobbits</t>
  </si>
  <si>
    <t>Frodo</t>
  </si>
  <si>
    <t>Sam</t>
  </si>
  <si>
    <t>Farmer Cotton</t>
  </si>
  <si>
    <t>Isengard</t>
  </si>
  <si>
    <t>Saruman</t>
  </si>
  <si>
    <t>Lurtz</t>
  </si>
  <si>
    <t>Mordor</t>
  </si>
  <si>
    <t>Angmar</t>
  </si>
  <si>
    <t>Rangers</t>
  </si>
  <si>
    <t>Aragorn</t>
  </si>
  <si>
    <t>Elledan</t>
  </si>
  <si>
    <t>Elrohir</t>
  </si>
  <si>
    <t>Silvan Elves</t>
  </si>
  <si>
    <t>Thranduil</t>
  </si>
  <si>
    <t>Legolas</t>
  </si>
  <si>
    <t>Sindar Elves</t>
  </si>
  <si>
    <t>Galadriel</t>
  </si>
  <si>
    <t>Celeborn</t>
  </si>
  <si>
    <t>Umbar</t>
  </si>
  <si>
    <t>Lancers of the  East</t>
  </si>
  <si>
    <t>Khands</t>
  </si>
  <si>
    <t>Easterling Archers</t>
  </si>
  <si>
    <t>Invulnerability</t>
  </si>
  <si>
    <t>Fear</t>
  </si>
  <si>
    <t>Defilers</t>
  </si>
  <si>
    <t>Goblin Archers</t>
  </si>
  <si>
    <t>Warg Riders</t>
  </si>
  <si>
    <t>Gundabad Archers</t>
  </si>
  <si>
    <t>Gundabad Axemen</t>
  </si>
  <si>
    <t>Gundabad Spearmen</t>
  </si>
  <si>
    <t>Mithlond Sentries</t>
  </si>
  <si>
    <t>Elven Swordsmen</t>
  </si>
  <si>
    <t>Noldorim Archers</t>
  </si>
  <si>
    <t>Noldorim Cavalry</t>
  </si>
  <si>
    <t>Resources</t>
  </si>
  <si>
    <t>Accuracy</t>
  </si>
  <si>
    <t>Harad Archers</t>
  </si>
  <si>
    <t>Haradrim</t>
  </si>
  <si>
    <t>Mumak</t>
  </si>
  <si>
    <t>Took Archers</t>
  </si>
  <si>
    <t>Command</t>
  </si>
  <si>
    <t>Orcs</t>
  </si>
  <si>
    <t>Uruk hai</t>
  </si>
  <si>
    <t>Uruk Archers</t>
  </si>
  <si>
    <t>Nazgul * 4</t>
  </si>
  <si>
    <t>Black Riders * 4</t>
  </si>
  <si>
    <t>Black Breath</t>
  </si>
  <si>
    <t>Trolls</t>
  </si>
  <si>
    <t>Orc Archers</t>
  </si>
  <si>
    <t>-</t>
  </si>
  <si>
    <t>Mounted Rangers</t>
  </si>
  <si>
    <t>Dunedain</t>
  </si>
  <si>
    <t>Ranger Swordsmen</t>
  </si>
  <si>
    <t>Mirkwood Guards</t>
  </si>
  <si>
    <t>Silvan Archers</t>
  </si>
  <si>
    <t>Mirkwood Infantry</t>
  </si>
  <si>
    <t>Silvan Lancers</t>
  </si>
  <si>
    <t>Lorien Spearmen</t>
  </si>
  <si>
    <t>Sindar Lancers</t>
  </si>
  <si>
    <t>Lorien Archers</t>
  </si>
  <si>
    <t>Lorien Infantry</t>
  </si>
  <si>
    <t>Corsairs</t>
  </si>
  <si>
    <t>Corsair Archers</t>
  </si>
  <si>
    <t>Dunland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</si>
</sst>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5.140625" bestFit="1" customWidth="1"/>
    <col min="5" max="5" width="11.5703125" bestFit="1" customWidth="1"/>
    <col min="6" max="6" width="10.7109375" bestFit="1" customWidth="1"/>
  </cols>
  <sheetData>
    <row r="1" spans="1:6" x14ac:dyDescent="0.25">
      <c r="A1" t="s">
        <v>36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39</v>
      </c>
      <c r="C3" t="s">
        <v>38</v>
      </c>
      <c r="D3" t="s">
        <v>37</v>
      </c>
      <c r="F3" t="s">
        <v>40</v>
      </c>
    </row>
    <row r="4" spans="1:6" x14ac:dyDescent="0.25">
      <c r="A4" t="s">
        <v>1</v>
      </c>
      <c r="B4">
        <v>1</v>
      </c>
      <c r="C4">
        <v>2</v>
      </c>
      <c r="D4">
        <v>4</v>
      </c>
      <c r="F4">
        <v>7</v>
      </c>
    </row>
    <row r="5" spans="1:6" x14ac:dyDescent="0.25">
      <c r="A5" t="s">
        <v>2</v>
      </c>
      <c r="B5">
        <v>120</v>
      </c>
      <c r="C5">
        <v>90</v>
      </c>
      <c r="D5">
        <v>90</v>
      </c>
      <c r="F5">
        <v>120</v>
      </c>
    </row>
    <row r="6" spans="1:6" x14ac:dyDescent="0.25">
      <c r="A6" t="s">
        <v>5</v>
      </c>
      <c r="B6">
        <v>90</v>
      </c>
      <c r="C6">
        <v>90</v>
      </c>
      <c r="D6">
        <v>90</v>
      </c>
      <c r="F6">
        <v>100</v>
      </c>
    </row>
    <row r="7" spans="1:6" x14ac:dyDescent="0.25">
      <c r="A7" t="s">
        <v>13</v>
      </c>
      <c r="B7">
        <f>SUM(B5,B6)</f>
        <v>210</v>
      </c>
      <c r="C7">
        <f>SUM(C5 * 2,C6 * 4)</f>
        <v>540</v>
      </c>
      <c r="D7">
        <f>SUM(D5 * 3,D6)</f>
        <v>360</v>
      </c>
      <c r="F7">
        <f>SUM(F5 * 3,F6)</f>
        <v>460</v>
      </c>
    </row>
    <row r="8" spans="1:6" x14ac:dyDescent="0.25">
      <c r="A8" t="s">
        <v>14</v>
      </c>
      <c r="B8">
        <f>SUM(B5,B6, 50)</f>
        <v>260</v>
      </c>
      <c r="C8">
        <f>SUM(C5, C6 * 4, 50)</f>
        <v>500</v>
      </c>
      <c r="D8">
        <f>SUM(D5,D6, 50)</f>
        <v>230</v>
      </c>
      <c r="F8">
        <f>SUM(F5 * 3,F6, 50)</f>
        <v>510</v>
      </c>
    </row>
    <row r="9" spans="1:6" x14ac:dyDescent="0.25">
      <c r="A9" t="s">
        <v>46</v>
      </c>
      <c r="B9">
        <v>10</v>
      </c>
      <c r="C9">
        <v>30</v>
      </c>
      <c r="D9">
        <v>20</v>
      </c>
      <c r="F9">
        <v>100</v>
      </c>
    </row>
    <row r="10" spans="1:6" x14ac:dyDescent="0.25">
      <c r="A10" t="s">
        <v>23</v>
      </c>
      <c r="C10" t="s">
        <v>41</v>
      </c>
      <c r="F10" t="s">
        <v>41</v>
      </c>
    </row>
  </sheetData>
  <pageMargins left="0.7" right="0.7" top="0.75" bottom="0.75" header="0.3" footer="0.3"/>
  <pageSetup orientation="portrait" r:id="rId1"/>
  <ignoredErrors>
    <ignoredError sqref="C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5.85546875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42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39</v>
      </c>
      <c r="C3" t="s">
        <v>45</v>
      </c>
      <c r="D3" t="s">
        <v>44</v>
      </c>
      <c r="F3" t="s">
        <v>43</v>
      </c>
    </row>
    <row r="4" spans="1:6" x14ac:dyDescent="0.25">
      <c r="A4" t="s">
        <v>1</v>
      </c>
      <c r="B4">
        <v>1</v>
      </c>
      <c r="C4">
        <v>1</v>
      </c>
      <c r="D4">
        <v>4</v>
      </c>
      <c r="F4">
        <v>7</v>
      </c>
    </row>
    <row r="5" spans="1:6" x14ac:dyDescent="0.25">
      <c r="A5" t="s">
        <v>2</v>
      </c>
      <c r="B5">
        <v>120</v>
      </c>
      <c r="C5">
        <v>30</v>
      </c>
      <c r="D5">
        <v>90</v>
      </c>
      <c r="F5">
        <v>120</v>
      </c>
    </row>
    <row r="6" spans="1:6" x14ac:dyDescent="0.25">
      <c r="A6" t="s">
        <v>5</v>
      </c>
      <c r="B6">
        <v>90</v>
      </c>
      <c r="C6">
        <v>100</v>
      </c>
      <c r="D6">
        <v>100</v>
      </c>
      <c r="F6">
        <v>100</v>
      </c>
    </row>
    <row r="7" spans="1:6" x14ac:dyDescent="0.25">
      <c r="A7" t="s">
        <v>13</v>
      </c>
      <c r="B7">
        <f>SUM(B5,B6)</f>
        <v>210</v>
      </c>
      <c r="C7">
        <f>SUM(C5 * 2,C6 * 2)</f>
        <v>260</v>
      </c>
      <c r="D7">
        <f>SUM(D5 * 3,D6)</f>
        <v>370</v>
      </c>
      <c r="F7">
        <f>SUM(F5 * 3,F6)</f>
        <v>460</v>
      </c>
    </row>
    <row r="8" spans="1:6" x14ac:dyDescent="0.25">
      <c r="A8" t="s">
        <v>14</v>
      </c>
      <c r="B8">
        <f>SUM(B5,B6, 50)</f>
        <v>260</v>
      </c>
      <c r="C8">
        <f>SUM(C5,C6 * 2, 50)</f>
        <v>280</v>
      </c>
      <c r="D8">
        <f>SUM(D5,D6, 50)</f>
        <v>240</v>
      </c>
      <c r="F8">
        <f>SUM(F5 * 3,F6, 50)</f>
        <v>510</v>
      </c>
    </row>
    <row r="9" spans="1:6" x14ac:dyDescent="0.25">
      <c r="A9" t="s">
        <v>46</v>
      </c>
      <c r="B9">
        <v>10</v>
      </c>
      <c r="C9">
        <v>30</v>
      </c>
      <c r="D9">
        <v>20</v>
      </c>
      <c r="F9">
        <v>100</v>
      </c>
    </row>
    <row r="10" spans="1:6" x14ac:dyDescent="0.25">
      <c r="A10" t="s">
        <v>23</v>
      </c>
      <c r="C10" t="s">
        <v>22</v>
      </c>
      <c r="D10" t="s">
        <v>30</v>
      </c>
      <c r="F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2.28515625" bestFit="1" customWidth="1"/>
    <col min="4" max="4" width="18" bestFit="1" customWidth="1"/>
    <col min="5" max="5" width="11.5703125" bestFit="1" customWidth="1"/>
    <col min="6" max="6" width="14.7109375" bestFit="1" customWidth="1"/>
  </cols>
  <sheetData>
    <row r="1" spans="1:6" x14ac:dyDescent="0.25">
      <c r="A1" t="s">
        <v>3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47</v>
      </c>
      <c r="C3" t="s">
        <v>48</v>
      </c>
      <c r="D3" t="s">
        <v>50</v>
      </c>
      <c r="F3" t="s">
        <v>49</v>
      </c>
    </row>
    <row r="4" spans="1:6" x14ac:dyDescent="0.25">
      <c r="A4" t="s">
        <v>1</v>
      </c>
      <c r="B4">
        <v>1</v>
      </c>
      <c r="C4">
        <v>2</v>
      </c>
      <c r="D4">
        <v>4</v>
      </c>
      <c r="F4">
        <v>5</v>
      </c>
    </row>
    <row r="5" spans="1:6" x14ac:dyDescent="0.25">
      <c r="A5" t="s">
        <v>2</v>
      </c>
      <c r="B5">
        <v>120</v>
      </c>
      <c r="C5">
        <v>40</v>
      </c>
      <c r="D5">
        <v>90</v>
      </c>
      <c r="F5">
        <v>80</v>
      </c>
    </row>
    <row r="6" spans="1:6" x14ac:dyDescent="0.25">
      <c r="A6" t="s">
        <v>5</v>
      </c>
      <c r="B6">
        <v>90</v>
      </c>
      <c r="C6">
        <v>90</v>
      </c>
      <c r="D6">
        <v>90</v>
      </c>
      <c r="F6">
        <v>100</v>
      </c>
    </row>
    <row r="7" spans="1:6" x14ac:dyDescent="0.25">
      <c r="A7" t="s">
        <v>13</v>
      </c>
      <c r="B7">
        <f>SUM(B5,B6)</f>
        <v>210</v>
      </c>
      <c r="C7">
        <f>SUM(C5 * 2,C6 * 2)</f>
        <v>260</v>
      </c>
      <c r="D7">
        <f>SUM(D5 * 3,D6)</f>
        <v>360</v>
      </c>
      <c r="F7">
        <f>SUM(F5 * 3,F6)</f>
        <v>340</v>
      </c>
    </row>
    <row r="8" spans="1:6" x14ac:dyDescent="0.25">
      <c r="A8" t="s">
        <v>14</v>
      </c>
      <c r="B8">
        <f>SUM(B5,B6, 50)</f>
        <v>260</v>
      </c>
      <c r="C8">
        <f>SUM(C5,C6, 50 * 2)</f>
        <v>230</v>
      </c>
      <c r="D8">
        <f>SUM(D5,D6, 50)</f>
        <v>230</v>
      </c>
      <c r="F8">
        <f>SUM(F5 * 3,F6, 50)</f>
        <v>390</v>
      </c>
    </row>
    <row r="9" spans="1:6" x14ac:dyDescent="0.25">
      <c r="A9" t="s">
        <v>46</v>
      </c>
      <c r="B9">
        <v>10</v>
      </c>
      <c r="C9">
        <v>30</v>
      </c>
      <c r="D9">
        <v>20</v>
      </c>
      <c r="F9">
        <v>100</v>
      </c>
    </row>
    <row r="10" spans="1:6" x14ac:dyDescent="0.25">
      <c r="A10" t="s">
        <v>23</v>
      </c>
      <c r="B10" t="s">
        <v>29</v>
      </c>
      <c r="C10" t="s">
        <v>29</v>
      </c>
      <c r="D10" t="s">
        <v>29</v>
      </c>
      <c r="F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38" sqref="F38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10.5703125" bestFit="1" customWidth="1"/>
    <col min="4" max="4" width="11.7109375" bestFit="1" customWidth="1"/>
    <col min="5" max="5" width="16.7109375" bestFit="1" customWidth="1"/>
    <col min="6" max="6" width="10.7109375" bestFit="1" customWidth="1"/>
  </cols>
  <sheetData>
    <row r="1" spans="1:8" x14ac:dyDescent="0.25">
      <c r="A1" t="s">
        <v>78</v>
      </c>
    </row>
    <row r="2" spans="1:8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8" x14ac:dyDescent="0.25">
      <c r="A3" t="s">
        <v>4</v>
      </c>
      <c r="B3" t="s">
        <v>122</v>
      </c>
      <c r="C3" t="s">
        <v>121</v>
      </c>
      <c r="D3" t="s">
        <v>78</v>
      </c>
      <c r="E3" t="s">
        <v>120</v>
      </c>
      <c r="F3" t="s">
        <v>79</v>
      </c>
      <c r="G3" t="s">
        <v>80</v>
      </c>
      <c r="H3" t="s">
        <v>81</v>
      </c>
    </row>
    <row r="4" spans="1:8" x14ac:dyDescent="0.25">
      <c r="A4" t="s">
        <v>1</v>
      </c>
      <c r="B4">
        <v>1</v>
      </c>
      <c r="C4">
        <v>2</v>
      </c>
      <c r="D4">
        <v>4</v>
      </c>
      <c r="E4">
        <v>6</v>
      </c>
    </row>
    <row r="5" spans="1:8" x14ac:dyDescent="0.25">
      <c r="A5" t="s">
        <v>2</v>
      </c>
      <c r="B5">
        <v>30</v>
      </c>
      <c r="C5">
        <v>10</v>
      </c>
      <c r="D5">
        <v>30</v>
      </c>
      <c r="E5">
        <v>20</v>
      </c>
      <c r="F5">
        <v>130</v>
      </c>
      <c r="G5">
        <v>120</v>
      </c>
      <c r="H5">
        <v>120</v>
      </c>
    </row>
    <row r="6" spans="1:8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 t="s">
        <v>13</v>
      </c>
      <c r="B7">
        <f>SUM(B5,B6)</f>
        <v>130</v>
      </c>
      <c r="C7">
        <f>SUM(C5 * 2,C6 * 2)</f>
        <v>220</v>
      </c>
      <c r="D7">
        <f>SUM(D5 * 3,D6)</f>
        <v>190</v>
      </c>
      <c r="E7">
        <f>SUM(E5 * 4,E6)</f>
        <v>180</v>
      </c>
      <c r="F7">
        <f>SUM(F5 * 3,F6)</f>
        <v>490</v>
      </c>
      <c r="G7">
        <f>SUM(G5 * 3,G6)</f>
        <v>460</v>
      </c>
      <c r="H7">
        <f>SUM(H5 * 3,H6)</f>
        <v>460</v>
      </c>
    </row>
    <row r="8" spans="1:8" x14ac:dyDescent="0.25">
      <c r="A8" t="s">
        <v>14</v>
      </c>
      <c r="B8">
        <f>SUM(B5,B6, 50)</f>
        <v>180</v>
      </c>
      <c r="C8">
        <f>SUM(C5,C6 * 2, 50)</f>
        <v>260</v>
      </c>
      <c r="D8">
        <f>SUM(D5,D6, 50)</f>
        <v>180</v>
      </c>
      <c r="E8">
        <f>SUM(E5,E6, -10)</f>
        <v>110</v>
      </c>
      <c r="F8">
        <f>SUM(F5 * 3,F6, 50)</f>
        <v>540</v>
      </c>
      <c r="G8">
        <f>SUM(G5 * 3,G6, 50)</f>
        <v>510</v>
      </c>
      <c r="H8">
        <f>SUM(H5 * 3,H6, 50)</f>
        <v>510</v>
      </c>
    </row>
    <row r="9" spans="1:8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120</v>
      </c>
      <c r="G9">
        <v>110</v>
      </c>
      <c r="H9">
        <v>110</v>
      </c>
    </row>
    <row r="10" spans="1:8" x14ac:dyDescent="0.25">
      <c r="A10" t="s">
        <v>23</v>
      </c>
      <c r="C10" t="s">
        <v>29</v>
      </c>
      <c r="E10" t="s">
        <v>25</v>
      </c>
      <c r="F10" t="s">
        <v>24</v>
      </c>
      <c r="G10" t="s">
        <v>22</v>
      </c>
      <c r="H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5.85546875" bestFit="1" customWidth="1"/>
    <col min="5" max="5" width="11.5703125" bestFit="1" customWidth="1"/>
    <col min="6" max="6" width="10.7109375" bestFit="1" customWidth="1"/>
  </cols>
  <sheetData>
    <row r="1" spans="1:5" x14ac:dyDescent="0.25">
      <c r="A1" t="s">
        <v>133</v>
      </c>
    </row>
    <row r="2" spans="1:5" x14ac:dyDescent="0.25">
      <c r="B2" t="s">
        <v>0</v>
      </c>
      <c r="C2" t="s">
        <v>35</v>
      </c>
      <c r="D2" t="s">
        <v>34</v>
      </c>
      <c r="E2" t="s">
        <v>33</v>
      </c>
    </row>
    <row r="3" spans="1:5" x14ac:dyDescent="0.25">
      <c r="A3" t="s">
        <v>4</v>
      </c>
      <c r="B3" t="s">
        <v>39</v>
      </c>
      <c r="D3" t="s">
        <v>37</v>
      </c>
    </row>
    <row r="4" spans="1:5" x14ac:dyDescent="0.25">
      <c r="A4" t="s">
        <v>1</v>
      </c>
      <c r="B4">
        <v>1</v>
      </c>
      <c r="D4">
        <v>4</v>
      </c>
    </row>
    <row r="5" spans="1:5" x14ac:dyDescent="0.25">
      <c r="A5" t="s">
        <v>2</v>
      </c>
      <c r="B5">
        <v>150</v>
      </c>
      <c r="D5">
        <v>90</v>
      </c>
    </row>
    <row r="6" spans="1:5" x14ac:dyDescent="0.25">
      <c r="A6" t="s">
        <v>5</v>
      </c>
      <c r="B6">
        <v>90</v>
      </c>
      <c r="D6">
        <v>90</v>
      </c>
    </row>
    <row r="7" spans="1:5" x14ac:dyDescent="0.25">
      <c r="A7" t="s">
        <v>13</v>
      </c>
      <c r="B7">
        <f>SUM(B5,B6)</f>
        <v>240</v>
      </c>
      <c r="D7">
        <f>SUM(D5 * 3,D6 * 2)</f>
        <v>450</v>
      </c>
    </row>
    <row r="8" spans="1:5" x14ac:dyDescent="0.25">
      <c r="A8" t="s">
        <v>14</v>
      </c>
      <c r="B8">
        <f>SUM(B5,B6, 50)</f>
        <v>290</v>
      </c>
      <c r="D8">
        <f>SUM(D5,D6, 50)</f>
        <v>230</v>
      </c>
    </row>
    <row r="9" spans="1:5" x14ac:dyDescent="0.25">
      <c r="A9" t="s">
        <v>46</v>
      </c>
      <c r="B9">
        <v>10</v>
      </c>
      <c r="D9">
        <v>20</v>
      </c>
    </row>
    <row r="10" spans="1:5" x14ac:dyDescent="0.25">
      <c r="A10" t="s">
        <v>23</v>
      </c>
      <c r="B10" t="s">
        <v>41</v>
      </c>
      <c r="D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7.5703125" bestFit="1" customWidth="1"/>
    <col min="4" max="4" width="11.7109375" bestFit="1" customWidth="1"/>
    <col min="5" max="5" width="11.5703125" bestFit="1" customWidth="1"/>
    <col min="6" max="6" width="10.7109375" bestFit="1" customWidth="1"/>
    <col min="7" max="7" width="8.28515625" bestFit="1" customWidth="1"/>
    <col min="8" max="8" width="7.28515625" bestFit="1" customWidth="1"/>
    <col min="9" max="9" width="7.42578125" bestFit="1" customWidth="1"/>
  </cols>
  <sheetData>
    <row r="1" spans="1:8" x14ac:dyDescent="0.25">
      <c r="A1" t="s">
        <v>56</v>
      </c>
    </row>
    <row r="2" spans="1:8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8" x14ac:dyDescent="0.25">
      <c r="A3" t="s">
        <v>4</v>
      </c>
      <c r="B3" t="s">
        <v>19</v>
      </c>
      <c r="C3" t="s">
        <v>51</v>
      </c>
      <c r="D3" t="s">
        <v>37</v>
      </c>
      <c r="F3" t="s">
        <v>52</v>
      </c>
      <c r="G3" t="s">
        <v>53</v>
      </c>
      <c r="H3" t="s">
        <v>54</v>
      </c>
    </row>
    <row r="4" spans="1:8" x14ac:dyDescent="0.25">
      <c r="A4" t="s">
        <v>1</v>
      </c>
      <c r="B4">
        <v>1</v>
      </c>
      <c r="C4">
        <v>2</v>
      </c>
      <c r="D4">
        <v>4</v>
      </c>
      <c r="F4">
        <v>5</v>
      </c>
      <c r="G4">
        <v>7</v>
      </c>
      <c r="H4">
        <v>6</v>
      </c>
    </row>
    <row r="5" spans="1:8" x14ac:dyDescent="0.25">
      <c r="A5" t="s">
        <v>2</v>
      </c>
      <c r="B5">
        <v>120</v>
      </c>
      <c r="C5">
        <v>70</v>
      </c>
      <c r="D5">
        <v>90</v>
      </c>
      <c r="F5">
        <v>100</v>
      </c>
      <c r="G5">
        <v>110</v>
      </c>
      <c r="H5">
        <v>70</v>
      </c>
    </row>
    <row r="6" spans="1:8" x14ac:dyDescent="0.25">
      <c r="A6" t="s">
        <v>5</v>
      </c>
      <c r="B6">
        <v>90</v>
      </c>
      <c r="C6">
        <v>100</v>
      </c>
      <c r="D6">
        <v>90</v>
      </c>
      <c r="F6">
        <v>90</v>
      </c>
      <c r="G6">
        <v>100</v>
      </c>
      <c r="H6">
        <v>100</v>
      </c>
    </row>
    <row r="7" spans="1:8" x14ac:dyDescent="0.25">
      <c r="A7" t="s">
        <v>13</v>
      </c>
      <c r="B7">
        <f>SUM(B5,B6)</f>
        <v>210</v>
      </c>
      <c r="C7">
        <f>SUM(C5 * 2,C6)</f>
        <v>240</v>
      </c>
      <c r="D7">
        <f>SUM(D5 * 3,D6)</f>
        <v>360</v>
      </c>
      <c r="F7">
        <f>SUM(F5 * 3,F6)</f>
        <v>390</v>
      </c>
      <c r="G7">
        <f>SUM(G5 * 3,G6)</f>
        <v>430</v>
      </c>
      <c r="H7">
        <f>SUM(H5 * 3,H6)</f>
        <v>310</v>
      </c>
    </row>
    <row r="8" spans="1:8" x14ac:dyDescent="0.25">
      <c r="A8" t="s">
        <v>14</v>
      </c>
      <c r="B8">
        <f>SUM(B5,B6, 50)</f>
        <v>260</v>
      </c>
      <c r="C8">
        <f>SUM(C5,C6 * 3, 50)</f>
        <v>420</v>
      </c>
      <c r="D8">
        <f>SUM(D5,D6, 50)</f>
        <v>230</v>
      </c>
      <c r="F8">
        <f>SUM(F5 * 3,F6, 50)</f>
        <v>440</v>
      </c>
      <c r="G8">
        <f>SUM(G5 * 3,G6, 50)</f>
        <v>480</v>
      </c>
      <c r="H8">
        <f>SUM(H5 * 3,H6, 50)</f>
        <v>360</v>
      </c>
    </row>
    <row r="9" spans="1:8" x14ac:dyDescent="0.25">
      <c r="A9" t="s">
        <v>46</v>
      </c>
      <c r="B9">
        <v>10</v>
      </c>
      <c r="C9">
        <v>20</v>
      </c>
      <c r="D9">
        <v>20</v>
      </c>
      <c r="F9">
        <v>90</v>
      </c>
      <c r="G9">
        <v>100</v>
      </c>
      <c r="H9">
        <v>70</v>
      </c>
    </row>
    <row r="10" spans="1:8" x14ac:dyDescent="0.25">
      <c r="A10" t="s">
        <v>23</v>
      </c>
      <c r="C10" t="s">
        <v>22</v>
      </c>
      <c r="D10" t="s">
        <v>30</v>
      </c>
      <c r="F10" t="s">
        <v>24</v>
      </c>
      <c r="G10" t="s">
        <v>22</v>
      </c>
      <c r="H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7" sqref="E7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7" bestFit="1" customWidth="1"/>
    <col min="5" max="5" width="18" bestFit="1" customWidth="1"/>
    <col min="6" max="6" width="10.28515625" bestFit="1" customWidth="1"/>
  </cols>
  <sheetData>
    <row r="1" spans="1:6" x14ac:dyDescent="0.25">
      <c r="A1" t="s">
        <v>57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57</v>
      </c>
      <c r="C3" t="s">
        <v>90</v>
      </c>
      <c r="D3" t="s">
        <v>91</v>
      </c>
      <c r="E3" t="s">
        <v>89</v>
      </c>
      <c r="F3" t="s">
        <v>58</v>
      </c>
    </row>
    <row r="4" spans="1:6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4</v>
      </c>
    </row>
    <row r="5" spans="1:6" x14ac:dyDescent="0.25">
      <c r="A5" t="s">
        <v>2</v>
      </c>
      <c r="B5">
        <v>120</v>
      </c>
      <c r="C5">
        <v>90</v>
      </c>
      <c r="D5">
        <v>100</v>
      </c>
      <c r="E5">
        <v>70</v>
      </c>
      <c r="F5">
        <v>150</v>
      </c>
    </row>
    <row r="6" spans="1:6" x14ac:dyDescent="0.25">
      <c r="A6" t="s">
        <v>5</v>
      </c>
      <c r="B6">
        <v>90</v>
      </c>
      <c r="C6">
        <v>100</v>
      </c>
      <c r="D6">
        <v>90</v>
      </c>
      <c r="E6">
        <v>90</v>
      </c>
      <c r="F6">
        <v>100</v>
      </c>
    </row>
    <row r="7" spans="1:6" x14ac:dyDescent="0.25">
      <c r="A7" t="s">
        <v>13</v>
      </c>
      <c r="B7">
        <f>SUM(B5,B6)</f>
        <v>210</v>
      </c>
      <c r="C7">
        <f>SUM(C5 * 2,C6)</f>
        <v>280</v>
      </c>
      <c r="D7">
        <f>SUM(D5 * 3,D6)</f>
        <v>390</v>
      </c>
      <c r="E7">
        <f>SUM(E5 * 4,E6)</f>
        <v>370</v>
      </c>
      <c r="F7">
        <f>SUM(F5 * 3,F6)</f>
        <v>550</v>
      </c>
    </row>
    <row r="8" spans="1:6" x14ac:dyDescent="0.25">
      <c r="A8" t="s">
        <v>14</v>
      </c>
      <c r="B8">
        <f>SUM(B5,B6, 50)</f>
        <v>260</v>
      </c>
      <c r="C8">
        <f>SUM(C5,C6 * 2, 50)</f>
        <v>340</v>
      </c>
      <c r="D8">
        <f>SUM(D5,D6, 50)</f>
        <v>240</v>
      </c>
      <c r="E8">
        <f>SUM(E5,E6, -10)</f>
        <v>150</v>
      </c>
      <c r="F8">
        <f>SUM(F5 * 3,F6, 50)</f>
        <v>600</v>
      </c>
    </row>
    <row r="9" spans="1:6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110</v>
      </c>
    </row>
    <row r="10" spans="1:6" x14ac:dyDescent="0.25">
      <c r="A10" t="s">
        <v>23</v>
      </c>
      <c r="C10" t="s">
        <v>22</v>
      </c>
      <c r="E10" t="s">
        <v>25</v>
      </c>
      <c r="F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F5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4.140625" bestFit="1" customWidth="1"/>
    <col min="4" max="4" width="11.7109375" bestFit="1" customWidth="1"/>
    <col min="5" max="5" width="11.5703125" bestFit="1" customWidth="1"/>
    <col min="6" max="6" width="14.140625" bestFit="1" customWidth="1"/>
  </cols>
  <sheetData>
    <row r="1" spans="1:6" x14ac:dyDescent="0.25">
      <c r="A1" t="s">
        <v>59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C3" t="s">
        <v>59</v>
      </c>
      <c r="F3" t="s">
        <v>60</v>
      </c>
    </row>
    <row r="4" spans="1:6" x14ac:dyDescent="0.25">
      <c r="A4" t="s">
        <v>1</v>
      </c>
      <c r="C4">
        <v>2</v>
      </c>
      <c r="F4">
        <v>3</v>
      </c>
    </row>
    <row r="5" spans="1:6" x14ac:dyDescent="0.25">
      <c r="A5" t="s">
        <v>2</v>
      </c>
      <c r="C5">
        <v>30</v>
      </c>
      <c r="F5">
        <v>90</v>
      </c>
    </row>
    <row r="6" spans="1:6" x14ac:dyDescent="0.25">
      <c r="A6" t="s">
        <v>5</v>
      </c>
      <c r="C6">
        <v>100</v>
      </c>
      <c r="F6">
        <v>100</v>
      </c>
    </row>
    <row r="7" spans="1:6" x14ac:dyDescent="0.25">
      <c r="A7" t="s">
        <v>13</v>
      </c>
      <c r="C7">
        <f>SUM(C5 * 2,C6)</f>
        <v>160</v>
      </c>
      <c r="F7">
        <f>SUM(F5 * 3,F6)</f>
        <v>370</v>
      </c>
    </row>
    <row r="8" spans="1:6" x14ac:dyDescent="0.25">
      <c r="A8" t="s">
        <v>14</v>
      </c>
      <c r="C8">
        <f>SUM(C5,C6 * 2, 50)</f>
        <v>280</v>
      </c>
      <c r="F8">
        <f>SUM(F5 * 3,F6, 50)</f>
        <v>420</v>
      </c>
    </row>
    <row r="9" spans="1:6" x14ac:dyDescent="0.25">
      <c r="A9" t="s">
        <v>46</v>
      </c>
      <c r="C9">
        <v>20</v>
      </c>
      <c r="F9">
        <v>100</v>
      </c>
    </row>
    <row r="10" spans="1:6" x14ac:dyDescent="0.25">
      <c r="A10" t="s">
        <v>23</v>
      </c>
      <c r="C10" t="s">
        <v>92</v>
      </c>
      <c r="F10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4.140625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61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61</v>
      </c>
      <c r="C3" t="s">
        <v>94</v>
      </c>
      <c r="D3" t="s">
        <v>95</v>
      </c>
      <c r="E3" t="s">
        <v>96</v>
      </c>
      <c r="F3" t="s">
        <v>62</v>
      </c>
    </row>
    <row r="4" spans="1:6" x14ac:dyDescent="0.25">
      <c r="A4" t="s">
        <v>1</v>
      </c>
      <c r="B4">
        <v>1</v>
      </c>
      <c r="C4">
        <v>2</v>
      </c>
      <c r="D4">
        <v>4</v>
      </c>
      <c r="E4">
        <v>6</v>
      </c>
    </row>
    <row r="5" spans="1:6" x14ac:dyDescent="0.25">
      <c r="A5" t="s">
        <v>2</v>
      </c>
      <c r="B5">
        <v>200</v>
      </c>
      <c r="C5">
        <v>100</v>
      </c>
      <c r="D5">
        <v>140</v>
      </c>
      <c r="E5">
        <v>100</v>
      </c>
      <c r="F5">
        <v>160</v>
      </c>
    </row>
    <row r="6" spans="1:6" x14ac:dyDescent="0.25">
      <c r="A6" t="s">
        <v>5</v>
      </c>
      <c r="B6">
        <v>50</v>
      </c>
      <c r="C6">
        <v>90</v>
      </c>
      <c r="D6">
        <v>50</v>
      </c>
      <c r="E6">
        <v>50</v>
      </c>
      <c r="F6">
        <v>100</v>
      </c>
    </row>
    <row r="7" spans="1:6" x14ac:dyDescent="0.25">
      <c r="A7" t="s">
        <v>13</v>
      </c>
      <c r="B7">
        <f>SUM(B5,B6)</f>
        <v>250</v>
      </c>
      <c r="C7">
        <f>SUM(C5 * 2,C6 * 2)</f>
        <v>380</v>
      </c>
      <c r="D7">
        <f>SUM(D5 * 3,D6)</f>
        <v>470</v>
      </c>
      <c r="E7">
        <f>SUM(E5 * 4,E6)</f>
        <v>450</v>
      </c>
      <c r="F7">
        <f>SUM(F5 * 3,F6)</f>
        <v>580</v>
      </c>
    </row>
    <row r="8" spans="1:6" x14ac:dyDescent="0.25">
      <c r="A8" t="s">
        <v>14</v>
      </c>
      <c r="B8">
        <f>SUM(B5,B6, 50)</f>
        <v>300</v>
      </c>
      <c r="C8">
        <f>SUM(C5,C6, 50)</f>
        <v>240</v>
      </c>
      <c r="D8">
        <f>SUM(D5,D6, 50)</f>
        <v>240</v>
      </c>
      <c r="E8">
        <f>SUM(E5,E6, -10)</f>
        <v>140</v>
      </c>
      <c r="F8">
        <f>SUM(F5 * 3,F6, 50)</f>
        <v>630</v>
      </c>
    </row>
    <row r="9" spans="1:6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50</v>
      </c>
    </row>
    <row r="10" spans="1:6" x14ac:dyDescent="0.25">
      <c r="A10" t="s">
        <v>23</v>
      </c>
      <c r="C10" t="s">
        <v>93</v>
      </c>
      <c r="E10" t="s">
        <v>25</v>
      </c>
      <c r="F10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2.28515625" bestFit="1" customWidth="1"/>
    <col min="4" max="4" width="18" bestFit="1" customWidth="1"/>
    <col min="5" max="5" width="20.7109375" bestFit="1" customWidth="1"/>
    <col min="6" max="6" width="10.7109375" bestFit="1" customWidth="1"/>
    <col min="7" max="7" width="10" bestFit="1" customWidth="1"/>
  </cols>
  <sheetData>
    <row r="1" spans="1:9" x14ac:dyDescent="0.25">
      <c r="A1" t="s">
        <v>3</v>
      </c>
    </row>
    <row r="2" spans="1:9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9" x14ac:dyDescent="0.25">
      <c r="A3" t="s">
        <v>4</v>
      </c>
      <c r="B3" t="s">
        <v>6</v>
      </c>
      <c r="C3" t="s">
        <v>7</v>
      </c>
      <c r="D3" t="s">
        <v>9</v>
      </c>
      <c r="E3" t="s">
        <v>8</v>
      </c>
      <c r="F3" t="s">
        <v>10</v>
      </c>
      <c r="G3" t="s">
        <v>12</v>
      </c>
      <c r="H3" t="s">
        <v>26</v>
      </c>
      <c r="I3" t="s">
        <v>27</v>
      </c>
    </row>
    <row r="4" spans="1:9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5</v>
      </c>
      <c r="G4">
        <v>7</v>
      </c>
      <c r="H4">
        <v>6</v>
      </c>
      <c r="I4">
        <v>4</v>
      </c>
    </row>
    <row r="5" spans="1:9" x14ac:dyDescent="0.25">
      <c r="A5" t="s">
        <v>2</v>
      </c>
      <c r="B5">
        <v>120</v>
      </c>
      <c r="C5">
        <v>70</v>
      </c>
      <c r="D5">
        <v>90</v>
      </c>
      <c r="E5">
        <v>70</v>
      </c>
      <c r="F5">
        <v>100</v>
      </c>
      <c r="G5">
        <v>110</v>
      </c>
      <c r="H5">
        <v>110</v>
      </c>
      <c r="I5">
        <v>70</v>
      </c>
    </row>
    <row r="6" spans="1:9" x14ac:dyDescent="0.25">
      <c r="A6" t="s">
        <v>5</v>
      </c>
      <c r="B6">
        <v>90</v>
      </c>
      <c r="C6">
        <v>100</v>
      </c>
      <c r="D6">
        <v>90</v>
      </c>
      <c r="E6">
        <v>90</v>
      </c>
      <c r="F6">
        <v>100</v>
      </c>
      <c r="G6">
        <v>90</v>
      </c>
      <c r="H6">
        <v>70</v>
      </c>
      <c r="I6">
        <v>100</v>
      </c>
    </row>
    <row r="7" spans="1:9" x14ac:dyDescent="0.25">
      <c r="A7" t="s">
        <v>13</v>
      </c>
      <c r="B7">
        <f>SUM(B5,B6)</f>
        <v>210</v>
      </c>
      <c r="C7">
        <f>SUM(C5 * 2,C6)</f>
        <v>240</v>
      </c>
      <c r="D7">
        <f>SUM(D5 * 3,D6)</f>
        <v>360</v>
      </c>
      <c r="E7">
        <f>SUM(E5 * 4,E6)</f>
        <v>370</v>
      </c>
      <c r="F7">
        <f>SUM(F5 * 3,F6)</f>
        <v>400</v>
      </c>
      <c r="G7">
        <f>SUM(G5 * 3,G6)</f>
        <v>420</v>
      </c>
      <c r="H7">
        <f>SUM(H5 * 3,H6)</f>
        <v>400</v>
      </c>
      <c r="I7">
        <f>SUM(I5 * 3,I6)</f>
        <v>310</v>
      </c>
    </row>
    <row r="8" spans="1:9" x14ac:dyDescent="0.25">
      <c r="A8" t="s">
        <v>14</v>
      </c>
      <c r="B8">
        <f>SUM(B5,B6, 50)</f>
        <v>260</v>
      </c>
      <c r="C8">
        <f>SUM(C5,C6 * 4, 50)</f>
        <v>520</v>
      </c>
      <c r="D8">
        <f>SUM(D5,D6, 50)</f>
        <v>230</v>
      </c>
      <c r="E8">
        <f>SUM(E5,E6, -10)</f>
        <v>150</v>
      </c>
      <c r="F8">
        <f>SUM(F5 * 3,F6, 50)</f>
        <v>450</v>
      </c>
      <c r="G8">
        <f>SUM(G5 * 3,G6, 50)</f>
        <v>470</v>
      </c>
      <c r="H8">
        <f>SUM(H5 * 3,H6, 50)</f>
        <v>450</v>
      </c>
      <c r="I8">
        <f>SUM(I5 * 3,I6, 50)</f>
        <v>360</v>
      </c>
    </row>
    <row r="9" spans="1:9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100</v>
      </c>
      <c r="G9">
        <v>100</v>
      </c>
      <c r="H9">
        <v>90</v>
      </c>
      <c r="I9">
        <v>80</v>
      </c>
    </row>
    <row r="10" spans="1:9" x14ac:dyDescent="0.25">
      <c r="A10" t="s">
        <v>23</v>
      </c>
      <c r="C10" t="s">
        <v>22</v>
      </c>
      <c r="D10" t="s">
        <v>30</v>
      </c>
      <c r="E10" t="s">
        <v>25</v>
      </c>
      <c r="F10" t="s">
        <v>24</v>
      </c>
      <c r="G10" t="s">
        <v>110</v>
      </c>
      <c r="H10" t="s">
        <v>28</v>
      </c>
      <c r="I10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7" sqref="E7:E8"/>
    </sheetView>
  </sheetViews>
  <sheetFormatPr defaultRowHeight="15" x14ac:dyDescent="0.25"/>
  <cols>
    <col min="1" max="1" width="13.7109375" bestFit="1" customWidth="1"/>
    <col min="2" max="2" width="19.7109375" bestFit="1" customWidth="1"/>
    <col min="3" max="3" width="18.140625" bestFit="1" customWidth="1"/>
    <col min="4" max="4" width="17.42578125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64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99</v>
      </c>
      <c r="C3" t="s">
        <v>98</v>
      </c>
      <c r="D3" t="s">
        <v>97</v>
      </c>
      <c r="E3" t="s">
        <v>96</v>
      </c>
      <c r="F3" t="s">
        <v>63</v>
      </c>
    </row>
    <row r="4" spans="1:6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5</v>
      </c>
    </row>
    <row r="5" spans="1:6" x14ac:dyDescent="0.25">
      <c r="A5" t="s">
        <v>2</v>
      </c>
      <c r="B5">
        <v>200</v>
      </c>
      <c r="C5">
        <v>100</v>
      </c>
      <c r="D5">
        <v>140</v>
      </c>
      <c r="E5">
        <v>100</v>
      </c>
      <c r="F5">
        <v>160</v>
      </c>
    </row>
    <row r="6" spans="1:6" x14ac:dyDescent="0.25">
      <c r="A6" t="s">
        <v>5</v>
      </c>
      <c r="B6">
        <v>50</v>
      </c>
      <c r="C6">
        <v>50</v>
      </c>
      <c r="D6">
        <v>50</v>
      </c>
      <c r="E6">
        <v>50</v>
      </c>
      <c r="F6">
        <v>100</v>
      </c>
    </row>
    <row r="7" spans="1:6" x14ac:dyDescent="0.25">
      <c r="A7" t="s">
        <v>13</v>
      </c>
      <c r="B7">
        <f>SUM(B5,B6)</f>
        <v>250</v>
      </c>
      <c r="C7">
        <f>SUM(C5 * 2,C6)</f>
        <v>250</v>
      </c>
      <c r="D7">
        <f>SUM(D5 * 3,D6)</f>
        <v>470</v>
      </c>
      <c r="E7">
        <f>SUM(E5 * 4,E6)</f>
        <v>450</v>
      </c>
      <c r="F7">
        <f>SUM(F5 * 3,F6)</f>
        <v>580</v>
      </c>
    </row>
    <row r="8" spans="1:6" x14ac:dyDescent="0.25">
      <c r="A8" t="s">
        <v>14</v>
      </c>
      <c r="B8">
        <f>SUM(B5,B6, 50)</f>
        <v>300</v>
      </c>
      <c r="C8">
        <f>SUM(C5,C6, 50)</f>
        <v>200</v>
      </c>
      <c r="D8">
        <f>SUM(D5,D6, 50)</f>
        <v>240</v>
      </c>
      <c r="E8">
        <f>SUM(E5,E6, -10)</f>
        <v>140</v>
      </c>
      <c r="F8">
        <f>SUM(F5 * 3,F6, 50)</f>
        <v>630</v>
      </c>
    </row>
    <row r="9" spans="1:6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140</v>
      </c>
    </row>
    <row r="10" spans="1:6" x14ac:dyDescent="0.25">
      <c r="A10" t="s">
        <v>23</v>
      </c>
      <c r="E10" t="s">
        <v>25</v>
      </c>
      <c r="F10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E9" sqref="E9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3.42578125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65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B3" t="s">
        <v>107</v>
      </c>
      <c r="D3" t="s">
        <v>106</v>
      </c>
      <c r="E3" t="s">
        <v>108</v>
      </c>
    </row>
    <row r="4" spans="1:6" x14ac:dyDescent="0.25">
      <c r="A4" t="s">
        <v>1</v>
      </c>
      <c r="B4">
        <v>1</v>
      </c>
      <c r="D4">
        <v>4</v>
      </c>
      <c r="E4">
        <v>6</v>
      </c>
    </row>
    <row r="5" spans="1:6" x14ac:dyDescent="0.25">
      <c r="A5" t="s">
        <v>2</v>
      </c>
      <c r="B5">
        <v>120</v>
      </c>
      <c r="D5">
        <v>100</v>
      </c>
      <c r="E5">
        <v>120</v>
      </c>
    </row>
    <row r="6" spans="1:6" x14ac:dyDescent="0.25">
      <c r="A6" t="s">
        <v>5</v>
      </c>
      <c r="B6">
        <v>80</v>
      </c>
      <c r="D6">
        <v>80</v>
      </c>
      <c r="E6">
        <v>70</v>
      </c>
    </row>
    <row r="7" spans="1:6" x14ac:dyDescent="0.25">
      <c r="A7" t="s">
        <v>13</v>
      </c>
      <c r="B7">
        <f>SUM(B5,B6)</f>
        <v>200</v>
      </c>
      <c r="D7">
        <f>SUM(D5 * 3,D6)</f>
        <v>380</v>
      </c>
      <c r="E7">
        <f>SUM(E5 * 4,E6 * 2)</f>
        <v>620</v>
      </c>
    </row>
    <row r="8" spans="1:6" x14ac:dyDescent="0.25">
      <c r="A8" t="s">
        <v>14</v>
      </c>
      <c r="B8">
        <f>SUM(B5,B6, 50)</f>
        <v>250</v>
      </c>
      <c r="D8">
        <f>SUM(D5,D6, 50)</f>
        <v>230</v>
      </c>
      <c r="E8">
        <f>SUM(E5,E6 * 2, -10)</f>
        <v>250</v>
      </c>
    </row>
    <row r="9" spans="1:6" x14ac:dyDescent="0.25">
      <c r="A9" t="s">
        <v>46</v>
      </c>
      <c r="B9">
        <v>10</v>
      </c>
      <c r="D9">
        <v>20</v>
      </c>
      <c r="E9">
        <v>30</v>
      </c>
    </row>
    <row r="10" spans="1:6" x14ac:dyDescent="0.25">
      <c r="A10" t="s">
        <v>23</v>
      </c>
      <c r="E10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7" sqref="G7:G8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7" bestFit="1" customWidth="1"/>
    <col min="4" max="4" width="16.7109375" bestFit="1" customWidth="1"/>
    <col min="5" max="5" width="16.42578125" bestFit="1" customWidth="1"/>
    <col min="6" max="6" width="10.28515625" bestFit="1" customWidth="1"/>
    <col min="7" max="7" width="10" bestFit="1" customWidth="1"/>
  </cols>
  <sheetData>
    <row r="1" spans="1:7" x14ac:dyDescent="0.25">
      <c r="A1" t="s">
        <v>66</v>
      </c>
    </row>
    <row r="2" spans="1:7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7" x14ac:dyDescent="0.25">
      <c r="A3" t="s">
        <v>4</v>
      </c>
      <c r="B3" t="s">
        <v>101</v>
      </c>
      <c r="C3" t="s">
        <v>100</v>
      </c>
      <c r="D3" t="s">
        <v>102</v>
      </c>
      <c r="E3" t="s">
        <v>103</v>
      </c>
      <c r="F3" t="s">
        <v>67</v>
      </c>
      <c r="G3" t="s">
        <v>68</v>
      </c>
    </row>
    <row r="4" spans="1:7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6</v>
      </c>
      <c r="G4">
        <v>3</v>
      </c>
    </row>
    <row r="5" spans="1:7" x14ac:dyDescent="0.25">
      <c r="A5" t="s">
        <v>2</v>
      </c>
      <c r="B5">
        <v>110</v>
      </c>
      <c r="C5">
        <v>60</v>
      </c>
      <c r="D5">
        <v>100</v>
      </c>
      <c r="E5">
        <v>50</v>
      </c>
      <c r="F5">
        <v>110</v>
      </c>
      <c r="G5">
        <v>80</v>
      </c>
    </row>
    <row r="6" spans="1:7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13</v>
      </c>
      <c r="B7">
        <f>SUM(B5,B6)</f>
        <v>210</v>
      </c>
      <c r="C7">
        <f>SUM(C5 * 2,C6)</f>
        <v>220</v>
      </c>
      <c r="D7">
        <f>SUM(D5 * 3,D6 * 3)</f>
        <v>600</v>
      </c>
      <c r="E7">
        <f>SUM(E5 * 4,E6)</f>
        <v>300</v>
      </c>
      <c r="F7">
        <f>SUM(F5 * 3,F6)</f>
        <v>430</v>
      </c>
      <c r="G7">
        <f>SUM(G5 * 3,G6)</f>
        <v>340</v>
      </c>
    </row>
    <row r="8" spans="1:7" x14ac:dyDescent="0.25">
      <c r="A8" t="s">
        <v>14</v>
      </c>
      <c r="B8">
        <f>SUM(B5,B6, 50)</f>
        <v>260</v>
      </c>
      <c r="C8">
        <f>SUM(C5,C6, 50)</f>
        <v>210</v>
      </c>
      <c r="D8">
        <f>SUM(D5,D6, 50 * 2)</f>
        <v>300</v>
      </c>
      <c r="E8">
        <f>SUM(E5,E6, -10)</f>
        <v>140</v>
      </c>
      <c r="F8">
        <f>SUM(F5 * 3,F6, 50)</f>
        <v>480</v>
      </c>
      <c r="G8">
        <f>SUM(G5 * 3,G6, 50)</f>
        <v>390</v>
      </c>
    </row>
    <row r="9" spans="1:7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100</v>
      </c>
      <c r="G9">
        <v>130</v>
      </c>
    </row>
    <row r="10" spans="1:7" x14ac:dyDescent="0.25">
      <c r="A10" t="s">
        <v>23</v>
      </c>
      <c r="C10" t="s">
        <v>29</v>
      </c>
      <c r="D10" t="s">
        <v>105</v>
      </c>
      <c r="E10" t="s">
        <v>25</v>
      </c>
      <c r="F10" t="s">
        <v>28</v>
      </c>
      <c r="G10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7" sqref="H7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2.42578125" bestFit="1" customWidth="1"/>
    <col min="4" max="4" width="11.7109375" bestFit="1" customWidth="1"/>
    <col min="5" max="5" width="11.5703125" bestFit="1" customWidth="1"/>
    <col min="6" max="6" width="10.28515625" bestFit="1" customWidth="1"/>
    <col min="7" max="7" width="8.28515625" bestFit="1" customWidth="1"/>
    <col min="8" max="8" width="13.85546875" bestFit="1" customWidth="1"/>
  </cols>
  <sheetData>
    <row r="1" spans="1:8" x14ac:dyDescent="0.25">
      <c r="A1" t="s">
        <v>69</v>
      </c>
    </row>
    <row r="2" spans="1:8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8" x14ac:dyDescent="0.25">
      <c r="A3" t="s">
        <v>4</v>
      </c>
      <c r="B3" t="s">
        <v>69</v>
      </c>
      <c r="C3" t="s">
        <v>109</v>
      </c>
      <c r="D3" t="s">
        <v>50</v>
      </c>
      <c r="F3" t="s">
        <v>70</v>
      </c>
      <c r="G3" t="s">
        <v>71</v>
      </c>
      <c r="H3" t="s">
        <v>72</v>
      </c>
    </row>
    <row r="4" spans="1:8" x14ac:dyDescent="0.25">
      <c r="A4" t="s">
        <v>1</v>
      </c>
      <c r="B4">
        <v>1</v>
      </c>
      <c r="C4">
        <v>2</v>
      </c>
      <c r="D4">
        <v>4</v>
      </c>
      <c r="F4">
        <v>3</v>
      </c>
      <c r="G4">
        <v>4</v>
      </c>
      <c r="H4">
        <v>4</v>
      </c>
    </row>
    <row r="5" spans="1:8" x14ac:dyDescent="0.25">
      <c r="A5" t="s">
        <v>2</v>
      </c>
      <c r="B5">
        <v>200</v>
      </c>
      <c r="C5">
        <v>150</v>
      </c>
      <c r="D5">
        <v>200</v>
      </c>
      <c r="F5">
        <v>100</v>
      </c>
      <c r="G5">
        <v>110</v>
      </c>
      <c r="H5">
        <v>120</v>
      </c>
    </row>
    <row r="6" spans="1:8" x14ac:dyDescent="0.25">
      <c r="A6" t="s">
        <v>5</v>
      </c>
      <c r="B6">
        <v>90</v>
      </c>
      <c r="C6">
        <v>100</v>
      </c>
      <c r="D6">
        <v>90</v>
      </c>
      <c r="F6">
        <v>90</v>
      </c>
      <c r="G6">
        <v>100</v>
      </c>
      <c r="H6">
        <v>100</v>
      </c>
    </row>
    <row r="7" spans="1:8" x14ac:dyDescent="0.25">
      <c r="A7" t="s">
        <v>13</v>
      </c>
      <c r="B7">
        <f>SUM(B5,B6)</f>
        <v>290</v>
      </c>
      <c r="C7">
        <f>SUM(C5 * 2,C6)</f>
        <v>400</v>
      </c>
      <c r="D7">
        <f>SUM(D5 * 3,D6)</f>
        <v>690</v>
      </c>
      <c r="F7">
        <f>SUM(F5 * 3,F6)</f>
        <v>390</v>
      </c>
      <c r="G7">
        <f>SUM(G5 * 3,G6)</f>
        <v>430</v>
      </c>
      <c r="H7">
        <f>SUM(H5 * 3,H6)</f>
        <v>460</v>
      </c>
    </row>
    <row r="8" spans="1:8" x14ac:dyDescent="0.25">
      <c r="A8" t="s">
        <v>14</v>
      </c>
      <c r="B8">
        <f>SUM(B5,B6, 50)</f>
        <v>340</v>
      </c>
      <c r="C8">
        <f>SUM(C5,C6, 50)</f>
        <v>300</v>
      </c>
      <c r="D8">
        <f>SUM(D5,D6 * 2, 50)</f>
        <v>430</v>
      </c>
      <c r="F8">
        <f>SUM(F5 * 3,F6, 50)</f>
        <v>440</v>
      </c>
      <c r="G8">
        <f>SUM(G5 * 3,G6, 50)</f>
        <v>480</v>
      </c>
      <c r="H8">
        <f>SUM(H5 * 3,H6, 50)</f>
        <v>510</v>
      </c>
    </row>
    <row r="9" spans="1:8" x14ac:dyDescent="0.25">
      <c r="A9" t="s">
        <v>46</v>
      </c>
      <c r="B9">
        <v>10</v>
      </c>
      <c r="C9">
        <v>20</v>
      </c>
      <c r="D9">
        <v>20</v>
      </c>
      <c r="F9">
        <v>120</v>
      </c>
      <c r="G9">
        <v>100</v>
      </c>
      <c r="H9">
        <v>110</v>
      </c>
    </row>
    <row r="10" spans="1:8" x14ac:dyDescent="0.25">
      <c r="A10" t="s">
        <v>23</v>
      </c>
      <c r="B10" t="s">
        <v>29</v>
      </c>
      <c r="C10" t="s">
        <v>22</v>
      </c>
      <c r="D10" t="s">
        <v>29</v>
      </c>
      <c r="F10" t="s">
        <v>110</v>
      </c>
      <c r="G10" t="s">
        <v>22</v>
      </c>
      <c r="H10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2.28515625" bestFit="1" customWidth="1"/>
    <col min="5" max="5" width="11.5703125" bestFit="1" customWidth="1"/>
    <col min="6" max="6" width="10.28515625" bestFit="1" customWidth="1"/>
    <col min="7" max="7" width="10.7109375" bestFit="1" customWidth="1"/>
  </cols>
  <sheetData>
    <row r="1" spans="1:7" x14ac:dyDescent="0.25">
      <c r="A1" t="s">
        <v>73</v>
      </c>
    </row>
    <row r="2" spans="1:7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7" x14ac:dyDescent="0.25">
      <c r="A3" t="s">
        <v>4</v>
      </c>
      <c r="B3" t="s">
        <v>111</v>
      </c>
      <c r="C3" t="s">
        <v>112</v>
      </c>
      <c r="D3" t="s">
        <v>113</v>
      </c>
      <c r="E3" t="s">
        <v>96</v>
      </c>
      <c r="F3" t="s">
        <v>74</v>
      </c>
      <c r="G3" t="s">
        <v>75</v>
      </c>
    </row>
    <row r="4" spans="1:7" x14ac:dyDescent="0.25">
      <c r="A4" t="s">
        <v>1</v>
      </c>
      <c r="B4">
        <v>1</v>
      </c>
      <c r="C4">
        <v>3</v>
      </c>
      <c r="D4">
        <v>3</v>
      </c>
      <c r="E4">
        <v>6</v>
      </c>
      <c r="F4">
        <v>4</v>
      </c>
      <c r="G4">
        <v>3</v>
      </c>
    </row>
    <row r="5" spans="1:7" x14ac:dyDescent="0.25">
      <c r="A5" t="s">
        <v>2</v>
      </c>
      <c r="B5">
        <v>200</v>
      </c>
      <c r="C5">
        <v>140</v>
      </c>
      <c r="D5">
        <v>140</v>
      </c>
      <c r="E5">
        <v>100</v>
      </c>
      <c r="F5">
        <v>120</v>
      </c>
      <c r="G5">
        <v>140</v>
      </c>
    </row>
    <row r="6" spans="1:7" x14ac:dyDescent="0.25">
      <c r="A6" t="s">
        <v>5</v>
      </c>
      <c r="B6">
        <v>60</v>
      </c>
      <c r="C6">
        <v>90</v>
      </c>
      <c r="D6">
        <v>90</v>
      </c>
      <c r="E6">
        <v>60</v>
      </c>
      <c r="F6">
        <v>100</v>
      </c>
      <c r="G6">
        <v>100</v>
      </c>
    </row>
    <row r="7" spans="1:7" x14ac:dyDescent="0.25">
      <c r="A7" t="s">
        <v>13</v>
      </c>
      <c r="B7">
        <f>SUM(B5,B6)</f>
        <v>260</v>
      </c>
      <c r="C7">
        <f>SUM(C5 * 2,C6 * 4)</f>
        <v>640</v>
      </c>
      <c r="D7">
        <f>SUM(D5 * 3,D6)</f>
        <v>510</v>
      </c>
      <c r="E7">
        <f>SUM(E5 * 4,E6)</f>
        <v>460</v>
      </c>
      <c r="F7">
        <f>SUM(F5 * 3,F6)</f>
        <v>460</v>
      </c>
      <c r="G7">
        <f>SUM(G5 * 3,G6)</f>
        <v>520</v>
      </c>
    </row>
    <row r="8" spans="1:7" x14ac:dyDescent="0.25">
      <c r="A8" t="s">
        <v>14</v>
      </c>
      <c r="B8">
        <f>SUM(B5,B6, 50)</f>
        <v>310</v>
      </c>
      <c r="C8">
        <f>SUM(C5,C6, 50)</f>
        <v>280</v>
      </c>
      <c r="D8">
        <f>SUM(D5,D6, 50)</f>
        <v>280</v>
      </c>
      <c r="E8">
        <f>SUM(E5,E6, -10)</f>
        <v>150</v>
      </c>
      <c r="F8">
        <f>SUM(F5 * 3,F6, 50)</f>
        <v>510</v>
      </c>
      <c r="G8">
        <f>SUM(G5 * 3,G6, 50)</f>
        <v>570</v>
      </c>
    </row>
    <row r="9" spans="1:7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160</v>
      </c>
      <c r="G9">
        <v>130</v>
      </c>
    </row>
    <row r="10" spans="1:7" x14ac:dyDescent="0.25">
      <c r="A10" t="s">
        <v>23</v>
      </c>
      <c r="C10" t="s">
        <v>22</v>
      </c>
      <c r="D10" t="s">
        <v>22</v>
      </c>
      <c r="E10" t="s">
        <v>25</v>
      </c>
      <c r="F10" t="s">
        <v>110</v>
      </c>
      <c r="G10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1.7109375" bestFit="1" customWidth="1"/>
    <col min="5" max="5" width="11.5703125" bestFit="1" customWidth="1"/>
    <col min="6" max="6" width="11.85546875" bestFit="1" customWidth="1"/>
    <col min="8" max="8" width="14.5703125" bestFit="1" customWidth="1"/>
  </cols>
  <sheetData>
    <row r="1" spans="1:8" x14ac:dyDescent="0.25">
      <c r="A1" t="s">
        <v>76</v>
      </c>
    </row>
    <row r="2" spans="1:8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8" x14ac:dyDescent="0.25">
      <c r="A3" t="s">
        <v>4</v>
      </c>
      <c r="B3" t="s">
        <v>111</v>
      </c>
      <c r="C3" t="s">
        <v>117</v>
      </c>
      <c r="D3" t="s">
        <v>118</v>
      </c>
      <c r="F3" t="s">
        <v>114</v>
      </c>
      <c r="G3" t="s">
        <v>77</v>
      </c>
      <c r="H3" t="s">
        <v>115</v>
      </c>
    </row>
    <row r="4" spans="1:8" x14ac:dyDescent="0.25">
      <c r="A4" t="s">
        <v>1</v>
      </c>
      <c r="B4">
        <v>1</v>
      </c>
      <c r="C4">
        <v>2</v>
      </c>
      <c r="D4">
        <v>4</v>
      </c>
      <c r="F4">
        <v>7</v>
      </c>
      <c r="G4">
        <v>7</v>
      </c>
      <c r="H4">
        <v>4</v>
      </c>
    </row>
    <row r="5" spans="1:8" x14ac:dyDescent="0.25">
      <c r="A5" t="s">
        <v>2</v>
      </c>
      <c r="B5">
        <v>220</v>
      </c>
      <c r="C5">
        <v>100</v>
      </c>
      <c r="D5">
        <v>200</v>
      </c>
      <c r="F5">
        <v>200</v>
      </c>
      <c r="G5">
        <v>200</v>
      </c>
      <c r="H5">
        <v>180</v>
      </c>
    </row>
    <row r="6" spans="1:8" x14ac:dyDescent="0.25">
      <c r="A6" t="s">
        <v>5</v>
      </c>
      <c r="B6">
        <v>50</v>
      </c>
      <c r="C6">
        <v>40</v>
      </c>
      <c r="D6">
        <v>50</v>
      </c>
      <c r="F6">
        <v>100</v>
      </c>
      <c r="G6">
        <v>100</v>
      </c>
      <c r="H6">
        <v>100</v>
      </c>
    </row>
    <row r="7" spans="1:8" x14ac:dyDescent="0.25">
      <c r="A7" t="s">
        <v>13</v>
      </c>
      <c r="B7">
        <f>SUM(B5,B6)</f>
        <v>270</v>
      </c>
      <c r="C7">
        <f>SUM(C5 * 2,C6)</f>
        <v>240</v>
      </c>
      <c r="D7">
        <f>SUM(D5 * 3,D6)</f>
        <v>650</v>
      </c>
      <c r="F7">
        <f>SUM(F5 * 3,F6)</f>
        <v>700</v>
      </c>
      <c r="G7">
        <f>SUM(G5 * 3,G6)</f>
        <v>700</v>
      </c>
      <c r="H7">
        <f>SUM(H5 * 3,H6)</f>
        <v>640</v>
      </c>
    </row>
    <row r="8" spans="1:8" x14ac:dyDescent="0.25">
      <c r="A8" t="s">
        <v>14</v>
      </c>
      <c r="B8">
        <f>SUM(B5,B6, 50)</f>
        <v>320</v>
      </c>
      <c r="C8">
        <f>SUM(C5,C6, 50)</f>
        <v>190</v>
      </c>
      <c r="D8">
        <f>SUM(D5,D6, 50)</f>
        <v>300</v>
      </c>
      <c r="F8">
        <f>SUM(F5 * 3,F6, 50)</f>
        <v>750</v>
      </c>
      <c r="G8">
        <f>SUM(G5 * 3,G6, 50)</f>
        <v>750</v>
      </c>
      <c r="H8">
        <f>SUM(H5 * 3,H6, 50)</f>
        <v>690</v>
      </c>
    </row>
    <row r="9" spans="1:8" x14ac:dyDescent="0.25">
      <c r="A9" t="s">
        <v>46</v>
      </c>
      <c r="B9">
        <v>10</v>
      </c>
      <c r="C9">
        <v>10</v>
      </c>
      <c r="D9">
        <v>20</v>
      </c>
      <c r="F9" t="s">
        <v>119</v>
      </c>
      <c r="G9" t="s">
        <v>119</v>
      </c>
      <c r="H9" t="s">
        <v>119</v>
      </c>
    </row>
    <row r="10" spans="1:8" x14ac:dyDescent="0.25">
      <c r="A10" t="s">
        <v>23</v>
      </c>
      <c r="F10" t="s">
        <v>116</v>
      </c>
      <c r="G10" t="s">
        <v>93</v>
      </c>
      <c r="H10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2" sqref="D12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5.140625" bestFit="1" customWidth="1"/>
    <col min="5" max="5" width="11.5703125" bestFit="1" customWidth="1"/>
    <col min="6" max="6" width="10.7109375" bestFit="1" customWidth="1"/>
  </cols>
  <sheetData>
    <row r="1" spans="1:9" x14ac:dyDescent="0.25">
      <c r="A1" t="s">
        <v>15</v>
      </c>
    </row>
    <row r="2" spans="1:9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9" x14ac:dyDescent="0.25">
      <c r="A3" t="s">
        <v>4</v>
      </c>
      <c r="B3" t="s">
        <v>19</v>
      </c>
      <c r="C3" t="s">
        <v>16</v>
      </c>
      <c r="D3" t="s">
        <v>18</v>
      </c>
      <c r="E3" t="s">
        <v>17</v>
      </c>
      <c r="F3" t="s">
        <v>20</v>
      </c>
      <c r="G3" t="s">
        <v>21</v>
      </c>
      <c r="H3" t="s">
        <v>31</v>
      </c>
      <c r="I3" t="s">
        <v>32</v>
      </c>
    </row>
    <row r="4" spans="1:9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5</v>
      </c>
      <c r="G4">
        <v>7</v>
      </c>
      <c r="H4">
        <v>7</v>
      </c>
      <c r="I4">
        <v>5</v>
      </c>
    </row>
    <row r="5" spans="1:9" x14ac:dyDescent="0.25">
      <c r="A5" t="s">
        <v>2</v>
      </c>
      <c r="B5">
        <v>100</v>
      </c>
      <c r="C5">
        <v>90</v>
      </c>
      <c r="D5">
        <v>90</v>
      </c>
      <c r="E5">
        <v>70</v>
      </c>
      <c r="F5">
        <v>100</v>
      </c>
      <c r="G5">
        <v>110</v>
      </c>
      <c r="H5">
        <v>90</v>
      </c>
      <c r="I5">
        <v>70</v>
      </c>
    </row>
    <row r="6" spans="1:9" x14ac:dyDescent="0.25">
      <c r="A6" t="s">
        <v>5</v>
      </c>
      <c r="B6">
        <v>90</v>
      </c>
      <c r="C6">
        <v>90</v>
      </c>
      <c r="D6">
        <v>90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9" x14ac:dyDescent="0.25">
      <c r="A7" t="s">
        <v>13</v>
      </c>
      <c r="B7">
        <f>SUM(B5,B6)</f>
        <v>190</v>
      </c>
      <c r="C7">
        <f>SUM(C5 * 4,C6 * 2)</f>
        <v>540</v>
      </c>
      <c r="D7">
        <f>SUM(D5 * 3,D6)</f>
        <v>360</v>
      </c>
      <c r="E7">
        <f>SUM(E5 * 4,E6)</f>
        <v>380</v>
      </c>
      <c r="F7">
        <f>SUM(F5 * 3,F6)</f>
        <v>400</v>
      </c>
      <c r="G7">
        <f>SUM(G5 * 3,G6)</f>
        <v>430</v>
      </c>
      <c r="H7">
        <f>SUM(H5 * 3,H6)</f>
        <v>370</v>
      </c>
      <c r="I7">
        <f>SUM(I5 * 3,I6)</f>
        <v>310</v>
      </c>
    </row>
    <row r="8" spans="1:9" x14ac:dyDescent="0.25">
      <c r="A8" t="s">
        <v>14</v>
      </c>
      <c r="B8">
        <f>SUM(B5,B6, 50)</f>
        <v>240</v>
      </c>
      <c r="C8">
        <f>SUM(C5,C6, 50)</f>
        <v>230</v>
      </c>
      <c r="D8">
        <f>SUM(D5,D6, 50)</f>
        <v>230</v>
      </c>
      <c r="E8">
        <f>SUM(E5,E6, -10)</f>
        <v>160</v>
      </c>
      <c r="F8">
        <f>SUM(F5 * 3,F6, 50)</f>
        <v>450</v>
      </c>
      <c r="G8">
        <f>SUM(G5 * 3,G6, 50)</f>
        <v>480</v>
      </c>
      <c r="H8">
        <f>SUM(H5 * 3,H6, 50)</f>
        <v>420</v>
      </c>
      <c r="I8">
        <f>SUM(I5 * 3,I6, 50)</f>
        <v>360</v>
      </c>
    </row>
    <row r="9" spans="1:9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100</v>
      </c>
      <c r="G9">
        <v>90</v>
      </c>
      <c r="H9">
        <v>90</v>
      </c>
      <c r="I9">
        <v>80</v>
      </c>
    </row>
    <row r="10" spans="1:9" x14ac:dyDescent="0.25">
      <c r="A10" t="s">
        <v>23</v>
      </c>
      <c r="C10" t="s">
        <v>25</v>
      </c>
      <c r="E10" t="s">
        <v>25</v>
      </c>
      <c r="F10" t="s">
        <v>24</v>
      </c>
      <c r="G10" t="s">
        <v>22</v>
      </c>
      <c r="H10" t="s">
        <v>22</v>
      </c>
      <c r="I10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7" sqref="H7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6.7109375" bestFit="1" customWidth="1"/>
    <col min="4" max="4" width="13.5703125" bestFit="1" customWidth="1"/>
    <col min="5" max="5" width="13.42578125" bestFit="1" customWidth="1"/>
    <col min="6" max="6" width="10.28515625" bestFit="1" customWidth="1"/>
    <col min="7" max="7" width="7.5703125" bestFit="1" customWidth="1"/>
  </cols>
  <sheetData>
    <row r="1" spans="1:7" x14ac:dyDescent="0.25">
      <c r="A1" t="s">
        <v>82</v>
      </c>
    </row>
    <row r="2" spans="1:7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7" x14ac:dyDescent="0.25">
      <c r="A3" t="s">
        <v>4</v>
      </c>
      <c r="B3" t="s">
        <v>125</v>
      </c>
      <c r="C3" t="s">
        <v>123</v>
      </c>
      <c r="D3" t="s">
        <v>124</v>
      </c>
      <c r="E3" t="s">
        <v>126</v>
      </c>
      <c r="F3" t="s">
        <v>83</v>
      </c>
      <c r="G3" t="s">
        <v>84</v>
      </c>
    </row>
    <row r="4" spans="1:7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6</v>
      </c>
      <c r="G4">
        <v>4</v>
      </c>
    </row>
    <row r="5" spans="1:7" x14ac:dyDescent="0.25">
      <c r="A5" t="s">
        <v>2</v>
      </c>
      <c r="B5">
        <v>100</v>
      </c>
      <c r="C5">
        <v>60</v>
      </c>
      <c r="D5">
        <v>120</v>
      </c>
      <c r="E5">
        <v>70</v>
      </c>
      <c r="F5">
        <v>120</v>
      </c>
      <c r="G5">
        <v>140</v>
      </c>
    </row>
    <row r="6" spans="1:7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13</v>
      </c>
      <c r="B7">
        <f>SUM(B5,B6)</f>
        <v>200</v>
      </c>
      <c r="C7">
        <f>SUM(C5 * 2,C6)</f>
        <v>220</v>
      </c>
      <c r="D7">
        <f>SUM(D5 * 3,D6 * 4)</f>
        <v>760</v>
      </c>
      <c r="E7">
        <f>SUM(E5 * 4,E6)</f>
        <v>380</v>
      </c>
      <c r="F7">
        <f>SUM(F5 * 3,F6)</f>
        <v>460</v>
      </c>
      <c r="G7">
        <f>SUM(G5 * 3,G6)</f>
        <v>520</v>
      </c>
    </row>
    <row r="8" spans="1:7" x14ac:dyDescent="0.25">
      <c r="A8" t="s">
        <v>14</v>
      </c>
      <c r="B8">
        <f>SUM(B5,B6, 50)</f>
        <v>250</v>
      </c>
      <c r="C8">
        <f>SUM(C5,C6, 50)</f>
        <v>210</v>
      </c>
      <c r="D8">
        <f>SUM(D5,D6 * 2, 50)</f>
        <v>370</v>
      </c>
      <c r="E8">
        <f>SUM(E5,E6, -10)</f>
        <v>160</v>
      </c>
      <c r="F8">
        <f>SUM(F5 * 3,F6, 50)</f>
        <v>510</v>
      </c>
      <c r="G8">
        <f>SUM(G5 * 3,G6, 50)</f>
        <v>570</v>
      </c>
    </row>
    <row r="9" spans="1:7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100</v>
      </c>
      <c r="G9">
        <v>120</v>
      </c>
    </row>
    <row r="10" spans="1:7" x14ac:dyDescent="0.25">
      <c r="A10" t="s">
        <v>23</v>
      </c>
      <c r="B10" t="s">
        <v>29</v>
      </c>
      <c r="C10" t="s">
        <v>29</v>
      </c>
      <c r="D10" t="s">
        <v>29</v>
      </c>
      <c r="E10" t="s">
        <v>25</v>
      </c>
      <c r="F10" t="s">
        <v>29</v>
      </c>
      <c r="G10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4" sqref="F24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6.140625" bestFit="1" customWidth="1"/>
    <col min="4" max="4" width="13.85546875" bestFit="1" customWidth="1"/>
    <col min="5" max="5" width="13.7109375" bestFit="1" customWidth="1"/>
    <col min="6" max="6" width="10.28515625" bestFit="1" customWidth="1"/>
    <col min="7" max="7" width="10" bestFit="1" customWidth="1"/>
  </cols>
  <sheetData>
    <row r="1" spans="1:7" x14ac:dyDescent="0.25">
      <c r="A1" t="s">
        <v>85</v>
      </c>
    </row>
    <row r="2" spans="1:7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7" x14ac:dyDescent="0.25">
      <c r="A3" t="s">
        <v>4</v>
      </c>
      <c r="B3" t="s">
        <v>130</v>
      </c>
      <c r="C3" t="s">
        <v>127</v>
      </c>
      <c r="D3" t="s">
        <v>129</v>
      </c>
      <c r="E3" t="s">
        <v>128</v>
      </c>
      <c r="F3" t="s">
        <v>86</v>
      </c>
      <c r="G3" t="s">
        <v>87</v>
      </c>
    </row>
    <row r="4" spans="1:7" x14ac:dyDescent="0.25">
      <c r="A4" t="s">
        <v>1</v>
      </c>
      <c r="B4">
        <v>1</v>
      </c>
      <c r="C4">
        <v>2</v>
      </c>
      <c r="D4">
        <v>4</v>
      </c>
      <c r="E4">
        <v>6</v>
      </c>
      <c r="F4">
        <v>3</v>
      </c>
      <c r="G4">
        <v>3</v>
      </c>
    </row>
    <row r="5" spans="1:7" x14ac:dyDescent="0.25">
      <c r="A5" t="s">
        <v>2</v>
      </c>
      <c r="B5">
        <v>80</v>
      </c>
      <c r="C5">
        <v>60</v>
      </c>
      <c r="D5">
        <v>100</v>
      </c>
      <c r="E5">
        <v>50</v>
      </c>
      <c r="F5">
        <v>120</v>
      </c>
      <c r="G5">
        <v>100</v>
      </c>
    </row>
    <row r="6" spans="1:7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13</v>
      </c>
      <c r="B7">
        <f>SUM(B5,B6)</f>
        <v>180</v>
      </c>
      <c r="C7">
        <f>SUM(C5 * 2,C6)</f>
        <v>220</v>
      </c>
      <c r="D7">
        <f>SUM(D5 * 3,D6 * 4)</f>
        <v>700</v>
      </c>
      <c r="E7">
        <f>SUM(E5 * 4,E6)</f>
        <v>300</v>
      </c>
      <c r="F7">
        <f>SUM(F5 * 3,F6)</f>
        <v>460</v>
      </c>
      <c r="G7">
        <f>SUM(G5 * 3,G6)</f>
        <v>400</v>
      </c>
    </row>
    <row r="8" spans="1:7" x14ac:dyDescent="0.25">
      <c r="A8" t="s">
        <v>14</v>
      </c>
      <c r="B8">
        <f>SUM(B5,B6, 50)</f>
        <v>230</v>
      </c>
      <c r="C8">
        <f>SUM(C5,C6, 50)</f>
        <v>210</v>
      </c>
      <c r="D8">
        <f>SUM(D5,D6 * 2, 50)</f>
        <v>350</v>
      </c>
      <c r="E8">
        <f>SUM(E5,E6, -10)</f>
        <v>140</v>
      </c>
      <c r="F8">
        <f>SUM(F5 * 3,F6, 50)</f>
        <v>510</v>
      </c>
      <c r="G8">
        <f>SUM(G5 * 3,G6, 50)</f>
        <v>450</v>
      </c>
    </row>
    <row r="9" spans="1:7" x14ac:dyDescent="0.25">
      <c r="A9" t="s">
        <v>46</v>
      </c>
      <c r="B9">
        <v>10</v>
      </c>
      <c r="C9">
        <v>20</v>
      </c>
      <c r="D9">
        <v>20</v>
      </c>
      <c r="E9">
        <v>30</v>
      </c>
      <c r="F9">
        <v>100</v>
      </c>
      <c r="G9">
        <v>130</v>
      </c>
    </row>
    <row r="10" spans="1:7" x14ac:dyDescent="0.25">
      <c r="A10" t="s">
        <v>23</v>
      </c>
      <c r="D10" t="s">
        <v>29</v>
      </c>
      <c r="E10" t="s">
        <v>25</v>
      </c>
      <c r="F10" t="s">
        <v>28</v>
      </c>
      <c r="G10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7" sqref="B7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5703125" bestFit="1" customWidth="1"/>
    <col min="4" max="4" width="14.42578125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88</v>
      </c>
    </row>
    <row r="2" spans="1:6" x14ac:dyDescent="0.25">
      <c r="B2" t="s">
        <v>0</v>
      </c>
      <c r="C2" t="s">
        <v>35</v>
      </c>
      <c r="D2" t="s">
        <v>34</v>
      </c>
      <c r="E2" t="s">
        <v>33</v>
      </c>
      <c r="F2" t="s">
        <v>11</v>
      </c>
    </row>
    <row r="3" spans="1:6" x14ac:dyDescent="0.25">
      <c r="A3" t="s">
        <v>4</v>
      </c>
      <c r="C3" t="s">
        <v>131</v>
      </c>
      <c r="D3" t="s">
        <v>132</v>
      </c>
    </row>
    <row r="4" spans="1:6" x14ac:dyDescent="0.25">
      <c r="A4" t="s">
        <v>1</v>
      </c>
      <c r="C4">
        <v>2</v>
      </c>
      <c r="D4">
        <v>4</v>
      </c>
    </row>
    <row r="5" spans="1:6" x14ac:dyDescent="0.25">
      <c r="A5" t="s">
        <v>2</v>
      </c>
      <c r="C5">
        <v>120</v>
      </c>
      <c r="D5">
        <v>120</v>
      </c>
    </row>
    <row r="6" spans="1:6" x14ac:dyDescent="0.25">
      <c r="A6" t="s">
        <v>5</v>
      </c>
      <c r="C6">
        <v>90</v>
      </c>
      <c r="D6">
        <v>90</v>
      </c>
    </row>
    <row r="7" spans="1:6" x14ac:dyDescent="0.25">
      <c r="A7" t="s">
        <v>13</v>
      </c>
      <c r="C7">
        <f>SUM(C5 * 2,C6)</f>
        <v>330</v>
      </c>
      <c r="D7">
        <f>SUM(D5 * 3,D6)</f>
        <v>450</v>
      </c>
    </row>
    <row r="8" spans="1:6" x14ac:dyDescent="0.25">
      <c r="A8" t="s">
        <v>14</v>
      </c>
      <c r="C8">
        <f>SUM(C5,C6, 50)</f>
        <v>260</v>
      </c>
      <c r="D8">
        <f>SUM(D5,D6, 50)</f>
        <v>260</v>
      </c>
    </row>
    <row r="9" spans="1:6" x14ac:dyDescent="0.25">
      <c r="A9" t="s">
        <v>46</v>
      </c>
      <c r="C9">
        <v>20</v>
      </c>
      <c r="D9">
        <v>20</v>
      </c>
    </row>
    <row r="10" spans="1:6" x14ac:dyDescent="0.25">
      <c r="A10" t="s">
        <v>23</v>
      </c>
      <c r="D10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Beornings</vt:lpstr>
      <vt:lpstr>Dale</vt:lpstr>
      <vt:lpstr>Druadan</vt:lpstr>
      <vt:lpstr>Dundain</vt:lpstr>
      <vt:lpstr>Dunland</vt:lpstr>
      <vt:lpstr>Dwarves</vt:lpstr>
      <vt:lpstr>Easterlings</vt:lpstr>
      <vt:lpstr>Ents</vt:lpstr>
      <vt:lpstr>Goblins</vt:lpstr>
      <vt:lpstr>Gondor</vt:lpstr>
      <vt:lpstr>Gundabad</vt:lpstr>
      <vt:lpstr>Harad</vt:lpstr>
      <vt:lpstr>High Elves</vt:lpstr>
      <vt:lpstr>Hobbits</vt:lpstr>
      <vt:lpstr>Isengard</vt:lpstr>
      <vt:lpstr>Mordor</vt:lpstr>
      <vt:lpstr>Rohan</vt:lpstr>
      <vt:lpstr>Silvan Elves</vt:lpstr>
      <vt:lpstr>Sindar Elves</vt:lpstr>
      <vt:lpstr>Umbar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Petkau</dc:creator>
  <cp:lastModifiedBy>Jace Petkau</cp:lastModifiedBy>
  <dcterms:created xsi:type="dcterms:W3CDTF">2015-10-05T23:37:05Z</dcterms:created>
  <dcterms:modified xsi:type="dcterms:W3CDTF">2015-11-21T20:52:51Z</dcterms:modified>
</cp:coreProperties>
</file>