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G:\FIN\DAS\Das_DailyData\Posting Data\Website\"/>
    </mc:Choice>
  </mc:AlternateContent>
  <xr:revisionPtr revIDLastSave="0" documentId="10_ncr:140008_{C5D61F3B-6579-41C8-A67F-DC4A2F678652}" xr6:coauthVersionLast="31" xr6:coauthVersionMax="31" xr10:uidLastSave="{00000000-0000-0000-0000-000000000000}"/>
  <bookViews>
    <workbookView xWindow="7635" yWindow="-15" windowWidth="7680" windowHeight="8715"/>
  </bookViews>
  <sheets>
    <sheet name="From 1973" sheetId="1" r:id="rId1"/>
  </sheets>
  <definedNames>
    <definedName name="_Order1" hidden="1">0</definedName>
    <definedName name="_Order2" hidden="1">0</definedName>
    <definedName name="_xlnm.Print_Area" localSheetId="0">'From 1973'!$A$3:$K$52</definedName>
  </definedNames>
  <calcPr calcId="179017"/>
</workbook>
</file>

<file path=xl/calcChain.xml><?xml version="1.0" encoding="utf-8"?>
<calcChain xmlns="http://schemas.openxmlformats.org/spreadsheetml/2006/main">
  <c r="K45" i="1" l="1"/>
  <c r="I45" i="1"/>
  <c r="G45" i="1"/>
  <c r="E45" i="1"/>
  <c r="C45" i="1"/>
  <c r="C44" i="1"/>
  <c r="I44" i="1"/>
  <c r="G44" i="1"/>
  <c r="E44" i="1"/>
  <c r="K44" i="1"/>
  <c r="K43" i="1"/>
  <c r="I43" i="1"/>
  <c r="G43" i="1"/>
  <c r="E43" i="1"/>
  <c r="C43" i="1"/>
  <c r="K41" i="1"/>
  <c r="K42" i="1"/>
  <c r="I42" i="1"/>
  <c r="G42" i="1"/>
  <c r="E42" i="1"/>
  <c r="C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G41" i="1"/>
  <c r="G40" i="1"/>
  <c r="G39" i="1"/>
  <c r="E41" i="1"/>
  <c r="E40" i="1"/>
  <c r="E39" i="1"/>
  <c r="E38" i="1"/>
  <c r="C41" i="1"/>
  <c r="C40" i="1"/>
  <c r="C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K40" i="1"/>
  <c r="D7" i="1"/>
  <c r="D6" i="1"/>
  <c r="E7" i="1" s="1"/>
  <c r="E6" i="1"/>
  <c r="K39" i="1"/>
  <c r="K38" i="1"/>
  <c r="C38" i="1"/>
  <c r="K37" i="1"/>
  <c r="C37" i="1"/>
  <c r="K26" i="1"/>
  <c r="K28" i="1"/>
  <c r="K29" i="1"/>
  <c r="K30" i="1"/>
  <c r="K31" i="1"/>
  <c r="K32" i="1"/>
  <c r="K33" i="1"/>
  <c r="K34" i="1"/>
  <c r="K35" i="1"/>
  <c r="K36" i="1"/>
  <c r="K27" i="1"/>
  <c r="C36" i="1"/>
  <c r="C35" i="1"/>
  <c r="C34" i="1"/>
  <c r="C33" i="1"/>
  <c r="C24" i="1"/>
  <c r="C25" i="1"/>
  <c r="C26" i="1"/>
  <c r="C27" i="1"/>
  <c r="C28" i="1"/>
  <c r="C29" i="1"/>
  <c r="C30" i="1"/>
  <c r="C31" i="1"/>
  <c r="C32" i="1"/>
  <c r="C2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6" i="1"/>
  <c r="E8" i="1"/>
</calcChain>
</file>

<file path=xl/comments1.xml><?xml version="1.0" encoding="utf-8"?>
<comments xmlns="http://schemas.openxmlformats.org/spreadsheetml/2006/main">
  <authors>
    <author>BART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Janice: September 16, 1974 Transbay Service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<sst xmlns="http://schemas.openxmlformats.org/spreadsheetml/2006/main" count="59" uniqueCount="56">
  <si>
    <t>Total Annual Exits</t>
  </si>
  <si>
    <t>Average Weekday Exits</t>
  </si>
  <si>
    <t>Average Saturday Exits</t>
  </si>
  <si>
    <t>Average Sunday Exits</t>
  </si>
  <si>
    <t xml:space="preserve">BART Ridership Data </t>
  </si>
  <si>
    <t>Annual % Change</t>
  </si>
  <si>
    <t>Fiscal Year</t>
  </si>
  <si>
    <t>FY73</t>
  </si>
  <si>
    <t>FY74</t>
  </si>
  <si>
    <t>FY75</t>
  </si>
  <si>
    <t>FY76</t>
  </si>
  <si>
    <t>FY77</t>
  </si>
  <si>
    <t>FY78</t>
  </si>
  <si>
    <t>FY79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</si>
  <si>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</si>
  <si>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</si>
  <si>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</si>
  <si>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</si>
  <si>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</si>
  <si>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</si>
  <si>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</si>
  <si>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</si>
  <si>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</si>
  <si>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</si>
  <si>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</si>
  <si>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</si>
  <si>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</si>
  <si>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</si>
  <si>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</si>
  <si>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</si>
  <si>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</si>
  <si>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</si>
  <si>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</si>
  <si>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</si>
  <si>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FY00</t>
  </si>
  <si>
    <t>FY01</t>
  </si>
  <si>
    <t>FY02</t>
  </si>
  <si>
    <t>FY03</t>
  </si>
  <si>
    <t>FY04</t>
  </si>
  <si>
    <t>FY05</t>
  </si>
  <si>
    <t>FY06</t>
  </si>
  <si>
    <t>FY07</t>
  </si>
  <si>
    <t>FY08</t>
  </si>
  <si>
    <t>FY09</t>
  </si>
  <si>
    <t>FY10</t>
  </si>
  <si>
    <t>Annualization</t>
  </si>
  <si>
    <t>FY11</t>
  </si>
  <si>
    <t>FY12</t>
  </si>
  <si>
    <t>FY13</t>
  </si>
  <si>
    <t>FY14</t>
  </si>
  <si>
    <t>**399,145</t>
  </si>
  <si>
    <t>** FY14 average weekday exits excludes the two strikes (four days in July and three days in October)</t>
  </si>
  <si>
    <t>FY15</t>
  </si>
  <si>
    <t>FY16</t>
  </si>
  <si>
    <t>FY17</t>
  </si>
  <si>
    <t>FY18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</si>
</sst>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0000"/>
  </numFmts>
  <fonts count="14">
    <font>
      <sz val="10"/>
      <name val="CG Omega"/>
    </font>
    <font>
      <sz val="10"/>
      <name val="CG Omega"/>
    </font>
    <font>
      <b/>
      <sz val="10"/>
      <name val="Helv"/>
    </font>
    <font>
      <b/>
      <sz val="16"/>
      <name val="Helv"/>
    </font>
    <font>
      <sz val="12"/>
      <name val="Helv"/>
    </font>
    <font>
      <sz val="8"/>
      <name val="Helv"/>
    </font>
    <font>
      <sz val="7"/>
      <name val="Small Fonts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rgb="FFFF0000"/>
      <name val="Century Gothic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5" fillId="0" borderId="0"/>
    <xf numFmtId="37" fontId="6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3" fontId="9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right"/>
    </xf>
    <xf numFmtId="3" fontId="11" fillId="0" borderId="1" xfId="0" applyNumberFormat="1" applyFont="1" applyFill="1" applyBorder="1" applyAlignment="1">
      <alignment horizontal="center" wrapText="1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 applyAlignment="1">
      <alignment wrapText="1"/>
    </xf>
    <xf numFmtId="164" fontId="10" fillId="0" borderId="0" xfId="7" applyNumberFormat="1" applyFont="1" applyFill="1" applyBorder="1" applyAlignment="1">
      <alignment wrapText="1"/>
    </xf>
    <xf numFmtId="164" fontId="10" fillId="0" borderId="0" xfId="7" applyNumberFormat="1" applyFont="1" applyAlignment="1">
      <alignment horizontal="right"/>
    </xf>
    <xf numFmtId="3" fontId="10" fillId="0" borderId="0" xfId="0" applyNumberFormat="1" applyFont="1" applyBorder="1"/>
    <xf numFmtId="164" fontId="10" fillId="0" borderId="0" xfId="7" applyNumberFormat="1" applyFont="1" applyBorder="1" applyAlignment="1">
      <alignment horizontal="center" wrapText="1"/>
    </xf>
    <xf numFmtId="165" fontId="10" fillId="0" borderId="0" xfId="0" applyNumberFormat="1" applyFont="1"/>
    <xf numFmtId="3" fontId="10" fillId="0" borderId="0" xfId="0" applyNumberFormat="1" applyFont="1" applyAlignment="1">
      <alignment horizontal="right" wrapText="1"/>
    </xf>
    <xf numFmtId="3" fontId="10" fillId="0" borderId="0" xfId="0" applyNumberFormat="1" applyFont="1" applyAlignment="1">
      <alignment horizontal="center" wrapText="1"/>
    </xf>
    <xf numFmtId="4" fontId="10" fillId="0" borderId="0" xfId="0" applyNumberFormat="1" applyFont="1" applyAlignment="1">
      <alignment horizontal="right"/>
    </xf>
    <xf numFmtId="9" fontId="10" fillId="0" borderId="0" xfId="7" applyNumberFormat="1" applyFont="1" applyAlignment="1">
      <alignment horizontal="center"/>
    </xf>
    <xf numFmtId="164" fontId="10" fillId="0" borderId="0" xfId="7" applyNumberFormat="1" applyFont="1" applyAlignment="1">
      <alignment horizontal="center"/>
    </xf>
    <xf numFmtId="3" fontId="11" fillId="0" borderId="0" xfId="0" applyNumberFormat="1" applyFont="1" applyFill="1" applyBorder="1" applyAlignment="1">
      <alignment horizontal="center" wrapText="1"/>
    </xf>
    <xf numFmtId="3" fontId="10" fillId="0" borderId="2" xfId="0" applyNumberFormat="1" applyFont="1" applyFill="1" applyBorder="1" applyAlignment="1"/>
    <xf numFmtId="164" fontId="10" fillId="0" borderId="2" xfId="7" applyNumberFormat="1" applyFont="1" applyFill="1" applyBorder="1" applyAlignment="1">
      <alignment wrapText="1"/>
    </xf>
    <xf numFmtId="0" fontId="12" fillId="0" borderId="0" xfId="0" applyFont="1" applyFill="1"/>
    <xf numFmtId="3" fontId="13" fillId="0" borderId="0" xfId="0" applyNumberFormat="1" applyFont="1" applyFill="1" applyBorder="1" applyAlignment="1">
      <alignment horizontal="right"/>
    </xf>
    <xf numFmtId="3" fontId="10" fillId="0" borderId="2" xfId="0" applyNumberFormat="1" applyFont="1" applyFill="1" applyBorder="1" applyAlignment="1">
      <alignment horizontal="right"/>
    </xf>
  </cellXfs>
  <cellStyles count="8">
    <cellStyle name="F2 - Style3" xfId="1"/>
    <cellStyle name="F3 - Style5" xfId="2"/>
    <cellStyle name="F4 - Style2" xfId="3"/>
    <cellStyle name="F5 - Style4" xfId="4"/>
    <cellStyle name="F7 - Style1" xfId="5"/>
    <cellStyle name="no dec" xfId="6"/>
    <cellStyle name="Normal" xfId="0" builtinId="0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4"/>
  <sheetViews>
    <sheetView showGridLines="0" tabSelected="1" topLeftCell="A3" workbookViewId="0">
      <pane xSplit="1" ySplit="2" topLeftCell="B23" activePane="bottomRight" state="frozen"/>
      <selection activeCell="A3" sqref="A3"/>
      <selection pane="topRight" activeCell="B3" sqref="B3"/>
      <selection pane="bottomLeft" activeCell="A5" sqref="A5"/>
      <selection pane="bottomRight" activeCell="L30" sqref="L30"/>
    </sheetView>
  </sheetViews>
  <sheetFormatPr defaultColWidth="9.28515625" defaultRowHeight="12.75"/>
  <cols>
    <col min="1" max="1" width="11" style="2" customWidth="1"/>
    <col min="2" max="2" width="12.5703125" style="2" customWidth="1"/>
    <col min="3" max="3" width="9.42578125" style="3" customWidth="1"/>
    <col min="4" max="4" width="14.42578125" style="2" customWidth="1"/>
    <col min="5" max="5" width="9.42578125" style="3" customWidth="1"/>
    <col min="6" max="6" width="14.140625" style="2" customWidth="1"/>
    <col min="7" max="7" width="9.42578125" style="3" customWidth="1"/>
    <col min="8" max="8" width="12.7109375" style="2" customWidth="1"/>
    <col min="9" max="10" width="9.42578125" style="3" customWidth="1"/>
    <col min="11" max="11" width="12" style="2" bestFit="1" customWidth="1"/>
    <col min="12" max="13" width="12.7109375" style="4" customWidth="1"/>
    <col min="14" max="14" width="9.28515625" style="2" customWidth="1"/>
    <col min="15" max="16384" width="9.28515625" style="2"/>
  </cols>
  <sheetData>
    <row r="1" spans="1:11" ht="18.75">
      <c r="A1" s="1" t="s">
        <v>4</v>
      </c>
    </row>
    <row r="2" spans="1:11" ht="13.5" thickBot="1"/>
    <row r="3" spans="1:11" ht="25.5">
      <c r="A3" s="5" t="s">
        <v>6</v>
      </c>
      <c r="B3" s="5" t="s">
        <v>0</v>
      </c>
      <c r="C3" s="5" t="s">
        <v>5</v>
      </c>
      <c r="D3" s="5" t="s">
        <v>1</v>
      </c>
      <c r="E3" s="5" t="s">
        <v>5</v>
      </c>
      <c r="F3" s="5" t="s">
        <v>2</v>
      </c>
      <c r="G3" s="5" t="s">
        <v>5</v>
      </c>
      <c r="H3" s="5" t="s">
        <v>3</v>
      </c>
      <c r="I3" s="5" t="s">
        <v>5</v>
      </c>
      <c r="J3" s="18"/>
      <c r="K3" s="2" t="s">
        <v>45</v>
      </c>
    </row>
    <row r="4" spans="1:11">
      <c r="A4" s="6"/>
      <c r="B4" s="7"/>
      <c r="C4" s="7"/>
      <c r="D4" s="7"/>
      <c r="E4" s="7"/>
      <c r="F4" s="7"/>
      <c r="G4" s="7"/>
      <c r="H4" s="7"/>
      <c r="I4" s="7"/>
      <c r="J4" s="7"/>
    </row>
    <row r="5" spans="1:11">
      <c r="A5" s="6" t="s">
        <v>7</v>
      </c>
      <c r="B5" s="7">
        <v>4591241</v>
      </c>
      <c r="C5" s="7"/>
      <c r="D5" s="7">
        <v>32000</v>
      </c>
      <c r="E5" s="7"/>
      <c r="F5" s="7"/>
      <c r="G5" s="7"/>
      <c r="H5" s="7"/>
      <c r="I5" s="7"/>
      <c r="J5" s="7"/>
    </row>
    <row r="6" spans="1:11">
      <c r="A6" s="6" t="s">
        <v>8</v>
      </c>
      <c r="B6" s="7">
        <v>13960680</v>
      </c>
      <c r="C6" s="8">
        <f>B6/B5-1</f>
        <v>2.040720362969402</v>
      </c>
      <c r="D6" s="7">
        <f>AVERAGE(32762, 56240,71794, 68802)</f>
        <v>57399.5</v>
      </c>
      <c r="E6" s="8">
        <f t="shared" ref="E6:E45" si="0">D6/D5-1</f>
        <v>0.7937343750000001</v>
      </c>
      <c r="F6" s="7"/>
      <c r="G6" s="8"/>
      <c r="H6" s="7"/>
      <c r="I6" s="8"/>
      <c r="J6" s="8"/>
    </row>
    <row r="7" spans="1:11">
      <c r="A7" s="6" t="s">
        <v>9</v>
      </c>
      <c r="B7" s="7">
        <v>27876794</v>
      </c>
      <c r="C7" s="8">
        <f t="shared" ref="C7:C45" si="1">B7/B6-1</f>
        <v>0.99680774861969468</v>
      </c>
      <c r="D7" s="7">
        <f>AVERAGE(113622, 122908, 116587,118895)</f>
        <v>118003</v>
      </c>
      <c r="E7" s="8">
        <f t="shared" si="0"/>
        <v>1.0558193015618604</v>
      </c>
      <c r="F7" s="7"/>
      <c r="G7" s="8"/>
      <c r="H7" s="7"/>
      <c r="I7" s="8"/>
      <c r="J7" s="8"/>
    </row>
    <row r="8" spans="1:11">
      <c r="A8" s="6" t="s">
        <v>10</v>
      </c>
      <c r="B8" s="7">
        <v>32897431</v>
      </c>
      <c r="C8" s="8">
        <f t="shared" si="1"/>
        <v>0.18010094704577573</v>
      </c>
      <c r="D8" s="7">
        <v>131000</v>
      </c>
      <c r="E8" s="8">
        <f t="shared" si="0"/>
        <v>0.11014126759489162</v>
      </c>
      <c r="F8" s="7"/>
      <c r="G8" s="8"/>
      <c r="H8" s="7"/>
      <c r="I8" s="8"/>
      <c r="J8" s="8"/>
    </row>
    <row r="9" spans="1:11">
      <c r="A9" s="6" t="s">
        <v>11</v>
      </c>
      <c r="B9" s="7">
        <v>34599088</v>
      </c>
      <c r="C9" s="8">
        <f t="shared" si="1"/>
        <v>5.1726136305293879E-2</v>
      </c>
      <c r="D9" s="7">
        <v>133453</v>
      </c>
      <c r="E9" s="8">
        <f t="shared" si="0"/>
        <v>1.8725190839694594E-2</v>
      </c>
      <c r="F9" s="7"/>
      <c r="G9" s="8"/>
      <c r="H9" s="7"/>
      <c r="I9" s="8"/>
      <c r="J9" s="8"/>
    </row>
    <row r="10" spans="1:11">
      <c r="A10" s="6" t="s">
        <v>12</v>
      </c>
      <c r="B10" s="7">
        <v>38655206</v>
      </c>
      <c r="C10" s="8">
        <f t="shared" si="1"/>
        <v>0.11723193397467591</v>
      </c>
      <c r="D10" s="7">
        <v>146780</v>
      </c>
      <c r="E10" s="8">
        <f t="shared" si="0"/>
        <v>9.986287307141839E-2</v>
      </c>
      <c r="F10" s="7"/>
      <c r="G10" s="8"/>
      <c r="H10" s="7"/>
      <c r="I10" s="8"/>
      <c r="J10" s="8"/>
    </row>
    <row r="11" spans="1:11">
      <c r="A11" s="6" t="s">
        <v>13</v>
      </c>
      <c r="B11" s="7">
        <v>41191566</v>
      </c>
      <c r="C11" s="8">
        <f t="shared" si="1"/>
        <v>6.5614965290833105E-2</v>
      </c>
      <c r="D11" s="7">
        <v>151712</v>
      </c>
      <c r="E11" s="8">
        <f t="shared" si="0"/>
        <v>3.3601308080119852E-2</v>
      </c>
      <c r="F11" s="7"/>
      <c r="G11" s="8"/>
      <c r="H11" s="7"/>
      <c r="I11" s="8"/>
      <c r="J11" s="8"/>
    </row>
    <row r="12" spans="1:11">
      <c r="A12" s="6" t="s">
        <v>14</v>
      </c>
      <c r="B12" s="7">
        <v>34482335</v>
      </c>
      <c r="C12" s="8">
        <f t="shared" si="1"/>
        <v>-0.16287875532578688</v>
      </c>
      <c r="D12" s="7">
        <v>148682</v>
      </c>
      <c r="E12" s="8">
        <f t="shared" si="0"/>
        <v>-1.9972052309639277E-2</v>
      </c>
      <c r="F12" s="7"/>
      <c r="G12" s="8"/>
      <c r="H12" s="7"/>
      <c r="I12" s="8"/>
      <c r="J12" s="8"/>
    </row>
    <row r="13" spans="1:11">
      <c r="A13" s="6" t="s">
        <v>15</v>
      </c>
      <c r="B13" s="7">
        <v>46879319</v>
      </c>
      <c r="C13" s="8">
        <f t="shared" si="1"/>
        <v>0.35951695266576356</v>
      </c>
      <c r="D13" s="7">
        <v>161965</v>
      </c>
      <c r="E13" s="8">
        <f t="shared" si="0"/>
        <v>8.9338319366164098E-2</v>
      </c>
      <c r="F13" s="7"/>
      <c r="G13" s="8"/>
      <c r="H13" s="7"/>
      <c r="I13" s="8"/>
      <c r="J13" s="8"/>
    </row>
    <row r="14" spans="1:11">
      <c r="A14" s="6" t="s">
        <v>16</v>
      </c>
      <c r="B14" s="7">
        <v>53290643</v>
      </c>
      <c r="C14" s="8">
        <f t="shared" si="1"/>
        <v>0.13676231090302315</v>
      </c>
      <c r="D14" s="7">
        <v>184062</v>
      </c>
      <c r="E14" s="8">
        <f t="shared" si="0"/>
        <v>0.1364307103386535</v>
      </c>
      <c r="F14" s="7"/>
      <c r="G14" s="8"/>
      <c r="H14" s="7"/>
      <c r="I14" s="8"/>
      <c r="J14" s="8"/>
    </row>
    <row r="15" spans="1:11">
      <c r="A15" s="6" t="s">
        <v>17</v>
      </c>
      <c r="B15" s="7">
        <v>53699387</v>
      </c>
      <c r="C15" s="8">
        <f t="shared" si="1"/>
        <v>7.67008947518244E-3</v>
      </c>
      <c r="D15" s="7">
        <v>186293</v>
      </c>
      <c r="E15" s="8">
        <f t="shared" si="0"/>
        <v>1.2120915778379038E-2</v>
      </c>
      <c r="F15" s="7"/>
      <c r="G15" s="8"/>
      <c r="H15" s="7"/>
      <c r="I15" s="8"/>
      <c r="J15" s="8"/>
    </row>
    <row r="16" spans="1:11">
      <c r="A16" s="6" t="s">
        <v>18</v>
      </c>
      <c r="B16" s="7">
        <v>58277463</v>
      </c>
      <c r="C16" s="8">
        <f t="shared" si="1"/>
        <v>8.5253785113040381E-2</v>
      </c>
      <c r="D16" s="7">
        <v>202536</v>
      </c>
      <c r="E16" s="8">
        <f t="shared" si="0"/>
        <v>8.7190608342771814E-2</v>
      </c>
      <c r="F16" s="7"/>
      <c r="G16" s="8"/>
      <c r="H16" s="7"/>
      <c r="I16" s="8"/>
      <c r="J16" s="8"/>
    </row>
    <row r="17" spans="1:11">
      <c r="A17" s="6" t="s">
        <v>19</v>
      </c>
      <c r="B17" s="7">
        <v>60798419</v>
      </c>
      <c r="C17" s="8">
        <f t="shared" si="1"/>
        <v>4.325781992260036E-2</v>
      </c>
      <c r="D17" s="7">
        <v>211611.5243902439</v>
      </c>
      <c r="E17" s="8">
        <f t="shared" si="0"/>
        <v>4.4809438273906377E-2</v>
      </c>
      <c r="F17" s="7"/>
      <c r="G17" s="8"/>
      <c r="H17" s="7"/>
      <c r="I17" s="8"/>
      <c r="J17" s="8"/>
    </row>
    <row r="18" spans="1:11">
      <c r="A18" s="6" t="s">
        <v>20</v>
      </c>
      <c r="B18" s="7">
        <v>58894468</v>
      </c>
      <c r="C18" s="8">
        <f t="shared" si="1"/>
        <v>-3.1315797866388606E-2</v>
      </c>
      <c r="D18" s="7">
        <v>204243.51417004049</v>
      </c>
      <c r="E18" s="8">
        <f t="shared" si="0"/>
        <v>-3.4818567851794602E-2</v>
      </c>
      <c r="F18" s="7"/>
      <c r="G18" s="8"/>
      <c r="H18" s="7"/>
      <c r="I18" s="8"/>
      <c r="J18" s="8"/>
    </row>
    <row r="19" spans="1:11">
      <c r="A19" s="6" t="s">
        <v>21</v>
      </c>
      <c r="B19" s="7">
        <v>56240997</v>
      </c>
      <c r="C19" s="8">
        <f t="shared" si="1"/>
        <v>-4.5054673046711291E-2</v>
      </c>
      <c r="D19" s="7">
        <v>194226.38800000001</v>
      </c>
      <c r="E19" s="8">
        <f t="shared" si="0"/>
        <v>-4.9045014774377838E-2</v>
      </c>
      <c r="F19" s="7"/>
      <c r="G19" s="8"/>
      <c r="H19" s="7"/>
      <c r="I19" s="8"/>
      <c r="J19" s="8"/>
    </row>
    <row r="20" spans="1:11">
      <c r="A20" s="6" t="s">
        <v>22</v>
      </c>
      <c r="B20" s="7">
        <v>57595481</v>
      </c>
      <c r="C20" s="8">
        <f t="shared" si="1"/>
        <v>2.4083570211246519E-2</v>
      </c>
      <c r="D20" s="7">
        <v>198259.32936507938</v>
      </c>
      <c r="E20" s="8">
        <f t="shared" si="0"/>
        <v>2.0764126886195111E-2</v>
      </c>
      <c r="F20" s="7"/>
      <c r="G20" s="8"/>
      <c r="H20" s="7"/>
      <c r="I20" s="8"/>
      <c r="J20" s="8"/>
    </row>
    <row r="21" spans="1:11">
      <c r="A21" s="6" t="s">
        <v>23</v>
      </c>
      <c r="B21" s="7">
        <v>60457004</v>
      </c>
      <c r="C21" s="8">
        <f t="shared" si="1"/>
        <v>4.9683116632014857E-2</v>
      </c>
      <c r="D21" s="7">
        <v>207230.82142857142</v>
      </c>
      <c r="E21" s="8">
        <f t="shared" si="0"/>
        <v>4.5251298348597313E-2</v>
      </c>
      <c r="F21" s="7">
        <v>88950.13461538461</v>
      </c>
      <c r="G21" s="8"/>
      <c r="H21" s="7">
        <v>52435.86</v>
      </c>
      <c r="I21" s="8"/>
      <c r="J21" s="8"/>
    </row>
    <row r="22" spans="1:11">
      <c r="A22" s="6" t="s">
        <v>24</v>
      </c>
      <c r="B22" s="7">
        <v>70549547</v>
      </c>
      <c r="C22" s="8">
        <f t="shared" si="1"/>
        <v>0.16693753134045486</v>
      </c>
      <c r="D22" s="7">
        <v>241524.75502008031</v>
      </c>
      <c r="E22" s="8">
        <f t="shared" si="0"/>
        <v>0.16548664602639418</v>
      </c>
      <c r="F22" s="7">
        <v>107526</v>
      </c>
      <c r="G22" s="8">
        <f t="shared" ref="G22:G39" si="2">F22/F21-1</f>
        <v>0.20883459552856642</v>
      </c>
      <c r="H22" s="7">
        <v>66416.307692307688</v>
      </c>
      <c r="I22" s="8">
        <f t="shared" ref="I22:I39" si="3">H22/H21-1</f>
        <v>0.26661997519078895</v>
      </c>
      <c r="J22" s="8"/>
    </row>
    <row r="23" spans="1:11">
      <c r="A23" s="6" t="s">
        <v>25</v>
      </c>
      <c r="B23" s="7">
        <v>71900906</v>
      </c>
      <c r="C23" s="8">
        <f t="shared" si="1"/>
        <v>1.9154750915693297E-2</v>
      </c>
      <c r="D23" s="7">
        <v>247456.03614457831</v>
      </c>
      <c r="E23" s="8">
        <f t="shared" si="0"/>
        <v>2.4557652999191992E-2</v>
      </c>
      <c r="F23" s="7">
        <v>108098.80769230769</v>
      </c>
      <c r="G23" s="8">
        <f t="shared" si="2"/>
        <v>5.3271552211342499E-3</v>
      </c>
      <c r="H23" s="7">
        <v>65778.509433962259</v>
      </c>
      <c r="I23" s="8">
        <f t="shared" si="3"/>
        <v>-9.6030369724888764E-3</v>
      </c>
      <c r="J23" s="8"/>
    </row>
    <row r="24" spans="1:11">
      <c r="A24" s="6" t="s">
        <v>26</v>
      </c>
      <c r="B24" s="7">
        <v>72987888</v>
      </c>
      <c r="C24" s="8">
        <f t="shared" si="1"/>
        <v>1.5117778905317181E-2</v>
      </c>
      <c r="D24" s="7">
        <v>249548.35458167331</v>
      </c>
      <c r="E24" s="8">
        <f t="shared" si="0"/>
        <v>8.4553137991452143E-3</v>
      </c>
      <c r="F24" s="7">
        <v>108178.5</v>
      </c>
      <c r="G24" s="8">
        <f t="shared" si="2"/>
        <v>7.3721726810482835E-4</v>
      </c>
      <c r="H24" s="7">
        <v>68110.961538461532</v>
      </c>
      <c r="I24" s="8">
        <f t="shared" si="3"/>
        <v>3.5459181495149483E-2</v>
      </c>
      <c r="J24" s="8"/>
    </row>
    <row r="25" spans="1:11">
      <c r="A25" s="6" t="s">
        <v>27</v>
      </c>
      <c r="B25" s="6">
        <v>73939485</v>
      </c>
      <c r="C25" s="8">
        <f t="shared" si="1"/>
        <v>1.3037738535467636E-2</v>
      </c>
      <c r="D25" s="6">
        <v>253837.75200000001</v>
      </c>
      <c r="E25" s="8">
        <f t="shared" si="0"/>
        <v>1.7188642359582618E-2</v>
      </c>
      <c r="F25" s="6">
        <v>108356.30769230769</v>
      </c>
      <c r="G25" s="8">
        <f t="shared" si="2"/>
        <v>1.6436509316333225E-3</v>
      </c>
      <c r="H25" s="6">
        <v>68245.75</v>
      </c>
      <c r="I25" s="8">
        <f t="shared" si="3"/>
        <v>1.9789540258119409E-3</v>
      </c>
      <c r="J25" s="8"/>
    </row>
    <row r="26" spans="1:11">
      <c r="A26" s="6" t="s">
        <v>28</v>
      </c>
      <c r="B26" s="6">
        <v>73175021</v>
      </c>
      <c r="C26" s="8">
        <f t="shared" si="1"/>
        <v>-1.0339049561949198E-2</v>
      </c>
      <c r="D26" s="6">
        <v>251980.704</v>
      </c>
      <c r="E26" s="8">
        <f t="shared" si="0"/>
        <v>-7.3158857788813147E-3</v>
      </c>
      <c r="F26" s="6">
        <v>104670.7</v>
      </c>
      <c r="G26" s="8">
        <f t="shared" si="2"/>
        <v>-3.4013780746142364E-2</v>
      </c>
      <c r="H26" s="6">
        <v>67007.86538461539</v>
      </c>
      <c r="I26" s="8">
        <f t="shared" si="3"/>
        <v>-1.8138633034066043E-2</v>
      </c>
      <c r="J26" s="8"/>
      <c r="K26" s="2">
        <f t="shared" ref="K26:K45" si="4">B26/D26</f>
        <v>290.39930374986176</v>
      </c>
    </row>
    <row r="27" spans="1:11">
      <c r="A27" s="6" t="s">
        <v>29</v>
      </c>
      <c r="B27" s="6">
        <v>72045140</v>
      </c>
      <c r="C27" s="8">
        <f t="shared" si="1"/>
        <v>-1.5440801855048369E-2</v>
      </c>
      <c r="D27" s="6">
        <v>248169.15599999999</v>
      </c>
      <c r="E27" s="8">
        <f t="shared" si="0"/>
        <v>-1.5126348722321215E-2</v>
      </c>
      <c r="F27" s="6">
        <v>103294.82692307692</v>
      </c>
      <c r="G27" s="8">
        <f t="shared" si="2"/>
        <v>-1.3144777639999328E-2</v>
      </c>
      <c r="H27" s="6">
        <v>66214.36</v>
      </c>
      <c r="I27" s="8">
        <f t="shared" si="3"/>
        <v>-1.1841973775179704E-2</v>
      </c>
      <c r="J27" s="8"/>
      <c r="K27" s="2">
        <f t="shared" si="4"/>
        <v>290.30658427189883</v>
      </c>
    </row>
    <row r="28" spans="1:11">
      <c r="A28" s="6" t="s">
        <v>30</v>
      </c>
      <c r="B28" s="6">
        <v>72446572</v>
      </c>
      <c r="C28" s="8">
        <f t="shared" si="1"/>
        <v>5.5719511406320255E-3</v>
      </c>
      <c r="D28" s="6">
        <v>248669.16465863455</v>
      </c>
      <c r="E28" s="8">
        <f t="shared" si="0"/>
        <v>2.0147896970506007E-3</v>
      </c>
      <c r="F28" s="6">
        <v>105762.90566037736</v>
      </c>
      <c r="G28" s="8">
        <f t="shared" si="2"/>
        <v>2.3893536693162742E-2</v>
      </c>
      <c r="H28" s="6">
        <v>70723.415094339623</v>
      </c>
      <c r="I28" s="8">
        <f t="shared" si="3"/>
        <v>6.8097843040990202E-2</v>
      </c>
      <c r="J28" s="8"/>
      <c r="K28" s="2">
        <f t="shared" si="4"/>
        <v>291.33717523623181</v>
      </c>
    </row>
    <row r="29" spans="1:11">
      <c r="A29" s="6" t="s">
        <v>31</v>
      </c>
      <c r="B29" s="6">
        <v>75871750</v>
      </c>
      <c r="C29" s="8">
        <f t="shared" si="1"/>
        <v>4.7278675932382219E-2</v>
      </c>
      <c r="D29" s="6">
        <v>260543.152</v>
      </c>
      <c r="E29" s="8">
        <f t="shared" si="0"/>
        <v>4.7750139659115787E-2</v>
      </c>
      <c r="F29" s="6">
        <v>109532.98076923077</v>
      </c>
      <c r="G29" s="8">
        <f t="shared" si="2"/>
        <v>3.5646478179786056E-2</v>
      </c>
      <c r="H29" s="6">
        <v>72813.75</v>
      </c>
      <c r="I29" s="8">
        <f t="shared" si="3"/>
        <v>2.9556475784887182E-2</v>
      </c>
      <c r="J29" s="8"/>
      <c r="K29" s="2">
        <f t="shared" si="4"/>
        <v>291.20608013523992</v>
      </c>
    </row>
    <row r="30" spans="1:11">
      <c r="A30" s="6" t="s">
        <v>32</v>
      </c>
      <c r="B30" s="6">
        <v>75667999</v>
      </c>
      <c r="C30" s="8">
        <f t="shared" si="1"/>
        <v>-2.6854659342904208E-3</v>
      </c>
      <c r="D30" s="6">
        <v>265323.55144032923</v>
      </c>
      <c r="E30" s="8">
        <f t="shared" si="0"/>
        <v>1.8347822246079337E-2</v>
      </c>
      <c r="F30" s="6">
        <v>110777.51923076923</v>
      </c>
      <c r="G30" s="8">
        <f t="shared" si="2"/>
        <v>1.1362225813616122E-2</v>
      </c>
      <c r="H30" s="6">
        <v>74042.38461538461</v>
      </c>
      <c r="I30" s="8">
        <f t="shared" si="3"/>
        <v>1.6873662122670607E-2</v>
      </c>
      <c r="J30" s="8"/>
      <c r="K30" s="2">
        <f t="shared" si="4"/>
        <v>285.19141474335947</v>
      </c>
    </row>
    <row r="31" spans="1:11">
      <c r="A31" s="6" t="s">
        <v>33</v>
      </c>
      <c r="B31" s="6">
        <v>81364678</v>
      </c>
      <c r="C31" s="8">
        <f t="shared" si="1"/>
        <v>7.5285180991768952E-2</v>
      </c>
      <c r="D31" s="6">
        <v>278683.424</v>
      </c>
      <c r="E31" s="8">
        <f t="shared" si="0"/>
        <v>5.0353134831588431E-2</v>
      </c>
      <c r="F31" s="6">
        <v>118451.82692307692</v>
      </c>
      <c r="G31" s="8">
        <f t="shared" si="2"/>
        <v>6.9276760714606311E-2</v>
      </c>
      <c r="H31" s="6">
        <v>80298.961538461532</v>
      </c>
      <c r="I31" s="8">
        <f t="shared" si="3"/>
        <v>8.4499938185093493E-2</v>
      </c>
      <c r="J31" s="8"/>
      <c r="K31" s="2">
        <f t="shared" si="4"/>
        <v>291.96095279782412</v>
      </c>
    </row>
    <row r="32" spans="1:11">
      <c r="A32" s="6" t="s">
        <v>34</v>
      </c>
      <c r="B32" s="6">
        <v>91092291</v>
      </c>
      <c r="C32" s="8">
        <f t="shared" si="1"/>
        <v>0.1195557241681704</v>
      </c>
      <c r="D32" s="6">
        <v>310267.8605577689</v>
      </c>
      <c r="E32" s="8">
        <f t="shared" si="0"/>
        <v>0.11333446426210436</v>
      </c>
      <c r="F32" s="6">
        <v>132371.79999999999</v>
      </c>
      <c r="G32" s="8">
        <f t="shared" si="2"/>
        <v>0.11751590024831571</v>
      </c>
      <c r="H32" s="6">
        <v>91161.769230769234</v>
      </c>
      <c r="I32" s="8">
        <f t="shared" si="3"/>
        <v>0.13527955385954327</v>
      </c>
      <c r="J32" s="8"/>
      <c r="K32" s="2">
        <f t="shared" si="4"/>
        <v>293.59241668229276</v>
      </c>
    </row>
    <row r="33" spans="1:14">
      <c r="A33" s="6" t="s">
        <v>35</v>
      </c>
      <c r="B33" s="6">
        <v>97280846</v>
      </c>
      <c r="C33" s="8">
        <f t="shared" si="1"/>
        <v>6.7937197890873158E-2</v>
      </c>
      <c r="D33" s="6">
        <v>331585.59036144579</v>
      </c>
      <c r="E33" s="8">
        <f t="shared" si="0"/>
        <v>6.8707502495920725E-2</v>
      </c>
      <c r="F33" s="6">
        <v>144831.13207547169</v>
      </c>
      <c r="G33" s="8">
        <f t="shared" si="2"/>
        <v>9.4123764090778383E-2</v>
      </c>
      <c r="H33" s="6">
        <v>103949.46153846153</v>
      </c>
      <c r="I33" s="8">
        <f t="shared" si="3"/>
        <v>0.1402747271756124</v>
      </c>
      <c r="J33" s="8"/>
      <c r="K33" s="2">
        <f t="shared" si="4"/>
        <v>293.38080069751749</v>
      </c>
    </row>
    <row r="34" spans="1:14">
      <c r="A34" s="6" t="s">
        <v>36</v>
      </c>
      <c r="B34" s="6">
        <v>90796756</v>
      </c>
      <c r="C34" s="8">
        <f t="shared" si="1"/>
        <v>-6.6653306037243953E-2</v>
      </c>
      <c r="D34" s="6">
        <v>310725.18699186994</v>
      </c>
      <c r="E34" s="8">
        <f t="shared" si="0"/>
        <v>-6.2911067235572271E-2</v>
      </c>
      <c r="F34" s="6">
        <v>137107.55769230769</v>
      </c>
      <c r="G34" s="8">
        <f t="shared" si="2"/>
        <v>-5.332813651652768E-2</v>
      </c>
      <c r="H34" s="6">
        <v>96023.811320754714</v>
      </c>
      <c r="I34" s="8">
        <f t="shared" si="3"/>
        <v>-7.6245226289838097E-2</v>
      </c>
      <c r="J34" s="8"/>
      <c r="K34" s="2">
        <f t="shared" si="4"/>
        <v>292.20919256338135</v>
      </c>
    </row>
    <row r="35" spans="1:14">
      <c r="A35" s="6" t="s">
        <v>37</v>
      </c>
      <c r="B35" s="6">
        <v>87380764</v>
      </c>
      <c r="C35" s="8">
        <f t="shared" si="1"/>
        <v>-3.7622401399450833E-2</v>
      </c>
      <c r="D35" s="6">
        <v>295158.0850202429</v>
      </c>
      <c r="E35" s="8">
        <f t="shared" si="0"/>
        <v>-5.0099260128643297E-2</v>
      </c>
      <c r="F35" s="6">
        <v>137361.67307692306</v>
      </c>
      <c r="G35" s="8">
        <f t="shared" si="2"/>
        <v>1.853401729944304E-3</v>
      </c>
      <c r="H35" s="6">
        <v>100847.65384615384</v>
      </c>
      <c r="I35" s="8">
        <f t="shared" si="3"/>
        <v>5.0235899398803685E-2</v>
      </c>
      <c r="J35" s="8"/>
      <c r="K35" s="2">
        <f t="shared" si="4"/>
        <v>296.04733339426275</v>
      </c>
    </row>
    <row r="36" spans="1:14">
      <c r="A36" s="6" t="s">
        <v>38</v>
      </c>
      <c r="B36" s="6">
        <v>91042192</v>
      </c>
      <c r="C36" s="8">
        <f t="shared" si="1"/>
        <v>4.1901991152194507E-2</v>
      </c>
      <c r="D36" s="6">
        <v>306569.50607287447</v>
      </c>
      <c r="E36" s="8">
        <f t="shared" si="0"/>
        <v>3.8662064946819674E-2</v>
      </c>
      <c r="F36" s="6">
        <v>145394.38461538462</v>
      </c>
      <c r="G36" s="8">
        <f t="shared" si="2"/>
        <v>5.8478550519424743E-2</v>
      </c>
      <c r="H36" s="6">
        <v>104349.57692307692</v>
      </c>
      <c r="I36" s="8">
        <f t="shared" si="3"/>
        <v>3.4724883954815322E-2</v>
      </c>
      <c r="J36" s="8"/>
      <c r="K36" s="2">
        <f t="shared" si="4"/>
        <v>296.97080171554444</v>
      </c>
    </row>
    <row r="37" spans="1:14">
      <c r="A37" s="6" t="s">
        <v>39</v>
      </c>
      <c r="B37" s="6">
        <v>92756099</v>
      </c>
      <c r="C37" s="8">
        <f t="shared" si="1"/>
        <v>1.8825414484747949E-2</v>
      </c>
      <c r="D37" s="6">
        <v>310716.576</v>
      </c>
      <c r="E37" s="8">
        <f t="shared" si="0"/>
        <v>1.3527339950568207E-2</v>
      </c>
      <c r="F37" s="6">
        <v>150046.24</v>
      </c>
      <c r="G37" s="8">
        <f t="shared" si="2"/>
        <v>3.1994738977856985E-2</v>
      </c>
      <c r="H37" s="6">
        <v>108720.98076923077</v>
      </c>
      <c r="I37" s="8">
        <f t="shared" si="3"/>
        <v>4.1891917294272218E-2</v>
      </c>
      <c r="J37" s="8"/>
      <c r="K37" s="2">
        <f t="shared" si="4"/>
        <v>298.52317566733228</v>
      </c>
    </row>
    <row r="38" spans="1:14">
      <c r="A38" s="6" t="s">
        <v>40</v>
      </c>
      <c r="B38" s="6">
        <v>96852220</v>
      </c>
      <c r="C38" s="8">
        <f t="shared" si="1"/>
        <v>4.4160125793992311E-2</v>
      </c>
      <c r="D38" s="6">
        <v>322965.08</v>
      </c>
      <c r="E38" s="8">
        <f t="shared" si="0"/>
        <v>3.9420182076156829E-2</v>
      </c>
      <c r="F38" s="6">
        <v>161883.61538461538</v>
      </c>
      <c r="G38" s="8">
        <f t="shared" si="2"/>
        <v>7.8891516272686202E-2</v>
      </c>
      <c r="H38" s="6">
        <v>116479.06</v>
      </c>
      <c r="I38" s="8">
        <f t="shared" si="3"/>
        <v>7.1357700932043633E-2</v>
      </c>
      <c r="J38" s="8"/>
      <c r="K38" s="2">
        <f t="shared" si="4"/>
        <v>299.88449525255174</v>
      </c>
    </row>
    <row r="39" spans="1:14">
      <c r="A39" s="6" t="s">
        <v>41</v>
      </c>
      <c r="B39" s="6">
        <v>101704381</v>
      </c>
      <c r="C39" s="8">
        <f t="shared" si="1"/>
        <v>5.0098603831693289E-2</v>
      </c>
      <c r="D39" s="6">
        <v>339359</v>
      </c>
      <c r="E39" s="8">
        <f t="shared" si="0"/>
        <v>5.0760658087245725E-2</v>
      </c>
      <c r="F39" s="6">
        <v>172040.03773584907</v>
      </c>
      <c r="G39" s="8">
        <f t="shared" si="2"/>
        <v>6.273903833382577E-2</v>
      </c>
      <c r="H39" s="6">
        <v>124873.98076923077</v>
      </c>
      <c r="I39" s="8">
        <f t="shared" si="3"/>
        <v>7.207236020990182E-2</v>
      </c>
      <c r="J39" s="8"/>
      <c r="K39" s="2">
        <f t="shared" si="4"/>
        <v>299.69554660403878</v>
      </c>
    </row>
    <row r="40" spans="1:14">
      <c r="A40" s="6" t="s">
        <v>42</v>
      </c>
      <c r="B40" s="6">
        <v>107487604</v>
      </c>
      <c r="C40" s="8">
        <f t="shared" si="1"/>
        <v>5.6863066695229225E-2</v>
      </c>
      <c r="D40" s="6">
        <v>357774.71774193546</v>
      </c>
      <c r="E40" s="8">
        <f t="shared" si="0"/>
        <v>5.4266183427978731E-2</v>
      </c>
      <c r="F40" s="6">
        <v>181185.71153846153</v>
      </c>
      <c r="G40" s="8">
        <f t="shared" ref="G40:I45" si="5">F40/F39-1</f>
        <v>5.316014762014154E-2</v>
      </c>
      <c r="H40" s="6">
        <v>132502.37735849057</v>
      </c>
      <c r="I40" s="8">
        <f t="shared" si="5"/>
        <v>6.1088759582007768E-2</v>
      </c>
      <c r="J40" s="8"/>
      <c r="K40" s="2">
        <f t="shared" si="4"/>
        <v>300.43376088282264</v>
      </c>
    </row>
    <row r="41" spans="1:14">
      <c r="A41" s="6" t="s">
        <v>43</v>
      </c>
      <c r="B41" s="6">
        <v>106874420</v>
      </c>
      <c r="C41" s="8">
        <f t="shared" si="1"/>
        <v>-5.7046950269725727E-3</v>
      </c>
      <c r="D41" s="6">
        <v>356711.84146341466</v>
      </c>
      <c r="E41" s="8">
        <f t="shared" si="0"/>
        <v>-2.970797615966414E-3</v>
      </c>
      <c r="F41" s="6">
        <v>182770.73076923078</v>
      </c>
      <c r="G41" s="8">
        <f t="shared" si="5"/>
        <v>8.7480365714864838E-3</v>
      </c>
      <c r="H41" s="6">
        <v>130153.11538461539</v>
      </c>
      <c r="I41" s="8">
        <f t="shared" si="5"/>
        <v>-1.7729960931336053E-2</v>
      </c>
      <c r="J41" s="8"/>
      <c r="K41" s="2">
        <f t="shared" si="4"/>
        <v>299.60995845146715</v>
      </c>
      <c r="M41" s="9"/>
      <c r="N41" s="9"/>
    </row>
    <row r="42" spans="1:14">
      <c r="A42" s="6" t="s">
        <v>44</v>
      </c>
      <c r="B42" s="6">
        <v>101003814</v>
      </c>
      <c r="C42" s="8">
        <f t="shared" si="1"/>
        <v>-5.4929944882975756E-2</v>
      </c>
      <c r="D42" s="6">
        <v>334983.93145161291</v>
      </c>
      <c r="E42" s="8">
        <f t="shared" si="0"/>
        <v>-6.0911658897172427E-2</v>
      </c>
      <c r="F42" s="6">
        <v>175167.15384615384</v>
      </c>
      <c r="G42" s="8">
        <f t="shared" si="5"/>
        <v>-4.1601720861297764E-2</v>
      </c>
      <c r="H42" s="6">
        <v>125275.38461538461</v>
      </c>
      <c r="I42" s="8">
        <f t="shared" si="5"/>
        <v>-3.7476865266087622E-2</v>
      </c>
      <c r="J42" s="8"/>
      <c r="K42" s="2">
        <f t="shared" si="4"/>
        <v>301.51838496345783</v>
      </c>
    </row>
    <row r="43" spans="1:14">
      <c r="A43" s="6" t="s">
        <v>46</v>
      </c>
      <c r="B43" s="6">
        <v>103713503</v>
      </c>
      <c r="C43" s="8">
        <f t="shared" si="1"/>
        <v>2.6827590886815411E-2</v>
      </c>
      <c r="D43" s="6">
        <v>345256.06800000003</v>
      </c>
      <c r="E43" s="8">
        <f t="shared" si="0"/>
        <v>3.0664565025176005E-2</v>
      </c>
      <c r="F43" s="6">
        <v>173360.92</v>
      </c>
      <c r="G43" s="8">
        <f t="shared" si="5"/>
        <v>-1.0311487093865868E-2</v>
      </c>
      <c r="H43" s="6">
        <v>126427.96153846153</v>
      </c>
      <c r="I43" s="8">
        <f t="shared" si="5"/>
        <v>9.2003463139667119E-3</v>
      </c>
      <c r="J43" s="8"/>
      <c r="K43" s="2">
        <f t="shared" si="4"/>
        <v>300.39588761116283</v>
      </c>
    </row>
    <row r="44" spans="1:14">
      <c r="A44" s="6" t="s">
        <v>47</v>
      </c>
      <c r="B44" s="6">
        <v>110776960</v>
      </c>
      <c r="C44" s="8">
        <f t="shared" si="1"/>
        <v>6.8105471280822449E-2</v>
      </c>
      <c r="D44" s="6">
        <v>366564.804</v>
      </c>
      <c r="E44" s="8">
        <f t="shared" si="0"/>
        <v>6.1718642987036443E-2</v>
      </c>
      <c r="F44" s="6">
        <v>189967.61538461538</v>
      </c>
      <c r="G44" s="8">
        <f t="shared" si="5"/>
        <v>9.5792612225496843E-2</v>
      </c>
      <c r="H44" s="6">
        <v>138834.07999999999</v>
      </c>
      <c r="I44" s="8">
        <f t="shared" si="5"/>
        <v>9.8127964024511405E-2</v>
      </c>
      <c r="J44" s="8"/>
      <c r="K44" s="2">
        <f t="shared" si="4"/>
        <v>302.20293599163983</v>
      </c>
    </row>
    <row r="45" spans="1:14">
      <c r="A45" s="6" t="s">
        <v>48</v>
      </c>
      <c r="B45" s="6">
        <v>117815050</v>
      </c>
      <c r="C45" s="8">
        <f t="shared" si="1"/>
        <v>6.3533879247092528E-2</v>
      </c>
      <c r="D45" s="6">
        <v>392292.85020242917</v>
      </c>
      <c r="E45" s="8">
        <f t="shared" si="0"/>
        <v>7.0186897164380202E-2</v>
      </c>
      <c r="F45" s="6">
        <v>202886.55769230769</v>
      </c>
      <c r="G45" s="8">
        <f t="shared" si="5"/>
        <v>6.8006024508630913E-2</v>
      </c>
      <c r="H45" s="6">
        <v>148249.35849056602</v>
      </c>
      <c r="I45" s="8">
        <f t="shared" si="5"/>
        <v>6.7816767256037025E-2</v>
      </c>
      <c r="J45" s="8"/>
      <c r="K45" s="2">
        <f t="shared" si="4"/>
        <v>300.32423466093155</v>
      </c>
    </row>
    <row r="46" spans="1:14" ht="13.5" customHeight="1">
      <c r="A46" s="2" t="s">
        <v>49</v>
      </c>
      <c r="B46" s="6">
        <v>117073699</v>
      </c>
      <c r="C46" s="8">
        <v>-6.2924982843872712E-3</v>
      </c>
      <c r="D46" s="22" t="s">
        <v>50</v>
      </c>
      <c r="E46" s="8">
        <v>1.746886064870723E-2</v>
      </c>
      <c r="F46" s="6">
        <v>203309.66666666666</v>
      </c>
      <c r="G46" s="8">
        <v>2.0854460698211952E-3</v>
      </c>
      <c r="H46" s="6">
        <v>150599.98039215687</v>
      </c>
      <c r="I46" s="8">
        <v>1.5855865587036666E-2</v>
      </c>
      <c r="J46" s="11"/>
      <c r="K46" s="2">
        <v>293.31064219429277</v>
      </c>
    </row>
    <row r="47" spans="1:14">
      <c r="A47" s="6" t="s">
        <v>52</v>
      </c>
      <c r="B47" s="6">
        <v>125979396</v>
      </c>
      <c r="C47" s="8">
        <v>7.6069151962132819E-2</v>
      </c>
      <c r="D47" s="6">
        <v>423119.8699186992</v>
      </c>
      <c r="E47" s="8">
        <v>6.0063548269874589E-2</v>
      </c>
      <c r="F47" s="6">
        <v>207538.71153846153</v>
      </c>
      <c r="G47" s="8">
        <v>2.0801002436979799E-2</v>
      </c>
      <c r="H47" s="6">
        <v>151561.57692307694</v>
      </c>
      <c r="I47" s="8">
        <v>6.3851039582880631E-3</v>
      </c>
      <c r="J47" s="8"/>
      <c r="K47" s="2">
        <v>297.73925772903652</v>
      </c>
    </row>
    <row r="48" spans="1:14" ht="13.5" customHeight="1">
      <c r="A48" s="6" t="s">
        <v>53</v>
      </c>
      <c r="B48" s="6">
        <v>128523988</v>
      </c>
      <c r="C48" s="8">
        <v>2.0198477535167791E-2</v>
      </c>
      <c r="D48" s="6">
        <v>433394.09638554219</v>
      </c>
      <c r="E48" s="8">
        <v>2.4282070394890942E-2</v>
      </c>
      <c r="F48" s="6">
        <v>201396.98076923078</v>
      </c>
      <c r="G48" s="8">
        <v>-2.959318155009627E-2</v>
      </c>
      <c r="H48" s="6">
        <v>143837.03846153847</v>
      </c>
      <c r="I48" s="8">
        <v>-5.0966337368335446E-2</v>
      </c>
      <c r="J48" s="11"/>
      <c r="K48" s="2">
        <v>296.55223518704003</v>
      </c>
    </row>
    <row r="49" spans="1:11" ht="13.5" customHeight="1">
      <c r="A49" s="6" t="s">
        <v>54</v>
      </c>
      <c r="B49" s="6">
        <v>124171100</v>
      </c>
      <c r="C49" s="8">
        <v>-3.3868292353330998E-2</v>
      </c>
      <c r="D49" s="6">
        <v>423395.48790322582</v>
      </c>
      <c r="E49" s="8">
        <v>-2.3070476883980784E-2</v>
      </c>
      <c r="F49" s="6">
        <v>188190.34</v>
      </c>
      <c r="G49" s="8">
        <v>-6.5575167605732454E-2</v>
      </c>
      <c r="H49" s="6">
        <v>133482.23999999999</v>
      </c>
      <c r="I49" s="8">
        <v>-7.1989791866490016E-2</v>
      </c>
      <c r="J49" s="11"/>
      <c r="K49" s="2">
        <v>293.2744999596722</v>
      </c>
    </row>
    <row r="50" spans="1:11" ht="13.5" customHeight="1" thickBot="1">
      <c r="A50" s="6" t="s">
        <v>55</v>
      </c>
      <c r="B50" s="19">
        <v>120554337</v>
      </c>
      <c r="C50" s="20">
        <v>-2.9127252637691003E-2</v>
      </c>
      <c r="D50" s="23">
        <v>414165.7085020243</v>
      </c>
      <c r="E50" s="20">
        <v>-2.1799427875129229E-2</v>
      </c>
      <c r="F50" s="19">
        <v>176481.56603773584</v>
      </c>
      <c r="G50" s="20">
        <v>-6.2217720432749868E-2</v>
      </c>
      <c r="H50" s="19">
        <v>126672.53846153847</v>
      </c>
      <c r="I50" s="20">
        <v>-5.101578710741983E-2</v>
      </c>
      <c r="J50" s="11"/>
      <c r="K50" s="2">
        <v>291.0775434210309</v>
      </c>
    </row>
    <row r="51" spans="1:11" ht="13.5" customHeight="1">
      <c r="B51" s="10"/>
      <c r="C51" s="11"/>
      <c r="D51" s="10"/>
      <c r="E51" s="11"/>
      <c r="F51" s="10"/>
      <c r="G51" s="11"/>
      <c r="H51" s="10"/>
      <c r="I51" s="11"/>
      <c r="J51" s="11"/>
    </row>
    <row r="52" spans="1:11" ht="13.5" customHeight="1">
      <c r="A52" s="21" t="s">
        <v>51</v>
      </c>
      <c r="B52" s="10"/>
      <c r="C52" s="11"/>
      <c r="D52" s="10"/>
      <c r="E52" s="11"/>
      <c r="F52" s="10"/>
      <c r="G52" s="11"/>
      <c r="H52" s="10"/>
      <c r="I52" s="11"/>
      <c r="J52" s="11"/>
    </row>
    <row r="53" spans="1:11" ht="13.5" customHeight="1">
      <c r="B53" s="10"/>
      <c r="C53" s="11"/>
      <c r="D53" s="10"/>
      <c r="E53" s="11"/>
      <c r="F53" s="10"/>
      <c r="G53" s="11"/>
      <c r="H53" s="10"/>
      <c r="I53" s="11"/>
      <c r="J53" s="2"/>
    </row>
    <row r="54" spans="1:11" ht="13.5" customHeight="1">
      <c r="B54" s="10"/>
      <c r="C54" s="11"/>
      <c r="D54" s="10"/>
      <c r="E54" s="11"/>
      <c r="F54" s="10"/>
      <c r="G54" s="11"/>
      <c r="H54" s="10"/>
      <c r="I54" s="11"/>
      <c r="J54" s="2"/>
    </row>
    <row r="55" spans="1:11" ht="13.5" customHeight="1">
      <c r="B55" s="10"/>
      <c r="C55" s="11"/>
      <c r="D55" s="10"/>
      <c r="E55" s="11"/>
      <c r="F55" s="10"/>
      <c r="G55" s="11"/>
      <c r="H55" s="10"/>
      <c r="I55" s="11"/>
      <c r="J55" s="11"/>
    </row>
    <row r="56" spans="1:11" ht="13.5" customHeight="1">
      <c r="B56" s="10"/>
      <c r="C56" s="11"/>
      <c r="D56" s="10"/>
      <c r="E56" s="11"/>
      <c r="F56" s="10"/>
      <c r="G56" s="11"/>
      <c r="H56" s="10"/>
      <c r="I56" s="11"/>
      <c r="J56" s="11"/>
    </row>
    <row r="57" spans="1:11" ht="13.5" customHeight="1">
      <c r="C57" s="11"/>
      <c r="D57" s="10"/>
      <c r="E57" s="11"/>
      <c r="F57" s="10"/>
      <c r="G57" s="11"/>
      <c r="H57" s="10"/>
      <c r="I57" s="11"/>
      <c r="J57" s="11"/>
    </row>
    <row r="58" spans="1:11" ht="13.5" customHeight="1">
      <c r="B58" s="10"/>
      <c r="C58" s="11"/>
      <c r="D58" s="10"/>
      <c r="E58" s="11"/>
      <c r="F58" s="10"/>
      <c r="G58" s="11"/>
      <c r="H58" s="10"/>
      <c r="I58" s="11"/>
      <c r="J58" s="11"/>
    </row>
    <row r="59" spans="1:11" ht="13.5" customHeight="1">
      <c r="B59" s="10"/>
      <c r="C59" s="11"/>
      <c r="D59" s="10"/>
      <c r="E59" s="11"/>
      <c r="F59" s="10"/>
      <c r="G59" s="11"/>
      <c r="H59" s="10"/>
      <c r="I59" s="11"/>
      <c r="J59" s="11"/>
    </row>
    <row r="60" spans="1:11" ht="12" customHeight="1">
      <c r="B60" s="12"/>
      <c r="C60" s="11"/>
      <c r="D60" s="12"/>
      <c r="E60" s="11"/>
      <c r="F60" s="12"/>
      <c r="G60" s="11"/>
      <c r="H60" s="12"/>
      <c r="I60" s="11"/>
      <c r="J60" s="11"/>
    </row>
    <row r="62" spans="1:11">
      <c r="A62" s="13"/>
      <c r="B62" s="13"/>
      <c r="C62" s="14"/>
      <c r="D62" s="13"/>
      <c r="E62" s="14"/>
      <c r="F62" s="13"/>
      <c r="G62" s="14"/>
      <c r="H62" s="13"/>
      <c r="I62" s="14"/>
      <c r="J62" s="14"/>
    </row>
    <row r="63" spans="1:11">
      <c r="A63" s="4"/>
      <c r="B63" s="15"/>
      <c r="D63" s="15"/>
      <c r="F63" s="15"/>
      <c r="H63" s="15"/>
    </row>
    <row r="64" spans="1:11">
      <c r="A64" s="4"/>
      <c r="B64" s="15"/>
      <c r="C64" s="16"/>
      <c r="D64" s="15"/>
      <c r="E64" s="16"/>
      <c r="F64" s="15"/>
      <c r="G64" s="16"/>
      <c r="H64" s="15"/>
      <c r="I64" s="16"/>
      <c r="J64" s="16"/>
    </row>
    <row r="65" spans="1:10">
      <c r="A65" s="4"/>
      <c r="B65" s="15"/>
      <c r="C65" s="16"/>
      <c r="D65" s="15"/>
      <c r="E65" s="16"/>
      <c r="F65" s="15"/>
      <c r="G65" s="16"/>
      <c r="H65" s="15"/>
      <c r="I65" s="16"/>
      <c r="J65" s="16"/>
    </row>
    <row r="66" spans="1:10">
      <c r="A66" s="4"/>
      <c r="B66" s="15"/>
      <c r="C66" s="16"/>
      <c r="D66" s="15"/>
      <c r="E66" s="16"/>
      <c r="F66" s="15"/>
      <c r="G66" s="16"/>
      <c r="H66" s="15"/>
      <c r="I66" s="16"/>
      <c r="J66" s="16"/>
    </row>
    <row r="67" spans="1:10">
      <c r="A67" s="4"/>
      <c r="B67" s="15"/>
      <c r="C67" s="16"/>
      <c r="D67" s="15"/>
      <c r="E67" s="16"/>
      <c r="F67" s="15"/>
      <c r="G67" s="16"/>
      <c r="H67" s="15"/>
      <c r="I67" s="16"/>
      <c r="J67" s="16"/>
    </row>
    <row r="68" spans="1:10">
      <c r="A68" s="4"/>
      <c r="B68" s="15"/>
      <c r="C68" s="16"/>
      <c r="D68" s="15"/>
      <c r="E68" s="16"/>
      <c r="F68" s="15"/>
      <c r="G68" s="16"/>
      <c r="H68" s="15"/>
      <c r="I68" s="16"/>
      <c r="J68" s="16"/>
    </row>
    <row r="69" spans="1:10">
      <c r="A69" s="4"/>
      <c r="B69" s="15"/>
      <c r="C69" s="16"/>
      <c r="D69" s="15"/>
      <c r="E69" s="16"/>
      <c r="F69" s="15"/>
      <c r="G69" s="16"/>
      <c r="H69" s="15"/>
      <c r="I69" s="16"/>
      <c r="J69" s="16"/>
    </row>
    <row r="70" spans="1:10">
      <c r="A70" s="4"/>
      <c r="B70" s="15"/>
      <c r="C70" s="16"/>
      <c r="D70" s="15"/>
      <c r="E70" s="16"/>
      <c r="F70" s="15"/>
      <c r="G70" s="16"/>
      <c r="H70" s="15"/>
      <c r="I70" s="16"/>
      <c r="J70" s="16"/>
    </row>
    <row r="71" spans="1:10">
      <c r="A71" s="4"/>
      <c r="B71" s="15"/>
      <c r="C71" s="16"/>
      <c r="D71" s="15"/>
      <c r="E71" s="16"/>
      <c r="F71" s="15"/>
      <c r="G71" s="16"/>
      <c r="H71" s="15"/>
      <c r="I71" s="16"/>
      <c r="J71" s="16"/>
    </row>
    <row r="72" spans="1:10">
      <c r="A72" s="4"/>
      <c r="B72" s="15"/>
      <c r="C72" s="16"/>
      <c r="D72" s="15"/>
      <c r="E72" s="16"/>
      <c r="F72" s="15"/>
      <c r="G72" s="16"/>
      <c r="H72" s="15"/>
      <c r="I72" s="16"/>
      <c r="J72" s="16"/>
    </row>
    <row r="73" spans="1:10">
      <c r="A73" s="4"/>
      <c r="B73" s="15"/>
      <c r="C73" s="16"/>
      <c r="D73" s="15"/>
      <c r="E73" s="16"/>
      <c r="F73" s="15"/>
      <c r="G73" s="16"/>
      <c r="H73" s="15"/>
      <c r="I73" s="16"/>
      <c r="J73" s="16"/>
    </row>
    <row r="74" spans="1:10">
      <c r="A74" s="4"/>
      <c r="B74" s="15"/>
      <c r="C74" s="17"/>
      <c r="D74" s="15"/>
      <c r="E74" s="17"/>
      <c r="F74" s="15"/>
      <c r="G74" s="17"/>
      <c r="H74" s="15"/>
      <c r="I74" s="17"/>
      <c r="J74" s="17"/>
    </row>
  </sheetData>
  <phoneticPr fontId="0" type="noConversion"/>
  <pageMargins left="1" right="1" top="1" bottom="1" header="0.5" footer="0.5"/>
  <pageSetup scale="73" orientation="landscape" r:id="rId1"/>
  <headerFooter alignWithMargins="0">
    <oddFooter>&amp;L&amp;"Century Gothic,Regular"&amp;8G:\FIN\DataRequests\Ridership\&amp;F&amp;R&amp;"Century Gothic,Regular"&amp;8&amp;D
Financial Planning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From 1973</vt:lpstr>
      <vt:lpstr>'From 1973'!Print_Area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Vivian Woo</cp:lastModifiedBy>
  <cp:lastPrinted>2018-09-04T17:44:20Z</cp:lastPrinted>
  <dcterms:created xsi:type="dcterms:W3CDTF">1999-08-18T15:00:09Z</dcterms:created>
  <dcterms:modified xsi:type="dcterms:W3CDTF">2018-09-04T17:58:35Z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