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5" i="1"/>
  <c r="R10"/>
  <c r="R9"/>
  <c r="R8"/>
  <c r="R7"/>
  <c r="R6"/>
  <c r="R5"/>
  <c r="Q9"/>
  <c r="Q8"/>
  <c r="Q7"/>
  <c r="Q6"/>
  <c r="Q5"/>
  <c r="J23"/>
  <c r="P10"/>
  <c r="P9"/>
  <c r="P8"/>
  <c r="P7"/>
  <c r="P6"/>
  <c r="P5"/>
  <c r="O9"/>
  <c r="O8"/>
  <c r="O7"/>
  <c r="O6"/>
  <c r="O5"/>
  <c r="J21"/>
  <c r="J17"/>
  <c r="N10"/>
  <c r="N9"/>
  <c r="N8"/>
  <c r="N7"/>
  <c r="N6"/>
  <c r="N5"/>
  <c r="M9"/>
  <c r="M8"/>
  <c r="M7"/>
  <c r="M6"/>
  <c r="M5"/>
  <c r="J19"/>
  <c r="L11"/>
  <c r="L10"/>
  <c r="L9"/>
  <c r="L8"/>
  <c r="L7"/>
  <c r="L6"/>
  <c r="L5"/>
  <c r="K9"/>
  <c r="K8"/>
  <c r="K7"/>
  <c r="K6"/>
  <c r="K5"/>
  <c r="E22"/>
  <c r="E21"/>
  <c r="E14"/>
  <c r="J15"/>
  <c r="J13"/>
  <c r="J12"/>
  <c r="J10"/>
  <c r="J9"/>
  <c r="J8"/>
  <c r="J7"/>
  <c r="J6"/>
  <c r="J5"/>
  <c r="I9"/>
  <c r="I8"/>
  <c r="I7"/>
  <c r="I6"/>
  <c r="I5"/>
  <c r="H9"/>
  <c r="H8"/>
  <c r="H7"/>
  <c r="H6"/>
  <c r="H5"/>
  <c r="F5"/>
  <c r="E12"/>
  <c r="F10"/>
  <c r="F9"/>
  <c r="F8"/>
  <c r="F7"/>
  <c r="F6"/>
  <c r="E10"/>
  <c r="D9"/>
  <c r="D8"/>
  <c r="D7"/>
  <c r="D6"/>
  <c r="D5"/>
</calcChain>
</file>

<file path=xl/sharedStrings.xml><?xml version="1.0" encoding="utf-8"?>
<sst xmlns="http://schemas.openxmlformats.org/spreadsheetml/2006/main" count="53" uniqueCount="47">
  <si>
    <t>MARKS</t>
  </si>
  <si>
    <t>NO.OF STUDENTS</t>
  </si>
  <si>
    <t>0-10</t>
  </si>
  <si>
    <t>20 -30</t>
  </si>
  <si>
    <t>30 -40</t>
  </si>
  <si>
    <t>40 -50</t>
  </si>
  <si>
    <t>0 -10</t>
  </si>
  <si>
    <t>LOWER LIMIT</t>
  </si>
  <si>
    <t>UPPER LIMIT</t>
  </si>
  <si>
    <t xml:space="preserve"> 10 -20</t>
  </si>
  <si>
    <t xml:space="preserve">   10  -20</t>
  </si>
  <si>
    <t>X*F</t>
  </si>
  <si>
    <t>MEAN=</t>
  </si>
  <si>
    <t>X-MEAN</t>
  </si>
  <si>
    <t>MEDIAN=</t>
  </si>
  <si>
    <t>CF</t>
  </si>
  <si>
    <t>(X-MEAN)^2</t>
  </si>
  <si>
    <t>(X-MEAN)^2*F</t>
  </si>
  <si>
    <t>STANDARD DEVIATION</t>
  </si>
  <si>
    <t>L+[(N/2-CF)/F]*W</t>
  </si>
  <si>
    <t>L=30</t>
  </si>
  <si>
    <t>F=16</t>
  </si>
  <si>
    <t>CF=28</t>
  </si>
  <si>
    <t>N=50</t>
  </si>
  <si>
    <t>W=10</t>
  </si>
  <si>
    <t>MODE=</t>
  </si>
  <si>
    <t>L+FM-F1/2FM-F1-F2*W</t>
  </si>
  <si>
    <t>Fm=16</t>
  </si>
  <si>
    <t>f1=15</t>
  </si>
  <si>
    <t>f2=6</t>
  </si>
  <si>
    <t>COEFFICENT OF VARIANCE</t>
  </si>
  <si>
    <t>ARITHMETIC MEAN</t>
  </si>
  <si>
    <t>GEOMETRIC MEAN</t>
  </si>
  <si>
    <t>LOG X</t>
  </si>
  <si>
    <t>F*LOGX</t>
  </si>
  <si>
    <t>1/X</t>
  </si>
  <si>
    <t>MID POINT(X)</t>
  </si>
  <si>
    <t>FREQUENCY(F)</t>
  </si>
  <si>
    <t>F*1/X</t>
  </si>
  <si>
    <t>VARIANCE</t>
  </si>
  <si>
    <t>RANGE</t>
  </si>
  <si>
    <t>abs(x-mean)</t>
  </si>
  <si>
    <t>abs(x-mean)*f</t>
  </si>
  <si>
    <t>MD ABOUT MEAN</t>
  </si>
  <si>
    <t>abs(x-median)</t>
  </si>
  <si>
    <t>abs(x-median)*f</t>
  </si>
  <si>
    <t>MD ABOUT MEDIAN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</si>
</sst>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1" fillId="0" borderId="0" xfId="0" applyFont="1"/>
    <xf numFmtId="1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5"/>
  <sheetViews>
    <sheetView tabSelected="1" topLeftCell="E1" workbookViewId="0">
      <selection activeCell="H27" sqref="H27"/>
    </sheetView>
  </sheetViews>
  <sheetFormatPr defaultRowHeight="15"/>
  <cols>
    <col min="1" max="1" width="17.42578125" customWidth="1"/>
    <col min="2" max="2" width="12.28515625" customWidth="1"/>
    <col min="3" max="3" width="13.140625" customWidth="1"/>
    <col min="4" max="4" width="16.42578125" customWidth="1"/>
    <col min="5" max="5" width="20.140625" customWidth="1"/>
    <col min="9" max="9" width="23.5703125" customWidth="1"/>
    <col min="10" max="10" width="17.42578125" customWidth="1"/>
    <col min="15" max="15" width="12" customWidth="1"/>
    <col min="16" max="16" width="14.140625" customWidth="1"/>
    <col min="17" max="17" width="13.7109375" customWidth="1"/>
    <col min="18" max="18" width="15.5703125" customWidth="1"/>
  </cols>
  <sheetData>
    <row r="1" spans="1:18">
      <c r="A1" t="s">
        <v>0</v>
      </c>
      <c r="B1" t="s">
        <v>2</v>
      </c>
      <c r="C1" s="1" t="s">
        <v>10</v>
      </c>
      <c r="D1" t="s">
        <v>3</v>
      </c>
      <c r="E1" t="s">
        <v>4</v>
      </c>
      <c r="F1" t="s">
        <v>5</v>
      </c>
    </row>
    <row r="2" spans="1:18">
      <c r="A2" t="s">
        <v>1</v>
      </c>
      <c r="B2">
        <v>5</v>
      </c>
      <c r="C2">
        <v>8</v>
      </c>
      <c r="D2">
        <v>15</v>
      </c>
      <c r="E2">
        <v>16</v>
      </c>
      <c r="F2">
        <v>6</v>
      </c>
    </row>
    <row r="4" spans="1:18">
      <c r="A4" t="s">
        <v>0</v>
      </c>
      <c r="B4" t="s">
        <v>7</v>
      </c>
      <c r="C4" t="s">
        <v>8</v>
      </c>
      <c r="D4" t="s">
        <v>36</v>
      </c>
      <c r="E4" t="s">
        <v>37</v>
      </c>
      <c r="F4" t="s">
        <v>11</v>
      </c>
      <c r="G4" t="s">
        <v>15</v>
      </c>
      <c r="H4" t="s">
        <v>13</v>
      </c>
      <c r="I4" t="s">
        <v>16</v>
      </c>
      <c r="J4" t="s">
        <v>17</v>
      </c>
      <c r="K4" t="s">
        <v>33</v>
      </c>
      <c r="L4" t="s">
        <v>34</v>
      </c>
      <c r="M4" t="s">
        <v>35</v>
      </c>
      <c r="N4" t="s">
        <v>38</v>
      </c>
      <c r="O4" t="s">
        <v>41</v>
      </c>
      <c r="P4" t="s">
        <v>42</v>
      </c>
      <c r="Q4" t="s">
        <v>44</v>
      </c>
      <c r="R4" t="s">
        <v>45</v>
      </c>
    </row>
    <row r="5" spans="1:18">
      <c r="A5" t="s">
        <v>6</v>
      </c>
      <c r="B5">
        <v>0</v>
      </c>
      <c r="C5">
        <v>10</v>
      </c>
      <c r="D5">
        <f>SUM(B5:C5)/2</f>
        <v>5</v>
      </c>
      <c r="E5">
        <v>5</v>
      </c>
      <c r="F5">
        <f>D5*E5</f>
        <v>25</v>
      </c>
      <c r="G5">
        <v>5</v>
      </c>
      <c r="H5">
        <f>E12-D5</f>
        <v>22</v>
      </c>
      <c r="I5">
        <f>22^2</f>
        <v>484</v>
      </c>
      <c r="J5">
        <f>484*5</f>
        <v>2420</v>
      </c>
      <c r="K5">
        <f>LOG(D5)</f>
        <v>0.69897000433601886</v>
      </c>
      <c r="L5">
        <f>E5*K5</f>
        <v>3.4948500216800942</v>
      </c>
      <c r="M5">
        <f>1/D5</f>
        <v>0.2</v>
      </c>
      <c r="N5">
        <f>E5/M5</f>
        <v>25</v>
      </c>
      <c r="O5">
        <f>ABS(H5)</f>
        <v>22</v>
      </c>
      <c r="P5">
        <f>O5*E5</f>
        <v>110</v>
      </c>
      <c r="Q5">
        <f>ABS(D5-E14)</f>
        <v>32.5</v>
      </c>
      <c r="R5">
        <f>Q5*E5</f>
        <v>162.5</v>
      </c>
    </row>
    <row r="6" spans="1:18">
      <c r="A6" s="3" t="s">
        <v>9</v>
      </c>
      <c r="B6">
        <v>10</v>
      </c>
      <c r="C6">
        <v>20</v>
      </c>
      <c r="D6">
        <f>SUM(B6:C6)/2</f>
        <v>15</v>
      </c>
      <c r="E6">
        <v>8</v>
      </c>
      <c r="F6">
        <f>D6*E6</f>
        <v>120</v>
      </c>
      <c r="G6">
        <v>13</v>
      </c>
      <c r="H6">
        <f>E12-D6</f>
        <v>12</v>
      </c>
      <c r="I6">
        <f>12^2</f>
        <v>144</v>
      </c>
      <c r="J6">
        <f>144*8</f>
        <v>1152</v>
      </c>
      <c r="K6">
        <f>LOG(D6)</f>
        <v>1.1760912590556813</v>
      </c>
      <c r="L6">
        <f>E6*K6</f>
        <v>9.4087300724454508</v>
      </c>
      <c r="M6">
        <f>1/D6</f>
        <v>6.6666666666666666E-2</v>
      </c>
      <c r="N6">
        <f>E6/M6</f>
        <v>120</v>
      </c>
      <c r="O6">
        <f>ABS(H6)</f>
        <v>12</v>
      </c>
      <c r="P6">
        <f>O6*E6</f>
        <v>96</v>
      </c>
      <c r="Q6">
        <f>ABS(D6-E14)</f>
        <v>22.5</v>
      </c>
      <c r="R6">
        <f>Q6*E6</f>
        <v>180</v>
      </c>
    </row>
    <row r="7" spans="1:18">
      <c r="A7" t="s">
        <v>3</v>
      </c>
      <c r="B7">
        <v>20</v>
      </c>
      <c r="C7">
        <v>30</v>
      </c>
      <c r="D7">
        <f>SUM(B7:C7)/2</f>
        <v>25</v>
      </c>
      <c r="E7">
        <v>15</v>
      </c>
      <c r="F7">
        <f>D7*E7</f>
        <v>375</v>
      </c>
      <c r="G7">
        <v>28</v>
      </c>
      <c r="H7">
        <f>E12-D7</f>
        <v>2</v>
      </c>
      <c r="I7">
        <f>2^2</f>
        <v>4</v>
      </c>
      <c r="J7">
        <f>4*15</f>
        <v>60</v>
      </c>
      <c r="K7">
        <f>LOG(D7)</f>
        <v>1.3979400086720377</v>
      </c>
      <c r="L7">
        <f>E7*K7</f>
        <v>20.969100130080566</v>
      </c>
      <c r="M7">
        <f>1/D7</f>
        <v>0.04</v>
      </c>
      <c r="N7">
        <f>E7/M7</f>
        <v>375</v>
      </c>
      <c r="O7">
        <f>ABS(H7)</f>
        <v>2</v>
      </c>
      <c r="P7">
        <f>O7*E7</f>
        <v>30</v>
      </c>
      <c r="Q7">
        <f>ABS(D7-E14)</f>
        <v>12.5</v>
      </c>
      <c r="R7">
        <f>Q7*E7</f>
        <v>187.5</v>
      </c>
    </row>
    <row r="8" spans="1:18">
      <c r="A8" t="s">
        <v>4</v>
      </c>
      <c r="B8">
        <v>30</v>
      </c>
      <c r="C8">
        <v>40</v>
      </c>
      <c r="D8">
        <f>SUM(B8:C8)/2</f>
        <v>35</v>
      </c>
      <c r="E8">
        <v>16</v>
      </c>
      <c r="F8">
        <f>D8*E8</f>
        <v>560</v>
      </c>
      <c r="G8">
        <v>34</v>
      </c>
      <c r="H8">
        <f>D8-E12</f>
        <v>8</v>
      </c>
      <c r="I8">
        <f>8^2</f>
        <v>64</v>
      </c>
      <c r="J8">
        <f>64*16</f>
        <v>1024</v>
      </c>
      <c r="K8">
        <f>LOG(D8)</f>
        <v>1.5440680443502757</v>
      </c>
      <c r="L8">
        <f>E8*K8</f>
        <v>24.705088709604411</v>
      </c>
      <c r="M8">
        <f>1/D8</f>
        <v>2.8571428571428571E-2</v>
      </c>
      <c r="N8">
        <f>E8/M8</f>
        <v>560</v>
      </c>
      <c r="O8">
        <f>ABS(H8)</f>
        <v>8</v>
      </c>
      <c r="P8">
        <f>O8*E8</f>
        <v>128</v>
      </c>
      <c r="Q8">
        <f>ABS(D8-E14)</f>
        <v>2.5</v>
      </c>
      <c r="R8">
        <f>Q8*E8</f>
        <v>40</v>
      </c>
    </row>
    <row r="9" spans="1:18">
      <c r="A9" t="s">
        <v>5</v>
      </c>
      <c r="B9">
        <v>40</v>
      </c>
      <c r="C9">
        <v>50</v>
      </c>
      <c r="D9">
        <f>SUM(B9:C9)/2</f>
        <v>45</v>
      </c>
      <c r="E9">
        <v>6</v>
      </c>
      <c r="F9">
        <f>D9*E9</f>
        <v>270</v>
      </c>
      <c r="G9">
        <v>42</v>
      </c>
      <c r="H9">
        <f>D9-E12</f>
        <v>18</v>
      </c>
      <c r="I9">
        <f>18^2</f>
        <v>324</v>
      </c>
      <c r="J9">
        <f>324*6</f>
        <v>1944</v>
      </c>
      <c r="K9">
        <f>LOG(D9)</f>
        <v>1.6532125137753437</v>
      </c>
      <c r="L9">
        <f>E9*K9</f>
        <v>9.9192750826520619</v>
      </c>
      <c r="M9">
        <f>1/D9</f>
        <v>2.2222222222222223E-2</v>
      </c>
      <c r="N9">
        <f>E9/M9</f>
        <v>270</v>
      </c>
      <c r="O9">
        <f>ABS(H9)</f>
        <v>18</v>
      </c>
      <c r="P9">
        <f>O9*E9</f>
        <v>108</v>
      </c>
      <c r="Q9">
        <f>ABS(D9-E14)</f>
        <v>7.5</v>
      </c>
      <c r="R9">
        <f>Q9*E9</f>
        <v>45</v>
      </c>
    </row>
    <row r="10" spans="1:18" ht="15.75">
      <c r="E10" s="2">
        <f>SUM(E5:E9)</f>
        <v>50</v>
      </c>
      <c r="F10" s="2">
        <f>SUM(F5:F9)</f>
        <v>1350</v>
      </c>
      <c r="J10" s="2">
        <f>SUM(J5:J9)</f>
        <v>6600</v>
      </c>
      <c r="L10" s="2">
        <f>SUM(L5:L9)</f>
        <v>68.497044016462581</v>
      </c>
      <c r="N10" s="2">
        <f>SUM(N5:N9)/10</f>
        <v>135</v>
      </c>
      <c r="P10" s="2">
        <f>SUM(P5:P9)</f>
        <v>472</v>
      </c>
      <c r="R10" s="2">
        <f>SUM(R5:R9)</f>
        <v>615</v>
      </c>
    </row>
    <row r="11" spans="1:18" ht="15.75">
      <c r="L11" s="2">
        <f>L10/E10</f>
        <v>1.3699408803292517</v>
      </c>
    </row>
    <row r="12" spans="1:18" ht="15.75">
      <c r="C12">
        <v>1</v>
      </c>
      <c r="D12" t="s">
        <v>12</v>
      </c>
      <c r="E12" s="2">
        <f>F10/E10</f>
        <v>27</v>
      </c>
      <c r="H12">
        <v>4</v>
      </c>
      <c r="I12" t="s">
        <v>39</v>
      </c>
      <c r="J12" s="2">
        <f>J10/E10</f>
        <v>132</v>
      </c>
    </row>
    <row r="13" spans="1:18" ht="15.75">
      <c r="C13">
        <v>2</v>
      </c>
      <c r="D13" t="s">
        <v>14</v>
      </c>
      <c r="E13" t="s">
        <v>19</v>
      </c>
      <c r="H13">
        <v>5</v>
      </c>
      <c r="I13" t="s">
        <v>18</v>
      </c>
      <c r="J13" s="2">
        <f>J12^2</f>
        <v>17424</v>
      </c>
    </row>
    <row r="14" spans="1:18" ht="15.75">
      <c r="D14" t="s">
        <v>20</v>
      </c>
      <c r="E14" s="2">
        <f>C7+E10/2-G7/E8*10</f>
        <v>37.5</v>
      </c>
    </row>
    <row r="15" spans="1:18" ht="15.75">
      <c r="D15" t="s">
        <v>21</v>
      </c>
      <c r="H15">
        <v>6</v>
      </c>
      <c r="I15" t="s">
        <v>30</v>
      </c>
      <c r="J15" s="2">
        <f>J13/E12*100</f>
        <v>64533.333333333336</v>
      </c>
    </row>
    <row r="16" spans="1:18">
      <c r="D16" t="s">
        <v>22</v>
      </c>
    </row>
    <row r="17" spans="3:10" ht="15.75">
      <c r="D17" t="s">
        <v>23</v>
      </c>
      <c r="H17">
        <v>7</v>
      </c>
      <c r="I17" t="s">
        <v>31</v>
      </c>
      <c r="J17" s="2">
        <f>1/N10</f>
        <v>7.4074074074074077E-3</v>
      </c>
    </row>
    <row r="18" spans="3:10">
      <c r="D18" t="s">
        <v>24</v>
      </c>
    </row>
    <row r="19" spans="3:10" ht="15.75">
      <c r="H19">
        <v>8</v>
      </c>
      <c r="I19" t="s">
        <v>32</v>
      </c>
      <c r="J19" s="2">
        <f>10^(L11)</f>
        <v>23.439097216889291</v>
      </c>
    </row>
    <row r="20" spans="3:10">
      <c r="C20">
        <v>3</v>
      </c>
      <c r="D20" t="s">
        <v>25</v>
      </c>
      <c r="E20" t="s">
        <v>26</v>
      </c>
    </row>
    <row r="21" spans="3:10" ht="15.75">
      <c r="D21" t="s">
        <v>20</v>
      </c>
      <c r="E21">
        <f>B8+E8-E7/ E8- E7 -E7-E9*10</f>
        <v>-44.9375</v>
      </c>
      <c r="H21">
        <v>9</v>
      </c>
      <c r="I21" t="s">
        <v>40</v>
      </c>
      <c r="J21" s="2">
        <f>C9-B5</f>
        <v>50</v>
      </c>
    </row>
    <row r="22" spans="3:10" ht="15.75">
      <c r="D22" t="s">
        <v>24</v>
      </c>
      <c r="E22" s="2">
        <f>E21*2</f>
        <v>-89.875</v>
      </c>
    </row>
    <row r="23" spans="3:10" ht="15.75">
      <c r="D23" t="s">
        <v>27</v>
      </c>
      <c r="H23">
        <v>10</v>
      </c>
      <c r="I23" t="s">
        <v>43</v>
      </c>
      <c r="J23" s="2">
        <f>P10/E10</f>
        <v>9.44</v>
      </c>
    </row>
    <row r="24" spans="3:10">
      <c r="D24" t="s">
        <v>28</v>
      </c>
    </row>
    <row r="25" spans="3:10" ht="15.75">
      <c r="D25" t="s">
        <v>29</v>
      </c>
      <c r="H25">
        <v>11</v>
      </c>
      <c r="I25" t="s">
        <v>46</v>
      </c>
      <c r="J25" s="2">
        <f>R10/E10</f>
        <v>12.3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JEBAKUMAR</dc:creator>
  <cp:lastModifiedBy>JEBAKUMAR</cp:lastModifiedBy>
  <dcterms:created xsi:type="dcterms:W3CDTF">2021-01-25T10:29:00Z</dcterms:created>
  <dcterms:modified xsi:type="dcterms:W3CDTF">2021-01-26T10:13:50Z</dcterms:modified>
</cp:coreProperties>
</file>