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/>
  <xr:revisionPtr revIDLastSave="0" documentId="13_ncr:1_{81DBD9DC-38D5-4DDE-A2B4-D89E858D81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nograma" sheetId="11" r:id="rId1"/>
    <sheet name="Marcos" sheetId="14" r:id="rId2"/>
    <sheet name="Feriados" sheetId="16" r:id="rId3"/>
  </sheets>
  <definedNames>
    <definedName name="hoje" localSheetId="0">TODAY()</definedName>
    <definedName name="início_da_tarefa" localSheetId="0">Cronograma!$I1</definedName>
    <definedName name="Início_do_projeto">Cronograma!$D$5</definedName>
    <definedName name="progresso_da_tarefa" localSheetId="0">Cronograma!$B1</definedName>
    <definedName name="Semana_de_exibição">Cronograma!$D$6</definedName>
    <definedName name="término_da_tarefa" localSheetId="0">Cronograma!$J1</definedName>
    <definedName name="_xlnm.Print_Titles" localSheetId="0">Cronograma!$6:$8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11" l="1"/>
  <c r="H66" i="11"/>
  <c r="L56" i="11"/>
  <c r="H56" i="11"/>
  <c r="L69" i="11"/>
  <c r="H69" i="11"/>
  <c r="L34" i="11"/>
  <c r="H34" i="11"/>
  <c r="L71" i="11"/>
  <c r="H71" i="11"/>
  <c r="L74" i="11"/>
  <c r="H74" i="11"/>
  <c r="L75" i="11"/>
  <c r="H75" i="11"/>
  <c r="L59" i="11"/>
  <c r="H59" i="11"/>
  <c r="L58" i="11"/>
  <c r="H58" i="11"/>
  <c r="L57" i="11"/>
  <c r="H57" i="11"/>
  <c r="L60" i="11"/>
  <c r="H60" i="11"/>
  <c r="L52" i="11"/>
  <c r="H52" i="11"/>
  <c r="L51" i="11"/>
  <c r="H51" i="11"/>
  <c r="L50" i="11"/>
  <c r="H50" i="11"/>
  <c r="L49" i="11"/>
  <c r="H49" i="11"/>
  <c r="L62" i="11"/>
  <c r="H62" i="11"/>
  <c r="L61" i="11"/>
  <c r="H61" i="11"/>
  <c r="L55" i="11"/>
  <c r="H55" i="11"/>
  <c r="L54" i="11"/>
  <c r="H54" i="11"/>
  <c r="L53" i="11"/>
  <c r="H53" i="11"/>
  <c r="L48" i="11"/>
  <c r="H48" i="11"/>
  <c r="L47" i="11"/>
  <c r="H47" i="11"/>
  <c r="L44" i="11"/>
  <c r="H44" i="11"/>
  <c r="L43" i="11"/>
  <c r="H43" i="11"/>
  <c r="L45" i="11"/>
  <c r="H45" i="11"/>
  <c r="L46" i="11"/>
  <c r="H46" i="11"/>
  <c r="L42" i="11"/>
  <c r="H42" i="11"/>
  <c r="L41" i="11"/>
  <c r="H41" i="11"/>
  <c r="L40" i="11"/>
  <c r="H40" i="11"/>
  <c r="L39" i="11"/>
  <c r="H39" i="11"/>
  <c r="L38" i="11"/>
  <c r="H38" i="11"/>
  <c r="L37" i="11"/>
  <c r="H37" i="11"/>
  <c r="L36" i="11"/>
  <c r="H36" i="11"/>
  <c r="L35" i="11"/>
  <c r="L33" i="11"/>
  <c r="H33" i="11"/>
  <c r="L32" i="11"/>
  <c r="H32" i="11"/>
  <c r="L31" i="11"/>
  <c r="H31" i="11"/>
  <c r="L30" i="11"/>
  <c r="H30" i="11"/>
  <c r="L29" i="11"/>
  <c r="H29" i="11"/>
  <c r="L28" i="11"/>
  <c r="H28" i="11"/>
  <c r="L27" i="11"/>
  <c r="H27" i="11"/>
  <c r="L26" i="11"/>
  <c r="H26" i="11"/>
  <c r="H24" i="11"/>
  <c r="H9" i="11"/>
  <c r="H22" i="11"/>
  <c r="H19" i="11"/>
  <c r="H16" i="11"/>
  <c r="H13" i="11"/>
  <c r="H11" i="11" l="1"/>
  <c r="H12" i="11"/>
  <c r="H14" i="11"/>
  <c r="H15" i="11"/>
  <c r="H17" i="11"/>
  <c r="H18" i="11"/>
  <c r="H20" i="11"/>
  <c r="H21" i="11"/>
  <c r="H23" i="11"/>
  <c r="H25" i="11"/>
  <c r="H63" i="11"/>
  <c r="H64" i="11"/>
  <c r="H65" i="11"/>
  <c r="H67" i="11"/>
  <c r="H72" i="11"/>
  <c r="H68" i="11"/>
  <c r="H73" i="11"/>
  <c r="H70" i="11"/>
  <c r="H76" i="11"/>
  <c r="H77" i="11"/>
  <c r="L9" i="11" l="1"/>
  <c r="L14" i="11"/>
  <c r="L15" i="11"/>
  <c r="L21" i="11"/>
  <c r="L23" i="11"/>
  <c r="L24" i="11"/>
  <c r="L25" i="11"/>
  <c r="L63" i="11"/>
  <c r="L64" i="11"/>
  <c r="L65" i="11"/>
  <c r="L67" i="11"/>
  <c r="L72" i="11"/>
  <c r="L68" i="11"/>
  <c r="L73" i="11"/>
  <c r="L70" i="11"/>
  <c r="L76" i="11"/>
  <c r="L77" i="11"/>
  <c r="L78" i="11" l="1"/>
  <c r="M7" i="11"/>
  <c r="M8" i="11" l="1"/>
  <c r="N7" i="11" l="1"/>
  <c r="O7" i="11" s="1"/>
  <c r="P7" i="11" s="1"/>
  <c r="Q7" i="11" s="1"/>
  <c r="R7" i="11" s="1"/>
  <c r="S7" i="11" s="1"/>
  <c r="T7" i="11" s="1"/>
  <c r="M6" i="11"/>
  <c r="T6" i="11" l="1"/>
  <c r="U7" i="11"/>
  <c r="V7" i="11" s="1"/>
  <c r="W7" i="11" s="1"/>
  <c r="X7" i="11" s="1"/>
  <c r="Y7" i="11" s="1"/>
  <c r="Z7" i="11" s="1"/>
  <c r="AA7" i="11" s="1"/>
  <c r="N8" i="11"/>
  <c r="AA6" i="11" l="1"/>
  <c r="AB7" i="11"/>
  <c r="AC7" i="11" s="1"/>
  <c r="AD7" i="11" s="1"/>
  <c r="AE7" i="11" s="1"/>
  <c r="AF7" i="11" s="1"/>
  <c r="AG7" i="11" s="1"/>
  <c r="AH7" i="11" s="1"/>
  <c r="O8" i="11"/>
  <c r="AI7" i="11" l="1"/>
  <c r="AJ7" i="11" s="1"/>
  <c r="AK7" i="11" s="1"/>
  <c r="AL7" i="11" s="1"/>
  <c r="AM7" i="11" s="1"/>
  <c r="AN7" i="11" s="1"/>
  <c r="AH6" i="11"/>
  <c r="P8" i="11"/>
  <c r="AO7" i="11" l="1"/>
  <c r="AP7" i="11" s="1"/>
  <c r="AQ7" i="11" s="1"/>
  <c r="AR7" i="11" s="1"/>
  <c r="AS7" i="11" s="1"/>
  <c r="AT7" i="11" s="1"/>
  <c r="AU7" i="11" s="1"/>
  <c r="Q8" i="11"/>
  <c r="AV7" i="11" l="1"/>
  <c r="AW7" i="11" s="1"/>
  <c r="AO6" i="11"/>
  <c r="R8" i="11"/>
  <c r="AX7" i="11" l="1"/>
  <c r="AW8" i="11"/>
  <c r="AV6" i="11"/>
  <c r="S8" i="11"/>
  <c r="AY7" i="11" l="1"/>
  <c r="AX8" i="11"/>
  <c r="AZ7" i="11" l="1"/>
  <c r="AY8" i="11"/>
  <c r="T8" i="11"/>
  <c r="U8" i="11"/>
  <c r="BA7" i="11" l="1"/>
  <c r="AZ8" i="11"/>
  <c r="V8" i="11"/>
  <c r="BB7" i="11" l="1"/>
  <c r="BC7" i="11" s="1"/>
  <c r="BA8" i="11"/>
  <c r="W8" i="11"/>
  <c r="BC8" i="11" l="1"/>
  <c r="BD7" i="11"/>
  <c r="BC6" i="11"/>
  <c r="BB8" i="11"/>
  <c r="X8" i="11"/>
  <c r="BE7" i="11" l="1"/>
  <c r="BD8" i="11"/>
  <c r="Y8" i="11"/>
  <c r="BE8" i="11" l="1"/>
  <c r="BF7" i="11"/>
  <c r="Z8" i="11"/>
  <c r="BF8" i="11" l="1"/>
  <c r="BG7" i="11"/>
  <c r="AA8" i="11"/>
  <c r="BG8" i="11" l="1"/>
  <c r="BH7" i="11"/>
  <c r="AB8" i="11"/>
  <c r="BI7" i="11" l="1"/>
  <c r="BH8" i="11"/>
  <c r="AC8" i="11"/>
  <c r="BI8" i="11" l="1"/>
  <c r="BJ7" i="11"/>
  <c r="AD8" i="11"/>
  <c r="BJ8" i="11" l="1"/>
  <c r="BK7" i="11"/>
  <c r="BJ6" i="11"/>
  <c r="AE8" i="11"/>
  <c r="BK8" i="11" l="1"/>
  <c r="BL7" i="11"/>
  <c r="AF8" i="11"/>
  <c r="BM7" i="11" l="1"/>
  <c r="BL8" i="11"/>
  <c r="AG8" i="11"/>
  <c r="BN7" i="11" l="1"/>
  <c r="BM8" i="11"/>
  <c r="AH8" i="11"/>
  <c r="BO7" i="11" l="1"/>
  <c r="BN8" i="11"/>
  <c r="AI8" i="11"/>
  <c r="BP7" i="11" l="1"/>
  <c r="BO8" i="11"/>
  <c r="AJ8" i="11"/>
  <c r="BP8" i="11" l="1"/>
  <c r="AK8" i="11"/>
  <c r="AL8" i="11" l="1"/>
  <c r="AM8" i="11" l="1"/>
  <c r="AN8" i="11" l="1"/>
  <c r="AO8" i="11" l="1"/>
  <c r="AP8" i="11" l="1"/>
  <c r="AQ8" i="11" l="1"/>
  <c r="AR8" i="11" l="1"/>
  <c r="AS8" i="11" l="1"/>
  <c r="AT8" i="11" l="1"/>
  <c r="AU8" i="11" l="1"/>
  <c r="AV8" i="11" l="1"/>
  <c r="L10" i="11"/>
  <c r="H1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3250A28B-78D3-4145-97E7-70FF33930ED9}">
      <text>
        <r>
          <rPr>
            <b/>
            <sz val="9"/>
            <color indexed="81"/>
            <rFont val="Segoe UI"/>
            <family val="2"/>
          </rPr>
          <t>Desenhar com detalhes qual será a arquitetura do projeto e seus componentes.
Especificar as tecnologias que serão utilizadas, quais serão os protocolos de comunicação e portas para a comunicação entre elas e o objetivo de cada componente.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55" authorId="0" shapeId="0" xr:uid="{45FBC282-8991-4F6E-BDB7-FF88E01FB1EB}">
      <text>
        <r>
          <rPr>
            <b/>
            <sz val="9"/>
            <color indexed="81"/>
            <rFont val="Segoe UI"/>
            <family val="2"/>
          </rPr>
          <t>Categorical Model:
Support Vector Machines
Decision Trees/Random Forest/XGBoost/AdaBoost
Naive Bayes
Neural Network
Logistic Regression
Natural Language Processing:
Long Short Term Memory Neural Network (LSTM)
Naive Bayes
Image Classification/Detection
Convolutional Neural Network (CNN)
Support Vector Machines
Decision Trees/Random Forest/XGBoost/AdaBoost
Naive Bayes
Time Series Analysis &amp; Predictive Modelling
Recursive Neural Network (RNN)
Regression
Clustering:
K-means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<sst xmlns="http://schemas.openxmlformats.org/spreadsheetml/2006/main" count="201" uniqueCount="123">
  <si>
    <t>Insira o Nome da empresa na célula B2.</t>
  </si>
  <si>
    <t>As células I5 a BL5 contêm o número de dias da semana representado no bloco de células acima de cada célula de data e são calculadas automaticamente.
Você não deve modificar essas células.
A data de hoje é contornada em vermelho (hex #AD3815) a partir da data de hoje na linha 5, passando pela coluna de data inteira até o final do cronograma do projeto.</t>
  </si>
  <si>
    <t>Esta linha inclui cabeçalhos do cronograma do projeto que estão abaixo deles. 
Navegue de B6 a BL6 para ouvir o conteúdo. A primeira letra de cada dia da semana da data acima daquele cabeçalho começa na célula I6 e continua até a célula BL6.
Todo o gráfico de linha do tempo de projeto é gerado automaticamente com base nas datas de início e término inseridas, usando os formatos condicionais.
Não modifique o conteúdo nas células dentro das colunas após a coluna I, começando na célula I7.</t>
  </si>
  <si>
    <t xml:space="preserve">A célula B9 contém a tarefa de exemplo "Tarefa 1". 
Insira um novo nome da tarefa na célula B9.
Insira uma pessoa para atribuir a tarefa na célula C9.
Insira o andamento da tarefa na célula D9. Uma barra de progresso é exibida na célula e fica sombreada de acordo com o número na célula. Por exemplo, 50% de progresso sombreia metade da célula.
Insira a data de início da tarefa na célula E9.
Insira a data de término da tarefa na célula F9.
Uma barra de status sombreada das datas inseridas aparece em blocos começando na célula I9 até BL9. </t>
  </si>
  <si>
    <t>A célula à direita contém o título do exemplo da Fase 2. 
Você pode criar uma nova fase a qualquer momento na coluna B. Este cronograma de projeto não exige fases. Para remover a fase, basta excluir a linha.
Para criar um novo bloco de fases nesta linha, digite um novo Título na célula à direita.
Para continuar a adicionar tarefas à fase acima, insira uma nova linha acima desta e preencha os dados da tarefa como na instrução da célula A9.
Atualize os detalhes da Fase na célula à direita, com base nas instruções da célula A8.
Continue navegando para baixo nas células da coluna A para saber mais.
Se você ainda não adicionou as novas linhas nesta planilha, encontrará 2 exemplos adicionais de blocos de fase que foram criados nas células B20 e B26. Caso contrário, navegue pelas células da coluna A para localizar os blocos adicionais. 
Repita as instruções das células A8 e A9 sempre que precisar.</t>
  </si>
  <si>
    <t>TAREFA</t>
  </si>
  <si>
    <t>Insira novas linhas ACIMA desta</t>
  </si>
  <si>
    <t>Início do projeto:</t>
  </si>
  <si>
    <t>Semana de exibição:</t>
  </si>
  <si>
    <t>PROGRESSO</t>
  </si>
  <si>
    <t>INÍCIO</t>
  </si>
  <si>
    <t>TÉRMINO</t>
  </si>
  <si>
    <t>DIAS</t>
  </si>
  <si>
    <t>Esta linha marca o final do Cronograma de projeto. NÃO insira nada nessa linha. 
Insira novas linhas ACIMA desta linha para continuar a construção do cronograma de projeto.</t>
  </si>
  <si>
    <t>DURAÇÃO</t>
  </si>
  <si>
    <t>CRONOGRAMA DE TRABALHO</t>
  </si>
  <si>
    <t>HISTÓRICO</t>
  </si>
  <si>
    <t>Data</t>
  </si>
  <si>
    <t>Marco</t>
  </si>
  <si>
    <t>Envolvidos</t>
  </si>
  <si>
    <t>OBS</t>
  </si>
  <si>
    <t>ENVOLVIDOS</t>
  </si>
  <si>
    <t>FERIADOS NACIONAIS</t>
  </si>
  <si>
    <t>DATA</t>
  </si>
  <si>
    <t>DIA SEMANA</t>
  </si>
  <si>
    <t>Confraternização Universal (feriado nacional)</t>
  </si>
  <si>
    <t>Sexta-feira</t>
  </si>
  <si>
    <t>Carnaval (ponto facultativo)</t>
  </si>
  <si>
    <t>Segunda-feira</t>
  </si>
  <si>
    <t>Terça-feira</t>
  </si>
  <si>
    <t>Quarta-feira de cinzas (ponto facultativo até as 14 horas)</t>
  </si>
  <si>
    <t>Quarta-feira</t>
  </si>
  <si>
    <t>Paixão de Cristo (feriado nacional)</t>
  </si>
  <si>
    <t>Tiradentes (feriado nacional)</t>
  </si>
  <si>
    <t>Dia Mundial do Trabalho (feriado nacional)</t>
  </si>
  <si>
    <t>Sábado</t>
  </si>
  <si>
    <t>Corpus Christi (ponto facultativo)</t>
  </si>
  <si>
    <t>Quinta-feira</t>
  </si>
  <si>
    <t>Independência do Brasil (feriado nacional)</t>
  </si>
  <si>
    <t>Nossa Senhora Aparecida (feriado nacional)</t>
  </si>
  <si>
    <t>Dia do Servidor Público (ponto facultativo)</t>
  </si>
  <si>
    <t>Finados (feriado nacional)</t>
  </si>
  <si>
    <t>Proclamação da República (feriado nacional)</t>
  </si>
  <si>
    <t>Véspera de Natal (ponto facultativo após as 14 horas)</t>
  </si>
  <si>
    <t>Natal (feriado nacional)</t>
  </si>
  <si>
    <t>Véspera de ano-novo (ponto facultativo após às 14 horas)</t>
  </si>
  <si>
    <t>XXXX</t>
  </si>
  <si>
    <t>Engenharia de Dados e Infraestrutura</t>
  </si>
  <si>
    <t>Desenhar a arquitetura da solução e seus componentes</t>
  </si>
  <si>
    <t>Criação e disponibilização de acessos para ambiente em nuvem</t>
  </si>
  <si>
    <t>Criação de containers em ambiente on-premisse</t>
  </si>
  <si>
    <t>Instalação e configuração de serviço storage object</t>
  </si>
  <si>
    <t>Criar repositório no github e atribuir permissão aos membros da equipe</t>
  </si>
  <si>
    <t>Definir e criar estrutura de código fonte e documentação no repositório do projeto</t>
  </si>
  <si>
    <t>Instalação e configuração de solução para orquestração</t>
  </si>
  <si>
    <t>Instalação e configuração de serviço de banco de dados</t>
  </si>
  <si>
    <t>Carregar, integrar e disponibilizar bases de dados</t>
  </si>
  <si>
    <t>Definir regras para persistência e armazenamento de arquivos nas devidas zonas do Data Lake</t>
  </si>
  <si>
    <t>Limpeza e Pré-Processamento</t>
  </si>
  <si>
    <t>Realizar a limpeza dos dados para eliminar registros inúteis</t>
  </si>
  <si>
    <t>Preencher ou remover registros missing</t>
  </si>
  <si>
    <t>Reduzir a dimensionalidade da base de dados, excluindo atributos irrelevantes</t>
  </si>
  <si>
    <t>Remover registros duplicados</t>
  </si>
  <si>
    <t>Renomear atributos para nomes intuitivos</t>
  </si>
  <si>
    <t>Identificar e tratar registros anômalos</t>
  </si>
  <si>
    <t>Transformar atributos e definir o dataset para experimentação</t>
  </si>
  <si>
    <t>Análise Exploratória</t>
  </si>
  <si>
    <t>Levantar estatísticas descritivas a partir dos dados</t>
  </si>
  <si>
    <t>Realizar consultas e levantar hipóteses para explorar</t>
  </si>
  <si>
    <t>Disponibilizar as hipóteses e discutir com a equipe</t>
  </si>
  <si>
    <t>Verificar distribuições das variáveis e possíveis transformações</t>
  </si>
  <si>
    <t>Verificar correlação entre variáveis e identificar comportamentos bivariados</t>
  </si>
  <si>
    <t>Verificar distribuição de classes</t>
  </si>
  <si>
    <t>Gerar novas features para compor o dataset</t>
  </si>
  <si>
    <t xml:space="preserve">Modelagem </t>
  </si>
  <si>
    <t>Entedimento do Negócio</t>
  </si>
  <si>
    <t>Definir objetivos para os primeiros experimentos</t>
  </si>
  <si>
    <t>Definir técnica para padronização e normalização dos dados</t>
  </si>
  <si>
    <t>Transformar dados categóricos</t>
  </si>
  <si>
    <t>Definir o tamanho de amostra para separar os dados de treino e teste</t>
  </si>
  <si>
    <t>Definir método para tratamento de classes desbalanceadas</t>
  </si>
  <si>
    <t>Listar quais algoritmos farão parte do experimento</t>
  </si>
  <si>
    <t>Definir as métricas de avaliação</t>
  </si>
  <si>
    <t>Realizar experimento e verificar qual o melhor modelo para a resolucão do problema baseado na métrica de avaliação</t>
  </si>
  <si>
    <t>Levantar possíveis métricas para calcular o impacto do resultado do modelo no negócio.</t>
  </si>
  <si>
    <t>Realizar o tunning no melhor modelo e identificar os melhores parametros</t>
  </si>
  <si>
    <t>Persistir o melhor modelo no Data Lake</t>
  </si>
  <si>
    <t>Documentar a performance do modelo e seus hiperparametros de forma gráfica e intuitiva</t>
  </si>
  <si>
    <t>Deploy e Apresentação</t>
  </si>
  <si>
    <t>Feriados</t>
  </si>
  <si>
    <t>Desenvolver Plano do Projeto</t>
  </si>
  <si>
    <t>Dia do Evangélico</t>
  </si>
  <si>
    <t>Domingo</t>
  </si>
  <si>
    <t>Eduardo/Jacinto</t>
  </si>
  <si>
    <t>Mateus/Matheus</t>
  </si>
  <si>
    <t>Definir como será a apresentação e entrega do projeto</t>
  </si>
  <si>
    <t>Definir as tecnologias para o deploy da solução</t>
  </si>
  <si>
    <t>Projetar gráficos que irão compor o relatório</t>
  </si>
  <si>
    <t>Definir interface e dados de entrada para consumo do modelo</t>
  </si>
  <si>
    <t>Desenvolver o relatório e apresentar a equipe</t>
  </si>
  <si>
    <t>Desenvolver o Data App e apresentar a equipe</t>
  </si>
  <si>
    <t>Especificar endpoints para a resposta da API</t>
  </si>
  <si>
    <t>Desenvolver API e disponibilizar para consumo</t>
  </si>
  <si>
    <t>Subir código fonte atualizado para o repositório do projeto</t>
  </si>
  <si>
    <t>Ajustes necessários do código de limpeza e pré-processamento, após a montagem do ambiente (criação da infraestrutura)</t>
  </si>
  <si>
    <t>Todos</t>
  </si>
  <si>
    <t>Planejamento da Semana</t>
  </si>
  <si>
    <t>Acompanhamento da Semana</t>
  </si>
  <si>
    <t>Previsão de pessoas com Diabetes</t>
  </si>
  <si>
    <t>PRODUTO</t>
  </si>
  <si>
    <t>Plano de Projeto</t>
  </si>
  <si>
    <t>Código Fonte 1</t>
  </si>
  <si>
    <t>Código Fonte 2</t>
  </si>
  <si>
    <t>Código Fonte 3</t>
  </si>
  <si>
    <t>Apresentação (PPT)</t>
  </si>
  <si>
    <t>Dashboard</t>
  </si>
  <si>
    <t>APP</t>
  </si>
  <si>
    <t>Implementar DataPipeline</t>
  </si>
  <si>
    <t>Pipeline</t>
  </si>
  <si>
    <t>-</t>
  </si>
  <si>
    <t>Listar fatores que influenciam a decisão do modelo</t>
  </si>
  <si>
    <t>Gerar Relatório com insights gerados a partir dos dados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</si>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</sst>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ddd\,\ d/m/yyyy"/>
    <numFmt numFmtId="167" formatCode="[$-416]d\-mmm\-yyyy;@"/>
    <numFmt numFmtId="168" formatCode="d"/>
    <numFmt numFmtId="169" formatCode="d/m/yy;@"/>
  </numFmts>
  <fonts count="37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i/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rgb="FF122870"/>
      <name val="Calibri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2287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theme="0"/>
      </right>
      <top style="thin">
        <color theme="0" tint="-0.14999847407452621"/>
      </top>
      <bottom/>
      <diagonal/>
    </border>
    <border>
      <left/>
      <right style="thick">
        <color theme="0"/>
      </right>
      <top style="thin">
        <color theme="0" tint="-0.14999847407452621"/>
      </top>
      <bottom/>
      <diagonal/>
    </border>
    <border>
      <left style="thick">
        <color theme="0"/>
      </left>
      <right style="thick">
        <color theme="0"/>
      </right>
      <top style="thin">
        <color theme="0" tint="-0.14999847407452621"/>
      </top>
      <bottom/>
      <diagonal/>
    </border>
    <border>
      <left style="thick">
        <color theme="0"/>
      </left>
      <right/>
      <top style="thin">
        <color theme="0" tint="-0.14999847407452621"/>
      </top>
      <bottom/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14993743705557422"/>
      </top>
      <bottom style="medium">
        <color theme="0" tint="-0.14996795556505021"/>
      </bottom>
      <diagonal/>
    </border>
    <border>
      <left style="thin">
        <color theme="0" tint="-0.34998626667073579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6795556505021"/>
      </bottom>
      <diagonal/>
    </border>
    <border>
      <left style="thin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 style="medium">
        <color theme="0" tint="-0.1499069185460982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  <xf numFmtId="0" fontId="12" fillId="0" borderId="0"/>
    <xf numFmtId="165" fontId="6" fillId="0" borderId="3" applyFon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9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  <xf numFmtId="0" fontId="13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9" applyNumberFormat="0" applyAlignment="0" applyProtection="0"/>
    <xf numFmtId="0" fontId="19" fillId="9" borderId="10" applyNumberFormat="0" applyAlignment="0" applyProtection="0"/>
    <xf numFmtId="0" fontId="20" fillId="9" borderId="9" applyNumberFormat="0" applyAlignment="0" applyProtection="0"/>
    <xf numFmtId="0" fontId="21" fillId="0" borderId="11" applyNumberFormat="0" applyFill="0" applyAlignment="0" applyProtection="0"/>
    <xf numFmtId="0" fontId="22" fillId="10" borderId="12" applyNumberFormat="0" applyAlignment="0" applyProtection="0"/>
    <xf numFmtId="0" fontId="23" fillId="0" borderId="0" applyNumberFormat="0" applyFill="0" applyBorder="0" applyAlignment="0" applyProtection="0"/>
    <xf numFmtId="0" fontId="6" fillId="11" borderId="13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1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2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2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2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2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1" fillId="0" borderId="0" xfId="1" applyFont="1" applyAlignment="1" applyProtection="1"/>
    <xf numFmtId="0" fontId="2" fillId="0" borderId="2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12" fillId="0" borderId="0" xfId="3"/>
    <xf numFmtId="0" fontId="12" fillId="0" borderId="0" xfId="3" applyAlignment="1">
      <alignment wrapText="1"/>
    </xf>
    <xf numFmtId="168" fontId="8" fillId="3" borderId="6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168" fontId="8" fillId="3" borderId="7" xfId="0" applyNumberFormat="1" applyFont="1" applyFill="1" applyBorder="1" applyAlignment="1">
      <alignment horizontal="center" vertical="center"/>
    </xf>
    <xf numFmtId="0" fontId="26" fillId="36" borderId="0" xfId="3" applyFont="1" applyFill="1" applyAlignment="1">
      <alignment vertical="center"/>
    </xf>
    <xf numFmtId="0" fontId="27" fillId="36" borderId="0" xfId="0" applyFont="1" applyFill="1" applyAlignment="1">
      <alignment vertical="center"/>
    </xf>
    <xf numFmtId="0" fontId="28" fillId="36" borderId="0" xfId="0" applyFont="1" applyFill="1" applyAlignment="1">
      <alignment vertical="center"/>
    </xf>
    <xf numFmtId="0" fontId="28" fillId="36" borderId="0" xfId="0" applyFont="1" applyFill="1" applyAlignment="1">
      <alignment vertical="center" wrapText="1"/>
    </xf>
    <xf numFmtId="0" fontId="28" fillId="36" borderId="0" xfId="0" applyFont="1" applyFill="1" applyAlignment="1">
      <alignment horizontal="center" vertical="center"/>
    </xf>
    <xf numFmtId="0" fontId="12" fillId="0" borderId="0" xfId="3" applyAlignment="1">
      <alignment vertical="center"/>
    </xf>
    <xf numFmtId="0" fontId="29" fillId="0" borderId="0" xfId="5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0" xfId="1" applyFont="1" applyAlignment="1" applyProtection="1">
      <alignment vertical="center"/>
    </xf>
    <xf numFmtId="166" fontId="2" fillId="2" borderId="15" xfId="9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0" borderId="16" xfId="12" applyFill="1" applyBorder="1">
      <alignment horizontal="left" vertical="center" indent="2"/>
    </xf>
    <xf numFmtId="0" fontId="3" fillId="0" borderId="16" xfId="12" applyFont="1" applyFill="1" applyBorder="1" applyAlignment="1">
      <alignment horizontal="left" vertical="center" wrapText="1" indent="1"/>
    </xf>
    <xf numFmtId="0" fontId="0" fillId="0" borderId="16" xfId="12" applyFont="1" applyFill="1" applyBorder="1">
      <alignment horizontal="left" vertical="center" indent="2"/>
    </xf>
    <xf numFmtId="0" fontId="0" fillId="0" borderId="16" xfId="12" applyFont="1" applyFill="1" applyBorder="1" applyAlignment="1">
      <alignment horizontal="left" vertical="center" wrapText="1"/>
    </xf>
    <xf numFmtId="0" fontId="0" fillId="0" borderId="16" xfId="12" applyFont="1" applyFill="1" applyBorder="1" applyAlignment="1">
      <alignment horizontal="left" vertical="center" wrapText="1" indent="2"/>
    </xf>
    <xf numFmtId="0" fontId="6" fillId="0" borderId="17" xfId="12" applyFill="1" applyBorder="1">
      <alignment horizontal="left" vertical="center" indent="2"/>
    </xf>
    <xf numFmtId="0" fontId="30" fillId="0" borderId="16" xfId="12" applyFont="1" applyFill="1" applyBorder="1" applyAlignment="1">
      <alignment horizontal="left" vertical="center" wrapText="1" indent="1"/>
    </xf>
    <xf numFmtId="0" fontId="12" fillId="36" borderId="0" xfId="3" applyFill="1"/>
    <xf numFmtId="0" fontId="0" fillId="36" borderId="0" xfId="0" applyFill="1"/>
    <xf numFmtId="14" fontId="0" fillId="0" borderId="16" xfId="0" applyNumberFormat="1" applyBorder="1" applyAlignment="1">
      <alignment horizontal="center" vertical="center"/>
    </xf>
    <xf numFmtId="0" fontId="12" fillId="0" borderId="0" xfId="3" applyFill="1"/>
    <xf numFmtId="0" fontId="27" fillId="0" borderId="0" xfId="0" applyFont="1" applyFill="1" applyAlignment="1">
      <alignment vertical="center"/>
    </xf>
    <xf numFmtId="0" fontId="0" fillId="0" borderId="0" xfId="0" applyFill="1"/>
    <xf numFmtId="0" fontId="30" fillId="0" borderId="16" xfId="12" applyFont="1" applyFill="1" applyBorder="1">
      <alignment horizontal="left" vertical="center" indent="2"/>
    </xf>
    <xf numFmtId="0" fontId="30" fillId="0" borderId="16" xfId="12" applyFont="1" applyFill="1" applyBorder="1" applyAlignment="1">
      <alignment horizontal="left" vertical="center" wrapText="1" indent="2"/>
    </xf>
    <xf numFmtId="0" fontId="30" fillId="0" borderId="16" xfId="12" applyFont="1" applyFill="1" applyBorder="1" applyAlignment="1">
      <alignment horizontal="center" vertical="center" wrapText="1"/>
    </xf>
    <xf numFmtId="0" fontId="0" fillId="0" borderId="16" xfId="12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indent="1"/>
    </xf>
    <xf numFmtId="0" fontId="31" fillId="3" borderId="18" xfId="0" applyFont="1" applyFill="1" applyBorder="1" applyAlignment="1">
      <alignment horizontal="center" vertical="center" wrapText="1"/>
    </xf>
    <xf numFmtId="0" fontId="31" fillId="3" borderId="19" xfId="0" applyFont="1" applyFill="1" applyBorder="1" applyAlignment="1">
      <alignment horizontal="center" vertical="center" wrapText="1"/>
    </xf>
    <xf numFmtId="0" fontId="31" fillId="3" borderId="20" xfId="0" applyFont="1" applyFill="1" applyBorder="1" applyAlignment="1">
      <alignment horizontal="center" vertical="center" wrapText="1"/>
    </xf>
    <xf numFmtId="44" fontId="31" fillId="3" borderId="21" xfId="15" applyFont="1" applyFill="1" applyBorder="1" applyAlignment="1">
      <alignment horizontal="center" vertical="center" wrapText="1"/>
    </xf>
    <xf numFmtId="14" fontId="31" fillId="3" borderId="20" xfId="0" applyNumberFormat="1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/>
    <xf numFmtId="0" fontId="4" fillId="37" borderId="22" xfId="0" applyFont="1" applyFill="1" applyBorder="1" applyAlignment="1">
      <alignment horizontal="center" vertical="center" wrapText="1"/>
    </xf>
    <xf numFmtId="0" fontId="4" fillId="37" borderId="23" xfId="0" applyFont="1" applyFill="1" applyBorder="1" applyAlignment="1">
      <alignment horizontal="center" vertical="center"/>
    </xf>
    <xf numFmtId="0" fontId="4" fillId="37" borderId="23" xfId="0" applyFont="1" applyFill="1" applyBorder="1" applyAlignment="1">
      <alignment horizontal="center" vertical="center" wrapText="1"/>
    </xf>
    <xf numFmtId="0" fontId="9" fillId="38" borderId="24" xfId="0" applyFont="1" applyFill="1" applyBorder="1" applyAlignment="1">
      <alignment horizontal="center" vertical="center" shrinkToFit="1"/>
    </xf>
    <xf numFmtId="0" fontId="9" fillId="4" borderId="25" xfId="0" applyFont="1" applyFill="1" applyBorder="1" applyAlignment="1">
      <alignment horizontal="center" vertical="center" shrinkToFit="1"/>
    </xf>
    <xf numFmtId="0" fontId="0" fillId="0" borderId="26" xfId="0" applyBorder="1" applyAlignment="1">
      <alignment vertical="center"/>
    </xf>
    <xf numFmtId="0" fontId="2" fillId="2" borderId="27" xfId="0" applyFont="1" applyFill="1" applyBorder="1" applyAlignment="1">
      <alignment horizontal="center" vertical="center"/>
    </xf>
    <xf numFmtId="0" fontId="0" fillId="2" borderId="28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6" fillId="40" borderId="16" xfId="12" applyFill="1" applyBorder="1">
      <alignment horizontal="left" vertical="center" indent="2"/>
    </xf>
    <xf numFmtId="0" fontId="30" fillId="40" borderId="16" xfId="12" applyFont="1" applyFill="1" applyBorder="1" applyAlignment="1">
      <alignment horizontal="left" vertical="center" wrapText="1" indent="1"/>
    </xf>
    <xf numFmtId="0" fontId="30" fillId="40" borderId="16" xfId="12" applyFont="1" applyFill="1" applyBorder="1" applyAlignment="1">
      <alignment horizontal="left" vertical="center" wrapText="1" indent="2"/>
    </xf>
    <xf numFmtId="0" fontId="0" fillId="40" borderId="16" xfId="12" applyFont="1" applyFill="1" applyBorder="1" applyAlignment="1">
      <alignment horizontal="center" vertical="center"/>
    </xf>
    <xf numFmtId="9" fontId="2" fillId="2" borderId="30" xfId="2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left" vertical="center" indent="1"/>
    </xf>
    <xf numFmtId="0" fontId="25" fillId="2" borderId="31" xfId="0" applyFont="1" applyFill="1" applyBorder="1" applyAlignment="1">
      <alignment horizontal="center" vertical="center"/>
    </xf>
    <xf numFmtId="169" fontId="0" fillId="2" borderId="31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9" fontId="2" fillId="0" borderId="32" xfId="2" applyFont="1" applyFill="1" applyBorder="1" applyAlignment="1">
      <alignment horizontal="center" vertical="center"/>
    </xf>
    <xf numFmtId="9" fontId="2" fillId="40" borderId="32" xfId="2" applyFont="1" applyFill="1" applyBorder="1" applyAlignment="1">
      <alignment horizontal="center" vertical="center"/>
    </xf>
    <xf numFmtId="0" fontId="22" fillId="36" borderId="0" xfId="3" quotePrefix="1" applyFont="1" applyFill="1" applyAlignment="1">
      <alignment horizontal="center" vertical="center"/>
    </xf>
    <xf numFmtId="0" fontId="22" fillId="36" borderId="0" xfId="3" quotePrefix="1" applyFont="1" applyFill="1" applyAlignment="1">
      <alignment horizontal="center" vertical="center" wrapText="1"/>
    </xf>
    <xf numFmtId="0" fontId="0" fillId="0" borderId="33" xfId="12" applyFont="1" applyFill="1" applyBorder="1" applyAlignment="1">
      <alignment horizontal="center" vertical="center"/>
    </xf>
    <xf numFmtId="0" fontId="6" fillId="0" borderId="16" xfId="12" applyFont="1" applyFill="1" applyBorder="1" applyAlignment="1">
      <alignment horizontal="left" vertical="center" wrapText="1"/>
    </xf>
    <xf numFmtId="0" fontId="6" fillId="40" borderId="17" xfId="12" applyFill="1" applyBorder="1">
      <alignment horizontal="left" vertical="center" indent="2"/>
    </xf>
    <xf numFmtId="0" fontId="0" fillId="40" borderId="16" xfId="12" applyFont="1" applyFill="1" applyBorder="1">
      <alignment horizontal="left" vertical="center" indent="2"/>
    </xf>
    <xf numFmtId="0" fontId="0" fillId="0" borderId="0" xfId="0" applyAlignment="1">
      <alignment wrapText="1"/>
    </xf>
    <xf numFmtId="14" fontId="6" fillId="0" borderId="16" xfId="10" applyNumberFormat="1" applyFill="1" applyBorder="1">
      <alignment horizontal="center" vertical="center"/>
    </xf>
    <xf numFmtId="9" fontId="35" fillId="39" borderId="32" xfId="2" applyFont="1" applyFill="1" applyBorder="1" applyAlignment="1">
      <alignment horizontal="center" vertical="center"/>
    </xf>
    <xf numFmtId="0" fontId="3" fillId="39" borderId="16" xfId="12" applyFont="1" applyFill="1" applyBorder="1">
      <alignment horizontal="left" vertical="center" indent="2"/>
    </xf>
    <xf numFmtId="0" fontId="36" fillId="39" borderId="16" xfId="12" applyFont="1" applyFill="1" applyBorder="1" applyAlignment="1">
      <alignment horizontal="left" vertical="center" wrapText="1" indent="1"/>
    </xf>
    <xf numFmtId="0" fontId="36" fillId="39" borderId="16" xfId="12" applyFont="1" applyFill="1" applyBorder="1" applyAlignment="1">
      <alignment horizontal="center" vertical="center" wrapText="1"/>
    </xf>
    <xf numFmtId="0" fontId="36" fillId="39" borderId="16" xfId="12" applyFont="1" applyFill="1" applyBorder="1">
      <alignment horizontal="left" vertical="center" indent="2"/>
    </xf>
    <xf numFmtId="0" fontId="3" fillId="39" borderId="16" xfId="12" applyFont="1" applyFill="1" applyBorder="1" applyAlignment="1">
      <alignment horizontal="center" vertical="center"/>
    </xf>
    <xf numFmtId="169" fontId="3" fillId="39" borderId="16" xfId="10" applyNumberFormat="1" applyFont="1" applyFill="1" applyBorder="1">
      <alignment horizontal="center" vertical="center"/>
    </xf>
    <xf numFmtId="14" fontId="3" fillId="39" borderId="16" xfId="10" applyNumberFormat="1" applyFont="1" applyFill="1" applyBorder="1">
      <alignment horizontal="center" vertical="center"/>
    </xf>
    <xf numFmtId="0" fontId="3" fillId="39" borderId="17" xfId="12" applyFont="1" applyFill="1" applyBorder="1">
      <alignment horizontal="left" vertical="center" indent="2"/>
    </xf>
    <xf numFmtId="0" fontId="0" fillId="0" borderId="0" xfId="0" applyBorder="1" applyAlignment="1">
      <alignment horizontal="center"/>
    </xf>
    <xf numFmtId="0" fontId="0" fillId="0" borderId="16" xfId="12" applyFont="1" applyFill="1" applyBorder="1" applyAlignment="1">
      <alignment horizontal="center" vertical="center" wrapText="1"/>
    </xf>
    <xf numFmtId="0" fontId="3" fillId="0" borderId="16" xfId="12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top"/>
    </xf>
    <xf numFmtId="0" fontId="0" fillId="0" borderId="16" xfId="0" applyBorder="1" applyAlignment="1">
      <alignment vertical="top"/>
    </xf>
    <xf numFmtId="0" fontId="0" fillId="0" borderId="0" xfId="0" applyAlignment="1">
      <alignment vertical="top"/>
    </xf>
    <xf numFmtId="0" fontId="0" fillId="0" borderId="16" xfId="0" applyBorder="1" applyAlignment="1">
      <alignment horizontal="center" vertical="top" wrapText="1"/>
    </xf>
    <xf numFmtId="14" fontId="6" fillId="0" borderId="16" xfId="10" quotePrefix="1" applyNumberFormat="1" applyFill="1" applyBorder="1">
      <alignment horizontal="center" vertical="center"/>
    </xf>
    <xf numFmtId="14" fontId="0" fillId="0" borderId="16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166" fontId="2" fillId="2" borderId="0" xfId="9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16" xfId="12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6" xfId="12" applyFont="1" applyFill="1" applyBorder="1" applyAlignment="1">
      <alignment horizontal="center" vertical="center" wrapText="1"/>
    </xf>
    <xf numFmtId="0" fontId="0" fillId="0" borderId="37" xfId="12" applyFont="1" applyFill="1" applyBorder="1" applyAlignment="1">
      <alignment horizontal="center" vertical="center" wrapText="1"/>
    </xf>
    <xf numFmtId="0" fontId="0" fillId="0" borderId="36" xfId="12" quotePrefix="1" applyFont="1" applyFill="1" applyBorder="1" applyAlignment="1">
      <alignment horizontal="center" vertical="center" wrapText="1"/>
    </xf>
    <xf numFmtId="167" fontId="0" fillId="3" borderId="4" xfId="0" applyNumberFormat="1" applyFill="1" applyBorder="1" applyAlignment="1">
      <alignment horizontal="center" vertical="center" wrapText="1"/>
    </xf>
    <xf numFmtId="167" fontId="0" fillId="3" borderId="1" xfId="0" applyNumberFormat="1" applyFill="1" applyBorder="1" applyAlignment="1">
      <alignment horizontal="center" vertical="center" wrapText="1"/>
    </xf>
    <xf numFmtId="167" fontId="0" fillId="3" borderId="5" xfId="0" applyNumberFormat="1" applyFill="1" applyBorder="1" applyAlignment="1">
      <alignment horizontal="center" vertical="center" wrapText="1"/>
    </xf>
    <xf numFmtId="0" fontId="2" fillId="2" borderId="34" xfId="8" applyFont="1" applyFill="1" applyBorder="1" applyAlignment="1">
      <alignment horizontal="right" vertical="center"/>
    </xf>
    <xf numFmtId="0" fontId="2" fillId="2" borderId="35" xfId="8" applyFont="1" applyFill="1" applyBorder="1" applyAlignment="1">
      <alignment horizontal="right" vertical="center"/>
    </xf>
  </cellXfs>
  <cellStyles count="54">
    <cellStyle name="20% - Ênfase1" xfId="31" builtinId="30" customBuiltin="1"/>
    <cellStyle name="20% - Ênfase2" xfId="35" builtinId="34" customBuiltin="1"/>
    <cellStyle name="20% - Ênfase3" xfId="39" builtinId="38" customBuiltin="1"/>
    <cellStyle name="20% - Ênfase4" xfId="43" builtinId="42" customBuiltin="1"/>
    <cellStyle name="20% - Ênfase5" xfId="47" builtinId="46" customBuiltin="1"/>
    <cellStyle name="20% - Ênfase6" xfId="51" builtinId="50" customBuiltin="1"/>
    <cellStyle name="40% - Ênfase1" xfId="32" builtinId="31" customBuiltin="1"/>
    <cellStyle name="40% - Ênfase2" xfId="36" builtinId="35" customBuiltin="1"/>
    <cellStyle name="40% - Ênfase3" xfId="40" builtinId="39" customBuiltin="1"/>
    <cellStyle name="40% - Ênfase4" xfId="44" builtinId="43" customBuiltin="1"/>
    <cellStyle name="40% - Ênfase5" xfId="48" builtinId="47" customBuiltin="1"/>
    <cellStyle name="40% - Ênfase6" xfId="52" builtinId="51" customBuiltin="1"/>
    <cellStyle name="60% - Ênfase1" xfId="33" builtinId="32" customBuiltin="1"/>
    <cellStyle name="60% - Ênfase2" xfId="37" builtinId="36" customBuiltin="1"/>
    <cellStyle name="60% - Ênfase3" xfId="41" builtinId="40" customBuiltin="1"/>
    <cellStyle name="60% - Ênfase4" xfId="45" builtinId="44" customBuiltin="1"/>
    <cellStyle name="60% - Ênfase5" xfId="49" builtinId="48" customBuiltin="1"/>
    <cellStyle name="60% - Ênfase6" xfId="53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0" xr:uid="{00000000-0005-0000-0000-000001000000}"/>
    <cellStyle name="Ênfase1" xfId="30" builtinId="29" customBuiltin="1"/>
    <cellStyle name="Ênfase2" xfId="34" builtinId="33" customBuiltin="1"/>
    <cellStyle name="Ênfase3" xfId="38" builtinId="37" customBuiltin="1"/>
    <cellStyle name="Ênfase4" xfId="42" builtinId="41" customBuiltin="1"/>
    <cellStyle name="Ênfase5" xfId="46" builtinId="45" customBuiltin="1"/>
    <cellStyle name="Ênfase6" xfId="50" builtinId="49" customBuiltin="1"/>
    <cellStyle name="Entrada" xfId="21" builtinId="20" customBuiltin="1"/>
    <cellStyle name="Hiperlink" xfId="1" builtinId="8" customBuiltin="1"/>
    <cellStyle name="Hiperlink Visitado" xfId="13" builtinId="9" customBuiltin="1"/>
    <cellStyle name="Início do Projeto" xfId="9" xr:uid="{00000000-0005-0000-0000-000009000000}"/>
    <cellStyle name="Moeda" xfId="15" builtinId="4" customBuiltin="1"/>
    <cellStyle name="Moeda [0]" xfId="16" builtinId="7" customBuiltin="1"/>
    <cellStyle name="Neutro" xfId="20" builtinId="28" customBuiltin="1"/>
    <cellStyle name="Nome" xfId="11" xr:uid="{00000000-0005-0000-0000-000006000000}"/>
    <cellStyle name="Normal" xfId="0" builtinId="0" customBuiltin="1"/>
    <cellStyle name="Nota" xfId="27" builtinId="10" customBuiltin="1"/>
    <cellStyle name="Porcentagem" xfId="2" builtinId="5" customBuiltin="1"/>
    <cellStyle name="Ruim" xfId="19" builtinId="27" customBuiltin="1"/>
    <cellStyle name="Saída" xfId="22" builtinId="21" customBuiltin="1"/>
    <cellStyle name="Separador de milhares [0]" xfId="14" builtinId="6" customBuiltin="1"/>
    <cellStyle name="Tarefa" xfId="12" xr:uid="{00000000-0005-0000-0000-00000A000000}"/>
    <cellStyle name="Texto de Aviso" xfId="26" builtinId="11" customBuiltin="1"/>
    <cellStyle name="Texto Explicativo" xfId="28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7" builtinId="19" customBuiltin="1"/>
    <cellStyle name="Total" xfId="29" builtinId="25" customBuiltin="1"/>
    <cellStyle name="Vírgula" xfId="4" builtinId="3" customBuiltin="1"/>
    <cellStyle name="zTextoOculto" xfId="3" xr:uid="{00000000-0005-0000-0000-00000C000000}"/>
  </cellStyles>
  <dxfs count="12">
    <dxf>
      <fill>
        <patternFill>
          <bgColor rgb="FF97C93C"/>
        </patternFill>
      </fill>
      <border>
        <left/>
        <right/>
      </border>
    </dxf>
    <dxf>
      <fill>
        <patternFill>
          <bgColor rgb="FF12287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22870"/>
      <color rgb="FF97C93C"/>
      <color rgb="FF56C5C9"/>
      <color rgb="FF215881"/>
      <color rgb="FF42648A"/>
      <color rgb="FF969696"/>
      <color rgb="FFC0C0C0"/>
      <color rgb="FF427FC2"/>
      <color rgb="FF44678E"/>
      <color rgb="FF4A6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P80"/>
  <sheetViews>
    <sheetView showGridLines="0" tabSelected="1" showRuler="0" zoomScale="55" zoomScaleNormal="55" zoomScalePageLayoutView="70" workbookViewId="0">
      <pane ySplit="8" topLeftCell="A9" activePane="bottomLeft" state="frozen"/>
      <selection pane="bottomLeft" activeCell="D81" sqref="D81"/>
    </sheetView>
  </sheetViews>
  <sheetFormatPr defaultRowHeight="30" customHeight="1" x14ac:dyDescent="0.35"/>
  <cols>
    <col min="1" max="1" width="4" style="8" customWidth="1"/>
    <col min="2" max="2" width="12" customWidth="1"/>
    <col min="3" max="3" width="10.54296875" customWidth="1"/>
    <col min="4" max="4" width="53.1796875" customWidth="1"/>
    <col min="5" max="5" width="19.26953125" style="2" customWidth="1"/>
    <col min="6" max="6" width="27.7265625" style="2" customWidth="1"/>
    <col min="7" max="7" width="22.36328125" customWidth="1"/>
    <col min="8" max="8" width="9.453125" style="2" customWidth="1"/>
    <col min="9" max="9" width="10.453125" style="2" customWidth="1"/>
    <col min="10" max="10" width="10.453125" customWidth="1"/>
    <col min="11" max="11" width="2.7265625" customWidth="1"/>
    <col min="12" max="12" width="8.54296875" hidden="1" customWidth="1"/>
    <col min="13" max="68" width="2.54296875" customWidth="1"/>
    <col min="73" max="74" width="10.26953125"/>
  </cols>
  <sheetData>
    <row r="1" spans="1:68" s="15" customFormat="1" ht="49" customHeight="1" x14ac:dyDescent="0.35">
      <c r="A1" s="13"/>
      <c r="B1" s="14" t="s">
        <v>108</v>
      </c>
      <c r="C1" s="14"/>
      <c r="E1" s="17"/>
      <c r="F1" s="17"/>
      <c r="G1" s="16"/>
      <c r="H1" s="17"/>
      <c r="J1" s="17"/>
    </row>
    <row r="2" spans="1:68" ht="8.15" customHeight="1" x14ac:dyDescent="0.35"/>
    <row r="3" spans="1:68" s="1" customFormat="1" ht="20.149999999999999" customHeight="1" x14ac:dyDescent="0.35">
      <c r="A3" s="18" t="s">
        <v>0</v>
      </c>
      <c r="B3" s="19" t="s">
        <v>15</v>
      </c>
      <c r="C3" s="19"/>
      <c r="E3" s="21"/>
      <c r="F3" s="21"/>
      <c r="G3" s="20"/>
      <c r="H3" s="21"/>
      <c r="J3" s="21"/>
      <c r="N3" s="22"/>
    </row>
    <row r="4" spans="1:68" ht="8.15" customHeight="1" x14ac:dyDescent="0.35">
      <c r="A4" s="8" t="s">
        <v>0</v>
      </c>
    </row>
    <row r="5" spans="1:68" ht="22" customHeight="1" x14ac:dyDescent="0.35">
      <c r="A5" s="72"/>
      <c r="B5" s="110" t="s">
        <v>7</v>
      </c>
      <c r="C5" s="111"/>
      <c r="D5" s="23">
        <v>44627</v>
      </c>
      <c r="E5" s="100"/>
      <c r="I5"/>
    </row>
    <row r="6" spans="1:68" ht="22" customHeight="1" x14ac:dyDescent="0.35">
      <c r="A6" s="73"/>
      <c r="B6" s="110" t="s">
        <v>8</v>
      </c>
      <c r="C6" s="111"/>
      <c r="D6" s="24">
        <v>1</v>
      </c>
      <c r="E6" s="101"/>
      <c r="I6"/>
      <c r="M6" s="107">
        <f>M7</f>
        <v>44627</v>
      </c>
      <c r="N6" s="108"/>
      <c r="O6" s="108"/>
      <c r="P6" s="108"/>
      <c r="Q6" s="108"/>
      <c r="R6" s="108"/>
      <c r="S6" s="109"/>
      <c r="T6" s="107">
        <f>T7</f>
        <v>44634</v>
      </c>
      <c r="U6" s="108"/>
      <c r="V6" s="108"/>
      <c r="W6" s="108"/>
      <c r="X6" s="108"/>
      <c r="Y6" s="108"/>
      <c r="Z6" s="109"/>
      <c r="AA6" s="107">
        <f>AA7</f>
        <v>44641</v>
      </c>
      <c r="AB6" s="108"/>
      <c r="AC6" s="108"/>
      <c r="AD6" s="108"/>
      <c r="AE6" s="108"/>
      <c r="AF6" s="108"/>
      <c r="AG6" s="109"/>
      <c r="AH6" s="107">
        <f>AH7</f>
        <v>44648</v>
      </c>
      <c r="AI6" s="108"/>
      <c r="AJ6" s="108"/>
      <c r="AK6" s="108"/>
      <c r="AL6" s="108"/>
      <c r="AM6" s="108"/>
      <c r="AN6" s="109"/>
      <c r="AO6" s="107">
        <f>AO7</f>
        <v>44655</v>
      </c>
      <c r="AP6" s="108"/>
      <c r="AQ6" s="108"/>
      <c r="AR6" s="108"/>
      <c r="AS6" s="108"/>
      <c r="AT6" s="108"/>
      <c r="AU6" s="109"/>
      <c r="AV6" s="107">
        <f>AV7</f>
        <v>44662</v>
      </c>
      <c r="AW6" s="108"/>
      <c r="AX6" s="108"/>
      <c r="AY6" s="108"/>
      <c r="AZ6" s="108"/>
      <c r="BA6" s="108"/>
      <c r="BB6" s="109"/>
      <c r="BC6" s="107">
        <f>BC7</f>
        <v>44669</v>
      </c>
      <c r="BD6" s="108"/>
      <c r="BE6" s="108"/>
      <c r="BF6" s="108"/>
      <c r="BG6" s="108"/>
      <c r="BH6" s="108"/>
      <c r="BI6" s="109"/>
      <c r="BJ6" s="107">
        <f>BJ7</f>
        <v>44676</v>
      </c>
      <c r="BK6" s="108"/>
      <c r="BL6" s="108"/>
      <c r="BM6" s="108"/>
      <c r="BN6" s="108"/>
      <c r="BO6" s="108"/>
      <c r="BP6" s="109"/>
    </row>
    <row r="7" spans="1:68" ht="15" customHeight="1" thickBot="1" x14ac:dyDescent="0.4">
      <c r="A7" s="9" t="s">
        <v>1</v>
      </c>
      <c r="B7" s="51"/>
      <c r="C7" s="51"/>
      <c r="D7" s="51"/>
      <c r="E7" s="89"/>
      <c r="F7" s="89"/>
      <c r="G7" s="51"/>
      <c r="I7" s="51"/>
      <c r="J7" s="51"/>
      <c r="K7" s="51"/>
      <c r="M7" s="10">
        <f>Início_do_projeto-WEEKDAY(Início_do_projeto,1)+2+7*(Semana_de_exibição-1)</f>
        <v>44627</v>
      </c>
      <c r="N7" s="11">
        <f>M7+1</f>
        <v>44628</v>
      </c>
      <c r="O7" s="11">
        <f t="shared" ref="O7:BB7" si="0">N7+1</f>
        <v>44629</v>
      </c>
      <c r="P7" s="11">
        <f t="shared" si="0"/>
        <v>44630</v>
      </c>
      <c r="Q7" s="11">
        <f t="shared" si="0"/>
        <v>44631</v>
      </c>
      <c r="R7" s="11">
        <f t="shared" si="0"/>
        <v>44632</v>
      </c>
      <c r="S7" s="12">
        <f t="shared" si="0"/>
        <v>44633</v>
      </c>
      <c r="T7" s="10">
        <f>S7+1</f>
        <v>44634</v>
      </c>
      <c r="U7" s="11">
        <f>T7+1</f>
        <v>44635</v>
      </c>
      <c r="V7" s="11">
        <f t="shared" si="0"/>
        <v>44636</v>
      </c>
      <c r="W7" s="11">
        <f t="shared" si="0"/>
        <v>44637</v>
      </c>
      <c r="X7" s="11">
        <f t="shared" si="0"/>
        <v>44638</v>
      </c>
      <c r="Y7" s="11">
        <f t="shared" si="0"/>
        <v>44639</v>
      </c>
      <c r="Z7" s="12">
        <f t="shared" si="0"/>
        <v>44640</v>
      </c>
      <c r="AA7" s="10">
        <f>Z7+1</f>
        <v>44641</v>
      </c>
      <c r="AB7" s="11">
        <f>AA7+1</f>
        <v>44642</v>
      </c>
      <c r="AC7" s="11">
        <f t="shared" si="0"/>
        <v>44643</v>
      </c>
      <c r="AD7" s="11">
        <f t="shared" si="0"/>
        <v>44644</v>
      </c>
      <c r="AE7" s="11">
        <f t="shared" si="0"/>
        <v>44645</v>
      </c>
      <c r="AF7" s="11">
        <f t="shared" si="0"/>
        <v>44646</v>
      </c>
      <c r="AG7" s="12">
        <f t="shared" si="0"/>
        <v>44647</v>
      </c>
      <c r="AH7" s="10">
        <f>AG7+1</f>
        <v>44648</v>
      </c>
      <c r="AI7" s="11">
        <f>AH7+1</f>
        <v>44649</v>
      </c>
      <c r="AJ7" s="11">
        <f t="shared" si="0"/>
        <v>44650</v>
      </c>
      <c r="AK7" s="11">
        <f t="shared" si="0"/>
        <v>44651</v>
      </c>
      <c r="AL7" s="11">
        <f t="shared" si="0"/>
        <v>44652</v>
      </c>
      <c r="AM7" s="11">
        <f t="shared" si="0"/>
        <v>44653</v>
      </c>
      <c r="AN7" s="12">
        <f t="shared" si="0"/>
        <v>44654</v>
      </c>
      <c r="AO7" s="10">
        <f>AN7+1</f>
        <v>44655</v>
      </c>
      <c r="AP7" s="11">
        <f>AO7+1</f>
        <v>44656</v>
      </c>
      <c r="AQ7" s="11">
        <f t="shared" si="0"/>
        <v>44657</v>
      </c>
      <c r="AR7" s="11">
        <f t="shared" si="0"/>
        <v>44658</v>
      </c>
      <c r="AS7" s="11">
        <f t="shared" si="0"/>
        <v>44659</v>
      </c>
      <c r="AT7" s="11">
        <f t="shared" si="0"/>
        <v>44660</v>
      </c>
      <c r="AU7" s="12">
        <f t="shared" si="0"/>
        <v>44661</v>
      </c>
      <c r="AV7" s="10">
        <f>AU7+1</f>
        <v>44662</v>
      </c>
      <c r="AW7" s="11">
        <f>AV7+1</f>
        <v>44663</v>
      </c>
      <c r="AX7" s="11">
        <f t="shared" si="0"/>
        <v>44664</v>
      </c>
      <c r="AY7" s="11">
        <f t="shared" si="0"/>
        <v>44665</v>
      </c>
      <c r="AZ7" s="11">
        <f t="shared" si="0"/>
        <v>44666</v>
      </c>
      <c r="BA7" s="11">
        <f t="shared" si="0"/>
        <v>44667</v>
      </c>
      <c r="BB7" s="12">
        <f t="shared" si="0"/>
        <v>44668</v>
      </c>
      <c r="BC7" s="10">
        <f t="shared" ref="BC7:BP7" si="1">BB7+1</f>
        <v>44669</v>
      </c>
      <c r="BD7" s="11">
        <f t="shared" si="1"/>
        <v>44670</v>
      </c>
      <c r="BE7" s="11">
        <f t="shared" si="1"/>
        <v>44671</v>
      </c>
      <c r="BF7" s="11">
        <f t="shared" si="1"/>
        <v>44672</v>
      </c>
      <c r="BG7" s="11">
        <f t="shared" si="1"/>
        <v>44673</v>
      </c>
      <c r="BH7" s="11">
        <f t="shared" si="1"/>
        <v>44674</v>
      </c>
      <c r="BI7" s="12">
        <f t="shared" si="1"/>
        <v>44675</v>
      </c>
      <c r="BJ7" s="10">
        <f t="shared" si="1"/>
        <v>44676</v>
      </c>
      <c r="BK7" s="11">
        <f t="shared" si="1"/>
        <v>44677</v>
      </c>
      <c r="BL7" s="11">
        <f t="shared" si="1"/>
        <v>44678</v>
      </c>
      <c r="BM7" s="11">
        <f t="shared" si="1"/>
        <v>44679</v>
      </c>
      <c r="BN7" s="11">
        <f t="shared" si="1"/>
        <v>44680</v>
      </c>
      <c r="BO7" s="11">
        <f t="shared" si="1"/>
        <v>44681</v>
      </c>
      <c r="BP7" s="12">
        <f t="shared" si="1"/>
        <v>44682</v>
      </c>
    </row>
    <row r="8" spans="1:68" ht="30" customHeight="1" thickBot="1" x14ac:dyDescent="0.4">
      <c r="A8" s="9" t="s">
        <v>2</v>
      </c>
      <c r="B8" s="52" t="s">
        <v>9</v>
      </c>
      <c r="C8" s="53" t="s">
        <v>46</v>
      </c>
      <c r="D8" s="53" t="s">
        <v>5</v>
      </c>
      <c r="E8" s="53" t="s">
        <v>109</v>
      </c>
      <c r="F8" s="53" t="s">
        <v>21</v>
      </c>
      <c r="G8" s="54" t="s">
        <v>20</v>
      </c>
      <c r="H8" s="54" t="s">
        <v>14</v>
      </c>
      <c r="I8" s="54" t="s">
        <v>10</v>
      </c>
      <c r="J8" s="54" t="s">
        <v>11</v>
      </c>
      <c r="K8" s="54"/>
      <c r="L8" s="54" t="s">
        <v>12</v>
      </c>
      <c r="M8" s="55" t="str">
        <f>LEFT(TEXT(M7,"ddd"),1)</f>
        <v>s</v>
      </c>
      <c r="N8" s="55" t="str">
        <f t="shared" ref="N8:AV8" si="2">LEFT(TEXT(N7,"ddd"),1)</f>
        <v>t</v>
      </c>
      <c r="O8" s="55" t="str">
        <f t="shared" si="2"/>
        <v>q</v>
      </c>
      <c r="P8" s="55" t="str">
        <f t="shared" si="2"/>
        <v>q</v>
      </c>
      <c r="Q8" s="55" t="str">
        <f t="shared" si="2"/>
        <v>s</v>
      </c>
      <c r="R8" s="55" t="str">
        <f t="shared" si="2"/>
        <v>s</v>
      </c>
      <c r="S8" s="55" t="str">
        <f t="shared" si="2"/>
        <v>d</v>
      </c>
      <c r="T8" s="55" t="str">
        <f t="shared" si="2"/>
        <v>s</v>
      </c>
      <c r="U8" s="55" t="str">
        <f t="shared" si="2"/>
        <v>t</v>
      </c>
      <c r="V8" s="55" t="str">
        <f t="shared" si="2"/>
        <v>q</v>
      </c>
      <c r="W8" s="55" t="str">
        <f t="shared" si="2"/>
        <v>q</v>
      </c>
      <c r="X8" s="55" t="str">
        <f t="shared" si="2"/>
        <v>s</v>
      </c>
      <c r="Y8" s="55" t="str">
        <f t="shared" si="2"/>
        <v>s</v>
      </c>
      <c r="Z8" s="55" t="str">
        <f t="shared" si="2"/>
        <v>d</v>
      </c>
      <c r="AA8" s="55" t="str">
        <f t="shared" si="2"/>
        <v>s</v>
      </c>
      <c r="AB8" s="55" t="str">
        <f t="shared" si="2"/>
        <v>t</v>
      </c>
      <c r="AC8" s="55" t="str">
        <f t="shared" si="2"/>
        <v>q</v>
      </c>
      <c r="AD8" s="55" t="str">
        <f t="shared" si="2"/>
        <v>q</v>
      </c>
      <c r="AE8" s="55" t="str">
        <f t="shared" si="2"/>
        <v>s</v>
      </c>
      <c r="AF8" s="55" t="str">
        <f t="shared" si="2"/>
        <v>s</v>
      </c>
      <c r="AG8" s="55" t="str">
        <f t="shared" si="2"/>
        <v>d</v>
      </c>
      <c r="AH8" s="55" t="str">
        <f t="shared" si="2"/>
        <v>s</v>
      </c>
      <c r="AI8" s="55" t="str">
        <f t="shared" si="2"/>
        <v>t</v>
      </c>
      <c r="AJ8" s="55" t="str">
        <f t="shared" si="2"/>
        <v>q</v>
      </c>
      <c r="AK8" s="55" t="str">
        <f t="shared" si="2"/>
        <v>q</v>
      </c>
      <c r="AL8" s="55" t="str">
        <f t="shared" si="2"/>
        <v>s</v>
      </c>
      <c r="AM8" s="55" t="str">
        <f t="shared" si="2"/>
        <v>s</v>
      </c>
      <c r="AN8" s="55" t="str">
        <f t="shared" si="2"/>
        <v>d</v>
      </c>
      <c r="AO8" s="55" t="str">
        <f t="shared" si="2"/>
        <v>s</v>
      </c>
      <c r="AP8" s="55" t="str">
        <f t="shared" si="2"/>
        <v>t</v>
      </c>
      <c r="AQ8" s="55" t="str">
        <f t="shared" si="2"/>
        <v>q</v>
      </c>
      <c r="AR8" s="55" t="str">
        <f t="shared" si="2"/>
        <v>q</v>
      </c>
      <c r="AS8" s="55" t="str">
        <f t="shared" si="2"/>
        <v>s</v>
      </c>
      <c r="AT8" s="55" t="str">
        <f t="shared" si="2"/>
        <v>s</v>
      </c>
      <c r="AU8" s="55" t="str">
        <f t="shared" si="2"/>
        <v>d</v>
      </c>
      <c r="AV8" s="55" t="str">
        <f t="shared" si="2"/>
        <v>s</v>
      </c>
      <c r="AW8" s="55" t="str">
        <f t="shared" ref="AW8:BP8" si="3">LEFT(TEXT(AW7,"ddd"),1)</f>
        <v>t</v>
      </c>
      <c r="AX8" s="55" t="str">
        <f t="shared" si="3"/>
        <v>q</v>
      </c>
      <c r="AY8" s="55" t="str">
        <f t="shared" si="3"/>
        <v>q</v>
      </c>
      <c r="AZ8" s="55" t="str">
        <f t="shared" si="3"/>
        <v>s</v>
      </c>
      <c r="BA8" s="55" t="str">
        <f t="shared" si="3"/>
        <v>s</v>
      </c>
      <c r="BB8" s="55" t="str">
        <f t="shared" si="3"/>
        <v>d</v>
      </c>
      <c r="BC8" s="55" t="str">
        <f t="shared" si="3"/>
        <v>s</v>
      </c>
      <c r="BD8" s="55" t="str">
        <f t="shared" si="3"/>
        <v>t</v>
      </c>
      <c r="BE8" s="55" t="str">
        <f t="shared" si="3"/>
        <v>q</v>
      </c>
      <c r="BF8" s="55" t="str">
        <f t="shared" si="3"/>
        <v>q</v>
      </c>
      <c r="BG8" s="55" t="str">
        <f t="shared" si="3"/>
        <v>s</v>
      </c>
      <c r="BH8" s="55" t="str">
        <f t="shared" si="3"/>
        <v>s</v>
      </c>
      <c r="BI8" s="55" t="str">
        <f t="shared" si="3"/>
        <v>d</v>
      </c>
      <c r="BJ8" s="55" t="str">
        <f t="shared" si="3"/>
        <v>s</v>
      </c>
      <c r="BK8" s="55" t="str">
        <f t="shared" si="3"/>
        <v>t</v>
      </c>
      <c r="BL8" s="55" t="str">
        <f t="shared" si="3"/>
        <v>q</v>
      </c>
      <c r="BM8" s="55" t="str">
        <f t="shared" si="3"/>
        <v>q</v>
      </c>
      <c r="BN8" s="55" t="str">
        <f t="shared" si="3"/>
        <v>s</v>
      </c>
      <c r="BO8" s="55" t="str">
        <f t="shared" si="3"/>
        <v>s</v>
      </c>
      <c r="BP8" s="56" t="str">
        <f t="shared" si="3"/>
        <v>d</v>
      </c>
    </row>
    <row r="9" spans="1:68" s="1" customFormat="1" ht="25" customHeight="1" thickBot="1" x14ac:dyDescent="0.4">
      <c r="A9" s="9" t="s">
        <v>3</v>
      </c>
      <c r="B9" s="80">
        <v>0</v>
      </c>
      <c r="C9" s="81"/>
      <c r="D9" s="82" t="s">
        <v>75</v>
      </c>
      <c r="E9" s="83"/>
      <c r="F9" s="83"/>
      <c r="G9" s="84"/>
      <c r="H9" s="85">
        <f>NETWORKDAYS(I9,J9,Feriados!$C$6:$C$22)</f>
        <v>0</v>
      </c>
      <c r="I9" s="86"/>
      <c r="J9" s="86"/>
      <c r="K9" s="5"/>
      <c r="L9" s="5" t="str">
        <f>IF(OR(ISBLANK(Início_do_projeto),ISBLANK(término_da_tarefa)),"",término_da_tarefa-Início_do_projeto+1)</f>
        <v/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57"/>
    </row>
    <row r="10" spans="1:68" s="1" customFormat="1" ht="25" customHeight="1" thickBot="1" x14ac:dyDescent="0.4">
      <c r="A10" s="8"/>
      <c r="B10" s="70">
        <v>1</v>
      </c>
      <c r="C10" s="25"/>
      <c r="D10" s="31" t="s">
        <v>90</v>
      </c>
      <c r="E10" s="40" t="s">
        <v>110</v>
      </c>
      <c r="F10" s="40" t="s">
        <v>93</v>
      </c>
      <c r="G10" s="40"/>
      <c r="H10" s="41">
        <f>NETWORKDAYS(I10,J10,Feriados!$C$6:$C$22)</f>
        <v>5</v>
      </c>
      <c r="I10" s="79">
        <v>44629</v>
      </c>
      <c r="J10" s="79">
        <v>44635</v>
      </c>
      <c r="K10" s="5"/>
      <c r="L10" s="5">
        <f>IF(OR(ISBLANK(Início_do_projeto),ISBLANK(término_da_tarefa)),"",término_da_tarefa-Início_do_projeto+1)</f>
        <v>9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57"/>
    </row>
    <row r="11" spans="1:68" s="1" customFormat="1" ht="25" customHeight="1" thickBot="1" x14ac:dyDescent="0.4">
      <c r="A11" s="8"/>
      <c r="B11" s="70">
        <v>0</v>
      </c>
      <c r="C11" s="25"/>
      <c r="D11" s="31"/>
      <c r="E11" s="40"/>
      <c r="F11" s="40"/>
      <c r="G11" s="38"/>
      <c r="H11" s="41">
        <f>NETWORKDAYS(I11,J11,Feriados!$C$6:$C$22)</f>
        <v>0</v>
      </c>
      <c r="I11" s="79"/>
      <c r="J11" s="79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57"/>
    </row>
    <row r="12" spans="1:68" s="1" customFormat="1" ht="25" customHeight="1" thickBot="1" x14ac:dyDescent="0.4">
      <c r="A12" s="8"/>
      <c r="B12" s="70">
        <v>0</v>
      </c>
      <c r="C12" s="25"/>
      <c r="D12" s="31"/>
      <c r="E12" s="40"/>
      <c r="F12" s="40"/>
      <c r="G12" s="38"/>
      <c r="H12" s="41">
        <f>NETWORKDAYS(I12,J12,Feriados!$C$6:$C$22)</f>
        <v>0</v>
      </c>
      <c r="I12" s="79"/>
      <c r="J12" s="79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57"/>
    </row>
    <row r="13" spans="1:68" s="1" customFormat="1" ht="25" customHeight="1" thickBot="1" x14ac:dyDescent="0.4">
      <c r="A13" s="8"/>
      <c r="B13" s="80">
        <v>0</v>
      </c>
      <c r="C13" s="81"/>
      <c r="D13" s="82" t="s">
        <v>47</v>
      </c>
      <c r="E13" s="83"/>
      <c r="F13" s="83"/>
      <c r="G13" s="84"/>
      <c r="H13" s="85">
        <f>NETWORKDAYS(I13,J13,Feriados!$C$6:$C$22)</f>
        <v>0</v>
      </c>
      <c r="I13" s="87"/>
      <c r="J13" s="87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57"/>
    </row>
    <row r="14" spans="1:68" s="1" customFormat="1" ht="25" customHeight="1" thickBot="1" x14ac:dyDescent="0.4">
      <c r="A14" s="8"/>
      <c r="B14" s="70">
        <v>1</v>
      </c>
      <c r="C14" s="25"/>
      <c r="D14" s="31" t="s">
        <v>48</v>
      </c>
      <c r="E14" s="40" t="s">
        <v>110</v>
      </c>
      <c r="F14" s="40" t="s">
        <v>93</v>
      </c>
      <c r="G14" s="39"/>
      <c r="H14" s="41">
        <f>NETWORKDAYS(I14,J14,Feriados!$C$6:$C$22)</f>
        <v>5</v>
      </c>
      <c r="I14" s="79">
        <v>44629</v>
      </c>
      <c r="J14" s="79">
        <v>44635</v>
      </c>
      <c r="K14" s="5"/>
      <c r="L14" s="5">
        <f>IF(OR(ISBLANK(Início_do_projeto),ISBLANK(término_da_tarefa)),"",término_da_tarefa-Início_do_projeto+1)</f>
        <v>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7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57"/>
    </row>
    <row r="15" spans="1:68" s="1" customFormat="1" ht="25" customHeight="1" thickBot="1" x14ac:dyDescent="0.4">
      <c r="A15" s="9" t="s">
        <v>4</v>
      </c>
      <c r="B15" s="70">
        <v>1</v>
      </c>
      <c r="C15" s="25"/>
      <c r="D15" s="31" t="s">
        <v>49</v>
      </c>
      <c r="E15" s="90" t="s">
        <v>119</v>
      </c>
      <c r="F15" s="40" t="s">
        <v>93</v>
      </c>
      <c r="G15" s="39"/>
      <c r="H15" s="41">
        <f>NETWORKDAYS(I15,J15,Feriados!$C$6:$C$22)</f>
        <v>5</v>
      </c>
      <c r="I15" s="79">
        <v>44629</v>
      </c>
      <c r="J15" s="79">
        <v>44635</v>
      </c>
      <c r="K15" s="5"/>
      <c r="L15" s="5">
        <f t="shared" ref="L15:L77" si="4">IF(OR(ISBLANK(Início_do_projeto),ISBLANK(término_da_tarefa)),"",término_da_tarefa-Início_do_projeto+1)</f>
        <v>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57"/>
    </row>
    <row r="16" spans="1:68" s="1" customFormat="1" ht="25" customHeight="1" thickBot="1" x14ac:dyDescent="0.4">
      <c r="A16" s="9"/>
      <c r="B16" s="70">
        <v>1</v>
      </c>
      <c r="C16" s="61"/>
      <c r="D16" s="62" t="s">
        <v>50</v>
      </c>
      <c r="E16" s="90" t="s">
        <v>119</v>
      </c>
      <c r="F16" s="40" t="s">
        <v>93</v>
      </c>
      <c r="G16" s="63"/>
      <c r="H16" s="64">
        <f>NETWORKDAYS(I16,J16,Feriados!$C$6:$C$22)</f>
        <v>5</v>
      </c>
      <c r="I16" s="79">
        <v>44629</v>
      </c>
      <c r="J16" s="79">
        <v>44635</v>
      </c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57"/>
    </row>
    <row r="17" spans="1:68" s="1" customFormat="1" ht="25" customHeight="1" thickBot="1" x14ac:dyDescent="0.4">
      <c r="A17" s="9"/>
      <c r="B17" s="70">
        <v>1</v>
      </c>
      <c r="C17" s="25"/>
      <c r="D17" s="31" t="s">
        <v>51</v>
      </c>
      <c r="E17" s="90" t="s">
        <v>119</v>
      </c>
      <c r="F17" s="40" t="s">
        <v>93</v>
      </c>
      <c r="G17" s="39"/>
      <c r="H17" s="41">
        <f>NETWORKDAYS(I17,J17,Feriados!$C$6:$C$22)</f>
        <v>5</v>
      </c>
      <c r="I17" s="79">
        <v>44629</v>
      </c>
      <c r="J17" s="79">
        <v>44635</v>
      </c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57"/>
    </row>
    <row r="18" spans="1:68" s="1" customFormat="1" ht="25" customHeight="1" thickBot="1" x14ac:dyDescent="0.4">
      <c r="A18" s="9"/>
      <c r="B18" s="70">
        <v>1</v>
      </c>
      <c r="C18" s="25"/>
      <c r="D18" s="31" t="s">
        <v>52</v>
      </c>
      <c r="E18" s="90" t="s">
        <v>119</v>
      </c>
      <c r="F18" s="40" t="s">
        <v>93</v>
      </c>
      <c r="G18" s="39"/>
      <c r="H18" s="41">
        <f>NETWORKDAYS(I18,J18,Feriados!$C$6:$C$22)</f>
        <v>5</v>
      </c>
      <c r="I18" s="79">
        <v>44629</v>
      </c>
      <c r="J18" s="79">
        <v>44635</v>
      </c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57"/>
    </row>
    <row r="19" spans="1:68" s="1" customFormat="1" ht="25" customHeight="1" thickBot="1" x14ac:dyDescent="0.4">
      <c r="A19" s="9"/>
      <c r="B19" s="70">
        <v>1</v>
      </c>
      <c r="C19" s="61"/>
      <c r="D19" s="62" t="s">
        <v>53</v>
      </c>
      <c r="E19" s="90" t="s">
        <v>119</v>
      </c>
      <c r="F19" s="40" t="s">
        <v>93</v>
      </c>
      <c r="G19" s="63"/>
      <c r="H19" s="64">
        <f>NETWORKDAYS(I19,J19,Feriados!$C$6:$C$22)</f>
        <v>5</v>
      </c>
      <c r="I19" s="79">
        <v>44629</v>
      </c>
      <c r="J19" s="79">
        <v>44635</v>
      </c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57"/>
    </row>
    <row r="20" spans="1:68" s="1" customFormat="1" ht="25" customHeight="1" thickBot="1" x14ac:dyDescent="0.4">
      <c r="A20" s="9"/>
      <c r="B20" s="70">
        <v>1</v>
      </c>
      <c r="C20" s="25"/>
      <c r="D20" s="31" t="s">
        <v>54</v>
      </c>
      <c r="E20" s="90" t="s">
        <v>119</v>
      </c>
      <c r="F20" s="40" t="s">
        <v>93</v>
      </c>
      <c r="G20" s="39"/>
      <c r="H20" s="41">
        <f>NETWORKDAYS(I20,J20,Feriados!$C$6:$C$22)</f>
        <v>5</v>
      </c>
      <c r="I20" s="79">
        <v>44629</v>
      </c>
      <c r="J20" s="79">
        <v>44635</v>
      </c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57"/>
    </row>
    <row r="21" spans="1:68" s="1" customFormat="1" ht="25" customHeight="1" thickBot="1" x14ac:dyDescent="0.4">
      <c r="A21" s="9"/>
      <c r="B21" s="70">
        <v>1</v>
      </c>
      <c r="C21" s="25"/>
      <c r="D21" s="31" t="s">
        <v>55</v>
      </c>
      <c r="E21" s="90" t="s">
        <v>119</v>
      </c>
      <c r="F21" s="40" t="s">
        <v>93</v>
      </c>
      <c r="G21" s="39"/>
      <c r="H21" s="41">
        <f>NETWORKDAYS(I21,J21,Feriados!$C$6:$C$22)</f>
        <v>5</v>
      </c>
      <c r="I21" s="79">
        <v>44629</v>
      </c>
      <c r="J21" s="79">
        <v>44635</v>
      </c>
      <c r="K21" s="5"/>
      <c r="L21" s="5">
        <f t="shared" si="4"/>
        <v>9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57"/>
    </row>
    <row r="22" spans="1:68" s="1" customFormat="1" ht="25" customHeight="1" thickBot="1" x14ac:dyDescent="0.4">
      <c r="A22" s="9"/>
      <c r="B22" s="70">
        <v>1</v>
      </c>
      <c r="C22" s="61"/>
      <c r="D22" s="62" t="s">
        <v>56</v>
      </c>
      <c r="E22" s="90" t="s">
        <v>119</v>
      </c>
      <c r="F22" s="40" t="s">
        <v>93</v>
      </c>
      <c r="G22" s="63"/>
      <c r="H22" s="64">
        <f>NETWORKDAYS(I22,J22,Feriados!$C$6:$C$22)</f>
        <v>5</v>
      </c>
      <c r="I22" s="79">
        <v>44629</v>
      </c>
      <c r="J22" s="79">
        <v>44635</v>
      </c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57"/>
    </row>
    <row r="23" spans="1:68" s="1" customFormat="1" ht="25" customHeight="1" thickBot="1" x14ac:dyDescent="0.4">
      <c r="A23" s="8"/>
      <c r="B23" s="70">
        <v>1</v>
      </c>
      <c r="C23" s="25"/>
      <c r="D23" s="31" t="s">
        <v>57</v>
      </c>
      <c r="E23" s="90" t="s">
        <v>119</v>
      </c>
      <c r="F23" s="40" t="s">
        <v>93</v>
      </c>
      <c r="G23" s="39"/>
      <c r="H23" s="41">
        <f>NETWORKDAYS(I23,J23,Feriados!$C$6:$C$22)</f>
        <v>5</v>
      </c>
      <c r="I23" s="79">
        <v>44629</v>
      </c>
      <c r="J23" s="79">
        <v>44635</v>
      </c>
      <c r="K23" s="5"/>
      <c r="L23" s="5">
        <f t="shared" si="4"/>
        <v>9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  <c r="Z23" s="7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57"/>
    </row>
    <row r="24" spans="1:68" s="1" customFormat="1" ht="25" customHeight="1" thickBot="1" x14ac:dyDescent="0.4">
      <c r="A24" s="8"/>
      <c r="B24" s="70">
        <v>0</v>
      </c>
      <c r="C24" s="25"/>
      <c r="D24" s="31"/>
      <c r="E24" s="40"/>
      <c r="F24" s="40"/>
      <c r="G24" s="27"/>
      <c r="H24" s="41">
        <f>NETWORKDAYS(I24,J24,Feriados!$C$6:$C$22)</f>
        <v>0</v>
      </c>
      <c r="I24" s="79"/>
      <c r="J24" s="79"/>
      <c r="K24" s="5"/>
      <c r="L24" s="5" t="str">
        <f t="shared" si="4"/>
        <v/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57"/>
    </row>
    <row r="25" spans="1:68" s="1" customFormat="1" ht="25" customHeight="1" thickBot="1" x14ac:dyDescent="0.4">
      <c r="A25" s="8"/>
      <c r="B25" s="70">
        <v>0</v>
      </c>
      <c r="C25" s="30"/>
      <c r="D25" s="31"/>
      <c r="E25" s="40"/>
      <c r="F25" s="40"/>
      <c r="G25" s="27"/>
      <c r="H25" s="41">
        <f>NETWORKDAYS(I25,J25,Feriados!$C$6:$C$22)</f>
        <v>0</v>
      </c>
      <c r="I25" s="79"/>
      <c r="J25" s="79"/>
      <c r="K25" s="5"/>
      <c r="L25" s="5" t="str">
        <f t="shared" si="4"/>
        <v/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57"/>
    </row>
    <row r="26" spans="1:68" s="1" customFormat="1" ht="25" customHeight="1" thickBot="1" x14ac:dyDescent="0.4">
      <c r="A26" s="8"/>
      <c r="B26" s="80">
        <v>0</v>
      </c>
      <c r="C26" s="88"/>
      <c r="D26" s="82" t="s">
        <v>58</v>
      </c>
      <c r="E26" s="83"/>
      <c r="F26" s="83"/>
      <c r="G26" s="81"/>
      <c r="H26" s="85">
        <f>NETWORKDAYS(I26,J26,Feriados!$C$6:$C$22)</f>
        <v>0</v>
      </c>
      <c r="I26" s="87"/>
      <c r="J26" s="87"/>
      <c r="K26" s="5"/>
      <c r="L26" s="5" t="str">
        <f t="shared" si="4"/>
        <v/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57"/>
    </row>
    <row r="27" spans="1:68" s="1" customFormat="1" ht="25" customHeight="1" thickBot="1" x14ac:dyDescent="0.4">
      <c r="A27" s="8"/>
      <c r="B27" s="70">
        <v>1</v>
      </c>
      <c r="C27" s="30"/>
      <c r="D27" s="28" t="s">
        <v>59</v>
      </c>
      <c r="E27" s="90" t="s">
        <v>111</v>
      </c>
      <c r="F27" s="90" t="s">
        <v>94</v>
      </c>
      <c r="G27" s="27"/>
      <c r="H27" s="41">
        <f>NETWORKDAYS(I27,J27,Feriados!$C$6:$C$22)</f>
        <v>6</v>
      </c>
      <c r="I27" s="79">
        <v>44628</v>
      </c>
      <c r="J27" s="79">
        <v>44635</v>
      </c>
      <c r="K27" s="5"/>
      <c r="L27" s="5">
        <f t="shared" si="4"/>
        <v>9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57"/>
    </row>
    <row r="28" spans="1:68" s="1" customFormat="1" ht="25" customHeight="1" thickBot="1" x14ac:dyDescent="0.4">
      <c r="A28" s="8"/>
      <c r="B28" s="70">
        <v>1</v>
      </c>
      <c r="C28" s="30"/>
      <c r="D28" s="75" t="s">
        <v>60</v>
      </c>
      <c r="E28" s="90" t="s">
        <v>111</v>
      </c>
      <c r="F28" s="90" t="s">
        <v>94</v>
      </c>
      <c r="G28" s="27"/>
      <c r="H28" s="41">
        <f>NETWORKDAYS(I28,J28,Feriados!$C$6:$C$22)</f>
        <v>6</v>
      </c>
      <c r="I28" s="79">
        <v>44628</v>
      </c>
      <c r="J28" s="79">
        <v>44635</v>
      </c>
      <c r="K28" s="5"/>
      <c r="L28" s="5">
        <f t="shared" si="4"/>
        <v>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57"/>
    </row>
    <row r="29" spans="1:68" s="1" customFormat="1" ht="25" customHeight="1" thickBot="1" x14ac:dyDescent="0.4">
      <c r="A29" s="8"/>
      <c r="B29" s="70">
        <v>1</v>
      </c>
      <c r="C29" s="30"/>
      <c r="D29" s="28" t="s">
        <v>61</v>
      </c>
      <c r="E29" s="90" t="s">
        <v>111</v>
      </c>
      <c r="F29" s="90" t="s">
        <v>94</v>
      </c>
      <c r="G29" s="27"/>
      <c r="H29" s="41">
        <f>NETWORKDAYS(I29,J29,Feriados!$C$6:$C$22)</f>
        <v>6</v>
      </c>
      <c r="I29" s="79">
        <v>44628</v>
      </c>
      <c r="J29" s="79">
        <v>44635</v>
      </c>
      <c r="K29" s="5"/>
      <c r="L29" s="5">
        <f t="shared" si="4"/>
        <v>9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57"/>
    </row>
    <row r="30" spans="1:68" s="1" customFormat="1" ht="25" customHeight="1" thickBot="1" x14ac:dyDescent="0.4">
      <c r="A30" s="8"/>
      <c r="B30" s="70">
        <v>1</v>
      </c>
      <c r="C30" s="30"/>
      <c r="D30" s="28" t="s">
        <v>62</v>
      </c>
      <c r="E30" s="90" t="s">
        <v>111</v>
      </c>
      <c r="F30" s="90" t="s">
        <v>94</v>
      </c>
      <c r="G30" s="29"/>
      <c r="H30" s="41">
        <f>NETWORKDAYS(I30,J30,Feriados!$C$6:$C$22)</f>
        <v>6</v>
      </c>
      <c r="I30" s="79">
        <v>44628</v>
      </c>
      <c r="J30" s="79">
        <v>44635</v>
      </c>
      <c r="K30" s="5"/>
      <c r="L30" s="5">
        <f t="shared" si="4"/>
        <v>9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57"/>
    </row>
    <row r="31" spans="1:68" s="1" customFormat="1" ht="25" customHeight="1" thickBot="1" x14ac:dyDescent="0.4">
      <c r="A31" s="8"/>
      <c r="B31" s="70">
        <v>1</v>
      </c>
      <c r="C31" s="30"/>
      <c r="D31" s="28" t="s">
        <v>63</v>
      </c>
      <c r="E31" s="90" t="s">
        <v>111</v>
      </c>
      <c r="F31" s="90" t="s">
        <v>94</v>
      </c>
      <c r="G31" s="27"/>
      <c r="H31" s="41">
        <f>NETWORKDAYS(I31,J31,Feriados!$C$6:$C$22)</f>
        <v>6</v>
      </c>
      <c r="I31" s="79">
        <v>44628</v>
      </c>
      <c r="J31" s="79">
        <v>44635</v>
      </c>
      <c r="K31" s="5"/>
      <c r="L31" s="5">
        <f t="shared" si="4"/>
        <v>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57"/>
    </row>
    <row r="32" spans="1:68" s="1" customFormat="1" ht="25" customHeight="1" thickBot="1" x14ac:dyDescent="0.4">
      <c r="A32" s="8"/>
      <c r="B32" s="70">
        <v>1</v>
      </c>
      <c r="C32" s="30"/>
      <c r="D32" s="75" t="s">
        <v>64</v>
      </c>
      <c r="E32" s="90" t="s">
        <v>111</v>
      </c>
      <c r="F32" s="90" t="s">
        <v>94</v>
      </c>
      <c r="G32" s="27"/>
      <c r="H32" s="41">
        <f>NETWORKDAYS(I32,J32,Feriados!$C$6:$C$22)</f>
        <v>6</v>
      </c>
      <c r="I32" s="79">
        <v>44628</v>
      </c>
      <c r="J32" s="79">
        <v>44635</v>
      </c>
      <c r="K32" s="5"/>
      <c r="L32" s="5">
        <f t="shared" si="4"/>
        <v>9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57"/>
    </row>
    <row r="33" spans="1:68" s="1" customFormat="1" ht="25" customHeight="1" thickBot="1" x14ac:dyDescent="0.4">
      <c r="A33" s="8"/>
      <c r="B33" s="70">
        <v>1</v>
      </c>
      <c r="C33" s="30"/>
      <c r="D33" s="28" t="s">
        <v>65</v>
      </c>
      <c r="E33" s="90" t="s">
        <v>111</v>
      </c>
      <c r="F33" s="90" t="s">
        <v>94</v>
      </c>
      <c r="G33" s="27"/>
      <c r="H33" s="41">
        <f>NETWORKDAYS(I33,J33,Feriados!$C$6:$C$22)</f>
        <v>6</v>
      </c>
      <c r="I33" s="79">
        <v>44628</v>
      </c>
      <c r="J33" s="79">
        <v>44635</v>
      </c>
      <c r="K33" s="5"/>
      <c r="L33" s="5">
        <f t="shared" si="4"/>
        <v>9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57"/>
    </row>
    <row r="34" spans="1:68" s="1" customFormat="1" ht="25" customHeight="1" thickBot="1" x14ac:dyDescent="0.4">
      <c r="A34" s="8"/>
      <c r="B34" s="70">
        <v>1</v>
      </c>
      <c r="C34" s="76"/>
      <c r="D34" s="28" t="s">
        <v>104</v>
      </c>
      <c r="E34" s="90" t="s">
        <v>111</v>
      </c>
      <c r="F34" s="90" t="s">
        <v>111</v>
      </c>
      <c r="G34" s="77"/>
      <c r="H34" s="64">
        <f>NETWORKDAYS(I34,J34,Feriados!$C$6:$C$22)</f>
        <v>6</v>
      </c>
      <c r="I34" s="79">
        <v>44628</v>
      </c>
      <c r="J34" s="79">
        <v>44635</v>
      </c>
      <c r="K34" s="5"/>
      <c r="L34" s="5">
        <f t="shared" si="4"/>
        <v>9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57"/>
    </row>
    <row r="35" spans="1:68" s="1" customFormat="1" ht="25" customHeight="1" thickBot="1" x14ac:dyDescent="0.4">
      <c r="A35" s="8"/>
      <c r="B35" s="71">
        <v>0</v>
      </c>
      <c r="C35" s="76"/>
      <c r="D35" s="28"/>
      <c r="E35" s="90"/>
      <c r="F35" s="90"/>
      <c r="G35" s="77"/>
      <c r="H35" s="64"/>
      <c r="I35" s="79"/>
      <c r="J35" s="79"/>
      <c r="K35" s="5"/>
      <c r="L35" s="5" t="str">
        <f t="shared" si="4"/>
        <v/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57"/>
    </row>
    <row r="36" spans="1:68" s="1" customFormat="1" ht="25" customHeight="1" thickBot="1" x14ac:dyDescent="0.4">
      <c r="A36" s="8"/>
      <c r="B36" s="70">
        <v>0</v>
      </c>
      <c r="C36" s="30"/>
      <c r="D36" s="28"/>
      <c r="E36" s="90"/>
      <c r="F36" s="90"/>
      <c r="G36" s="27"/>
      <c r="H36" s="41">
        <f>NETWORKDAYS(I36,J36,Feriados!$C$6:$C$22)</f>
        <v>0</v>
      </c>
      <c r="I36" s="79"/>
      <c r="J36" s="79"/>
      <c r="K36" s="5"/>
      <c r="L36" s="5" t="str">
        <f t="shared" si="4"/>
        <v/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57"/>
    </row>
    <row r="37" spans="1:68" s="1" customFormat="1" ht="25" customHeight="1" thickBot="1" x14ac:dyDescent="0.4">
      <c r="A37" s="8"/>
      <c r="B37" s="80">
        <v>0</v>
      </c>
      <c r="C37" s="88"/>
      <c r="D37" s="82" t="s">
        <v>66</v>
      </c>
      <c r="E37" s="83"/>
      <c r="F37" s="83"/>
      <c r="G37" s="81"/>
      <c r="H37" s="85">
        <f>NETWORKDAYS(I37,J37,Feriados!$C$6:$C$22)</f>
        <v>0</v>
      </c>
      <c r="I37" s="87"/>
      <c r="J37" s="87"/>
      <c r="K37" s="5"/>
      <c r="L37" s="5" t="str">
        <f t="shared" si="4"/>
        <v/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57"/>
    </row>
    <row r="38" spans="1:68" s="1" customFormat="1" ht="25" customHeight="1" thickBot="1" x14ac:dyDescent="0.4">
      <c r="A38" s="8"/>
      <c r="B38" s="70">
        <v>1</v>
      </c>
      <c r="C38" s="30"/>
      <c r="D38" s="28" t="s">
        <v>67</v>
      </c>
      <c r="E38" s="90" t="s">
        <v>112</v>
      </c>
      <c r="F38" s="40"/>
      <c r="G38" s="27"/>
      <c r="H38" s="41">
        <f>NETWORKDAYS(I38,J38,Feriados!$C$6:$C$22)</f>
        <v>3</v>
      </c>
      <c r="I38" s="79">
        <v>44636</v>
      </c>
      <c r="J38" s="97">
        <v>44638</v>
      </c>
      <c r="K38" s="5"/>
      <c r="L38" s="5">
        <f t="shared" si="4"/>
        <v>12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57"/>
    </row>
    <row r="39" spans="1:68" s="1" customFormat="1" ht="25" customHeight="1" thickBot="1" x14ac:dyDescent="0.4">
      <c r="A39" s="8"/>
      <c r="B39" s="70">
        <v>1</v>
      </c>
      <c r="C39" s="30"/>
      <c r="D39" s="28" t="s">
        <v>68</v>
      </c>
      <c r="E39" s="90" t="s">
        <v>112</v>
      </c>
      <c r="F39" s="40"/>
      <c r="G39" s="29"/>
      <c r="H39" s="41">
        <f>NETWORKDAYS(I39,J39,Feriados!$C$6:$C$22)</f>
        <v>3</v>
      </c>
      <c r="I39" s="79">
        <v>44636</v>
      </c>
      <c r="J39" s="97">
        <v>44638</v>
      </c>
      <c r="K39" s="5"/>
      <c r="L39" s="5">
        <f t="shared" si="4"/>
        <v>12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57"/>
    </row>
    <row r="40" spans="1:68" s="1" customFormat="1" ht="25" customHeight="1" thickBot="1" x14ac:dyDescent="0.4">
      <c r="A40" s="8"/>
      <c r="B40" s="70">
        <v>1</v>
      </c>
      <c r="C40" s="30"/>
      <c r="D40" s="28" t="s">
        <v>69</v>
      </c>
      <c r="E40" s="90" t="s">
        <v>112</v>
      </c>
      <c r="F40" s="40"/>
      <c r="G40" s="27"/>
      <c r="H40" s="41">
        <f>NETWORKDAYS(I40,J40,Feriados!$C$6:$C$22)</f>
        <v>3</v>
      </c>
      <c r="I40" s="79">
        <v>44636</v>
      </c>
      <c r="J40" s="97">
        <v>44638</v>
      </c>
      <c r="K40" s="5"/>
      <c r="L40" s="5">
        <f t="shared" si="4"/>
        <v>12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57"/>
    </row>
    <row r="41" spans="1:68" s="1" customFormat="1" ht="25" customHeight="1" thickBot="1" x14ac:dyDescent="0.4">
      <c r="A41" s="8"/>
      <c r="B41" s="70">
        <v>1</v>
      </c>
      <c r="C41" s="30"/>
      <c r="D41" s="75" t="s">
        <v>70</v>
      </c>
      <c r="E41" s="90" t="s">
        <v>112</v>
      </c>
      <c r="F41" s="40"/>
      <c r="G41" s="27"/>
      <c r="H41" s="41">
        <f>NETWORKDAYS(I41,J41,Feriados!$C$6:$C$22)</f>
        <v>3</v>
      </c>
      <c r="I41" s="79">
        <v>44636</v>
      </c>
      <c r="J41" s="97">
        <v>44638</v>
      </c>
      <c r="K41" s="5"/>
      <c r="L41" s="5">
        <f t="shared" si="4"/>
        <v>12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57"/>
    </row>
    <row r="42" spans="1:68" s="1" customFormat="1" ht="25" customHeight="1" thickBot="1" x14ac:dyDescent="0.4">
      <c r="A42" s="8"/>
      <c r="B42" s="70">
        <v>1</v>
      </c>
      <c r="C42" s="30"/>
      <c r="D42" s="28" t="s">
        <v>71</v>
      </c>
      <c r="E42" s="90" t="s">
        <v>112</v>
      </c>
      <c r="F42" s="40"/>
      <c r="G42" s="27"/>
      <c r="H42" s="41">
        <f>NETWORKDAYS(I42,J42,Feriados!$C$6:$C$22)</f>
        <v>3</v>
      </c>
      <c r="I42" s="79">
        <v>44636</v>
      </c>
      <c r="J42" s="97">
        <v>44638</v>
      </c>
      <c r="K42" s="5"/>
      <c r="L42" s="5">
        <f t="shared" si="4"/>
        <v>12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57"/>
    </row>
    <row r="43" spans="1:68" s="1" customFormat="1" ht="25" customHeight="1" thickBot="1" x14ac:dyDescent="0.4">
      <c r="A43" s="8"/>
      <c r="B43" s="70">
        <v>1</v>
      </c>
      <c r="C43" s="30"/>
      <c r="D43" s="75" t="s">
        <v>72</v>
      </c>
      <c r="E43" s="90" t="s">
        <v>112</v>
      </c>
      <c r="F43" s="40"/>
      <c r="G43" s="27"/>
      <c r="H43" s="41">
        <f>NETWORKDAYS(I43,J43,Feriados!$C$6:$C$22)</f>
        <v>3</v>
      </c>
      <c r="I43" s="79">
        <v>44636</v>
      </c>
      <c r="J43" s="97">
        <v>44638</v>
      </c>
      <c r="K43" s="5"/>
      <c r="L43" s="5">
        <f t="shared" si="4"/>
        <v>12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57"/>
    </row>
    <row r="44" spans="1:68" s="1" customFormat="1" ht="25" customHeight="1" thickBot="1" x14ac:dyDescent="0.4">
      <c r="A44" s="8"/>
      <c r="B44" s="70">
        <v>1</v>
      </c>
      <c r="C44" s="30"/>
      <c r="D44" s="75" t="s">
        <v>73</v>
      </c>
      <c r="E44" s="90" t="s">
        <v>112</v>
      </c>
      <c r="F44" s="40"/>
      <c r="G44" s="27"/>
      <c r="H44" s="41">
        <f>NETWORKDAYS(I44,J44,Feriados!$C$6:$C$22)</f>
        <v>3</v>
      </c>
      <c r="I44" s="79">
        <v>44636</v>
      </c>
      <c r="J44" s="97">
        <v>44638</v>
      </c>
      <c r="K44" s="5"/>
      <c r="L44" s="5">
        <f t="shared" si="4"/>
        <v>12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57"/>
    </row>
    <row r="45" spans="1:68" s="1" customFormat="1" ht="25" customHeight="1" thickBot="1" x14ac:dyDescent="0.4">
      <c r="A45" s="8"/>
      <c r="B45" s="70">
        <v>0</v>
      </c>
      <c r="C45" s="30"/>
      <c r="D45" s="26"/>
      <c r="E45" s="91"/>
      <c r="F45" s="91"/>
      <c r="G45" s="27"/>
      <c r="H45" s="41">
        <f>NETWORKDAYS(I45,J45,Feriados!$C$6:$C$22)</f>
        <v>0</v>
      </c>
      <c r="I45" s="79"/>
      <c r="J45" s="79"/>
      <c r="K45" s="5"/>
      <c r="L45" s="5" t="str">
        <f t="shared" si="4"/>
        <v/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57"/>
    </row>
    <row r="46" spans="1:68" s="1" customFormat="1" ht="25" customHeight="1" thickBot="1" x14ac:dyDescent="0.4">
      <c r="A46" s="8"/>
      <c r="B46" s="70">
        <v>0</v>
      </c>
      <c r="C46" s="30"/>
      <c r="D46" s="26"/>
      <c r="E46" s="91"/>
      <c r="F46" s="91"/>
      <c r="G46" s="27"/>
      <c r="H46" s="41">
        <f>NETWORKDAYS(I46,J46,Feriados!$C$6:$C$22)</f>
        <v>0</v>
      </c>
      <c r="I46" s="79"/>
      <c r="J46" s="79"/>
      <c r="K46" s="5"/>
      <c r="L46" s="5" t="str">
        <f t="shared" si="4"/>
        <v/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57"/>
    </row>
    <row r="47" spans="1:68" s="1" customFormat="1" ht="25" customHeight="1" thickBot="1" x14ac:dyDescent="0.4">
      <c r="A47" s="8"/>
      <c r="B47" s="80">
        <v>0</v>
      </c>
      <c r="C47" s="88"/>
      <c r="D47" s="82" t="s">
        <v>74</v>
      </c>
      <c r="E47" s="83"/>
      <c r="F47" s="83"/>
      <c r="G47" s="81"/>
      <c r="H47" s="85">
        <f>NETWORKDAYS(I47,J47,Feriados!$C$6:$C$22)</f>
        <v>0</v>
      </c>
      <c r="I47" s="87"/>
      <c r="J47" s="87"/>
      <c r="K47" s="5"/>
      <c r="L47" s="5" t="str">
        <f t="shared" si="4"/>
        <v/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57"/>
    </row>
    <row r="48" spans="1:68" s="1" customFormat="1" ht="25" customHeight="1" thickBot="1" x14ac:dyDescent="0.4">
      <c r="A48" s="8"/>
      <c r="B48" s="70">
        <v>1</v>
      </c>
      <c r="C48" s="30"/>
      <c r="D48" s="28" t="s">
        <v>76</v>
      </c>
      <c r="E48" s="90" t="s">
        <v>113</v>
      </c>
      <c r="F48" s="40"/>
      <c r="G48" s="27"/>
      <c r="H48" s="41">
        <f>NETWORKDAYS(I48,J48,Feriados!$C$6:$C$22)</f>
        <v>4</v>
      </c>
      <c r="I48" s="79">
        <v>44639</v>
      </c>
      <c r="J48" s="79">
        <v>44644</v>
      </c>
      <c r="K48" s="5"/>
      <c r="L48" s="5">
        <f t="shared" si="4"/>
        <v>18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57"/>
    </row>
    <row r="49" spans="1:68" s="1" customFormat="1" ht="25" customHeight="1" thickBot="1" x14ac:dyDescent="0.4">
      <c r="A49" s="8"/>
      <c r="B49" s="70">
        <v>1</v>
      </c>
      <c r="C49" s="30"/>
      <c r="D49" s="75" t="s">
        <v>77</v>
      </c>
      <c r="E49" s="90" t="s">
        <v>113</v>
      </c>
      <c r="F49" s="40"/>
      <c r="G49" s="27"/>
      <c r="H49" s="41">
        <f>NETWORKDAYS(I49,J49,Feriados!$C$6:$C$22)</f>
        <v>4</v>
      </c>
      <c r="I49" s="79">
        <v>44639</v>
      </c>
      <c r="J49" s="79">
        <v>44644</v>
      </c>
      <c r="K49" s="5"/>
      <c r="L49" s="5">
        <f t="shared" si="4"/>
        <v>18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57"/>
    </row>
    <row r="50" spans="1:68" s="1" customFormat="1" ht="25" customHeight="1" thickBot="1" x14ac:dyDescent="0.4">
      <c r="A50" s="8"/>
      <c r="B50" s="70">
        <v>1</v>
      </c>
      <c r="C50" s="30"/>
      <c r="D50" s="28" t="s">
        <v>78</v>
      </c>
      <c r="E50" s="90" t="s">
        <v>113</v>
      </c>
      <c r="F50" s="40"/>
      <c r="G50" s="27"/>
      <c r="H50" s="41">
        <f>NETWORKDAYS(I50,J50,Feriados!$C$6:$C$22)</f>
        <v>4</v>
      </c>
      <c r="I50" s="79">
        <v>44639</v>
      </c>
      <c r="J50" s="79">
        <v>44644</v>
      </c>
      <c r="K50" s="5"/>
      <c r="L50" s="5">
        <f t="shared" si="4"/>
        <v>18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57"/>
    </row>
    <row r="51" spans="1:68" s="1" customFormat="1" ht="25" customHeight="1" thickBot="1" x14ac:dyDescent="0.4">
      <c r="A51" s="8"/>
      <c r="B51" s="70">
        <v>1</v>
      </c>
      <c r="C51" s="30"/>
      <c r="D51" s="28" t="s">
        <v>79</v>
      </c>
      <c r="E51" s="90" t="s">
        <v>113</v>
      </c>
      <c r="F51" s="40"/>
      <c r="G51" s="29"/>
      <c r="H51" s="41">
        <f>NETWORKDAYS(I51,J51,Feriados!$C$6:$C$22)</f>
        <v>4</v>
      </c>
      <c r="I51" s="79">
        <v>44639</v>
      </c>
      <c r="J51" s="79">
        <v>44644</v>
      </c>
      <c r="K51" s="5"/>
      <c r="L51" s="5">
        <f t="shared" si="4"/>
        <v>18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57"/>
    </row>
    <row r="52" spans="1:68" s="1" customFormat="1" ht="25" customHeight="1" thickBot="1" x14ac:dyDescent="0.4">
      <c r="A52" s="8"/>
      <c r="B52" s="70">
        <v>1</v>
      </c>
      <c r="C52" s="30"/>
      <c r="D52" s="28" t="s">
        <v>80</v>
      </c>
      <c r="E52" s="90" t="s">
        <v>113</v>
      </c>
      <c r="F52" s="40"/>
      <c r="G52" s="27"/>
      <c r="H52" s="41">
        <f>NETWORKDAYS(I52,J52,Feriados!$C$6:$C$22)</f>
        <v>4</v>
      </c>
      <c r="I52" s="79">
        <v>44639</v>
      </c>
      <c r="J52" s="79">
        <v>44644</v>
      </c>
      <c r="K52" s="5"/>
      <c r="L52" s="5">
        <f t="shared" si="4"/>
        <v>18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57"/>
    </row>
    <row r="53" spans="1:68" s="1" customFormat="1" ht="25" customHeight="1" thickBot="1" x14ac:dyDescent="0.4">
      <c r="A53" s="8"/>
      <c r="B53" s="70">
        <v>1</v>
      </c>
      <c r="C53" s="30"/>
      <c r="D53" s="75" t="s">
        <v>81</v>
      </c>
      <c r="E53" s="90" t="s">
        <v>113</v>
      </c>
      <c r="F53" s="40"/>
      <c r="G53" s="27"/>
      <c r="H53" s="41">
        <f>NETWORKDAYS(I53,J53,Feriados!$C$6:$C$22)</f>
        <v>4</v>
      </c>
      <c r="I53" s="79">
        <v>44639</v>
      </c>
      <c r="J53" s="79">
        <v>44644</v>
      </c>
      <c r="K53" s="5"/>
      <c r="L53" s="5">
        <f t="shared" si="4"/>
        <v>18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57"/>
    </row>
    <row r="54" spans="1:68" s="1" customFormat="1" ht="25" customHeight="1" thickBot="1" x14ac:dyDescent="0.4">
      <c r="A54" s="8"/>
      <c r="B54" s="70">
        <v>1</v>
      </c>
      <c r="C54" s="30"/>
      <c r="D54" s="28" t="s">
        <v>82</v>
      </c>
      <c r="E54" s="90" t="s">
        <v>113</v>
      </c>
      <c r="F54" s="40"/>
      <c r="G54" s="27"/>
      <c r="H54" s="41">
        <f>NETWORKDAYS(I54,J54,Feriados!$C$6:$C$22)</f>
        <v>4</v>
      </c>
      <c r="I54" s="79">
        <v>44639</v>
      </c>
      <c r="J54" s="79">
        <v>44644</v>
      </c>
      <c r="K54" s="5"/>
      <c r="L54" s="5">
        <f t="shared" si="4"/>
        <v>18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57"/>
    </row>
    <row r="55" spans="1:68" s="1" customFormat="1" ht="34.5" customHeight="1" thickBot="1" x14ac:dyDescent="0.4">
      <c r="A55" s="8"/>
      <c r="B55" s="70">
        <v>1</v>
      </c>
      <c r="C55" s="30"/>
      <c r="D55" s="28" t="s">
        <v>83</v>
      </c>
      <c r="E55" s="90" t="s">
        <v>113</v>
      </c>
      <c r="F55" s="40"/>
      <c r="G55" s="29"/>
      <c r="H55" s="41">
        <f>NETWORKDAYS(I55,J55,Feriados!$C$6:$C$22)</f>
        <v>4</v>
      </c>
      <c r="I55" s="79">
        <v>44639</v>
      </c>
      <c r="J55" s="79">
        <v>44644</v>
      </c>
      <c r="K55" s="5"/>
      <c r="L55" s="5">
        <f t="shared" si="4"/>
        <v>18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57"/>
    </row>
    <row r="56" spans="1:68" s="1" customFormat="1" ht="25" customHeight="1" thickBot="1" x14ac:dyDescent="0.4">
      <c r="A56" s="8"/>
      <c r="B56" s="70">
        <v>1</v>
      </c>
      <c r="C56" s="30"/>
      <c r="D56" s="28" t="s">
        <v>120</v>
      </c>
      <c r="E56" s="90" t="s">
        <v>113</v>
      </c>
      <c r="F56" s="40"/>
      <c r="G56" s="27"/>
      <c r="H56" s="41">
        <f>NETWORKDAYS(I56,J56,Feriados!$C$6:$C$22)</f>
        <v>4</v>
      </c>
      <c r="I56" s="79">
        <v>44639</v>
      </c>
      <c r="J56" s="79">
        <v>44644</v>
      </c>
      <c r="K56" s="5"/>
      <c r="L56" s="5">
        <f t="shared" si="4"/>
        <v>18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57"/>
    </row>
    <row r="57" spans="1:68" s="1" customFormat="1" ht="25" customHeight="1" thickBot="1" x14ac:dyDescent="0.4">
      <c r="A57" s="8"/>
      <c r="B57" s="70">
        <v>1</v>
      </c>
      <c r="C57" s="30"/>
      <c r="D57" s="28" t="s">
        <v>84</v>
      </c>
      <c r="E57" s="90" t="s">
        <v>113</v>
      </c>
      <c r="F57" s="40"/>
      <c r="G57" s="27"/>
      <c r="H57" s="41">
        <f>NETWORKDAYS(I57,J57,Feriados!$C$6:$C$22)</f>
        <v>4</v>
      </c>
      <c r="I57" s="79">
        <v>44639</v>
      </c>
      <c r="J57" s="79">
        <v>44644</v>
      </c>
      <c r="K57" s="5"/>
      <c r="L57" s="5">
        <f t="shared" si="4"/>
        <v>18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57"/>
    </row>
    <row r="58" spans="1:68" s="1" customFormat="1" ht="25" customHeight="1" thickBot="1" x14ac:dyDescent="0.4">
      <c r="A58" s="8"/>
      <c r="B58" s="70">
        <v>1</v>
      </c>
      <c r="C58" s="30"/>
      <c r="D58" s="75" t="s">
        <v>85</v>
      </c>
      <c r="E58" s="90" t="s">
        <v>113</v>
      </c>
      <c r="F58" s="40"/>
      <c r="G58" s="27"/>
      <c r="H58" s="41">
        <f>NETWORKDAYS(I58,J58,Feriados!$C$6:$C$22)</f>
        <v>4</v>
      </c>
      <c r="I58" s="79">
        <v>44639</v>
      </c>
      <c r="J58" s="79">
        <v>44644</v>
      </c>
      <c r="K58" s="5"/>
      <c r="L58" s="5">
        <f t="shared" si="4"/>
        <v>18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57"/>
    </row>
    <row r="59" spans="1:68" s="1" customFormat="1" ht="25" customHeight="1" thickBot="1" x14ac:dyDescent="0.4">
      <c r="A59" s="8"/>
      <c r="B59" s="70">
        <v>1</v>
      </c>
      <c r="C59" s="30"/>
      <c r="D59" s="28" t="s">
        <v>86</v>
      </c>
      <c r="E59" s="90" t="s">
        <v>113</v>
      </c>
      <c r="F59" s="40"/>
      <c r="G59" s="27"/>
      <c r="H59" s="41">
        <f>NETWORKDAYS(I59,J59,Feriados!$C$6:$C$22)</f>
        <v>4</v>
      </c>
      <c r="I59" s="79">
        <v>44639</v>
      </c>
      <c r="J59" s="79">
        <v>44644</v>
      </c>
      <c r="K59" s="5"/>
      <c r="L59" s="5">
        <f t="shared" si="4"/>
        <v>18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57"/>
    </row>
    <row r="60" spans="1:68" s="1" customFormat="1" ht="25" customHeight="1" thickBot="1" x14ac:dyDescent="0.4">
      <c r="A60" s="8"/>
      <c r="B60" s="70">
        <v>1</v>
      </c>
      <c r="C60" s="30"/>
      <c r="D60" s="28" t="s">
        <v>87</v>
      </c>
      <c r="E60" s="90" t="s">
        <v>113</v>
      </c>
      <c r="F60" s="40"/>
      <c r="G60" s="27"/>
      <c r="H60" s="41">
        <f>NETWORKDAYS(I60,J60,Feriados!$C$6:$C$22)</f>
        <v>4</v>
      </c>
      <c r="I60" s="79">
        <v>44639</v>
      </c>
      <c r="J60" s="79">
        <v>44644</v>
      </c>
      <c r="K60" s="5"/>
      <c r="L60" s="5">
        <f t="shared" si="4"/>
        <v>18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57"/>
    </row>
    <row r="61" spans="1:68" s="1" customFormat="1" ht="25" customHeight="1" thickBot="1" x14ac:dyDescent="0.4">
      <c r="A61" s="8"/>
      <c r="B61" s="70">
        <v>0</v>
      </c>
      <c r="C61" s="30"/>
      <c r="D61" s="75"/>
      <c r="E61" s="102"/>
      <c r="F61" s="91"/>
      <c r="G61" s="27"/>
      <c r="H61" s="41">
        <f>NETWORKDAYS(I61,J61,Feriados!$C$6:$C$22)</f>
        <v>0</v>
      </c>
      <c r="I61" s="79"/>
      <c r="J61" s="79"/>
      <c r="K61" s="5"/>
      <c r="L61" s="5" t="str">
        <f t="shared" si="4"/>
        <v/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57"/>
    </row>
    <row r="62" spans="1:68" s="1" customFormat="1" ht="25" customHeight="1" thickBot="1" x14ac:dyDescent="0.4">
      <c r="A62" s="8"/>
      <c r="B62" s="70">
        <v>0</v>
      </c>
      <c r="C62" s="30"/>
      <c r="D62" s="28"/>
      <c r="E62" s="90"/>
      <c r="F62" s="90"/>
      <c r="G62" s="27"/>
      <c r="H62" s="41">
        <f>NETWORKDAYS(I62,J62,Feriados!$C$6:$C$22)</f>
        <v>0</v>
      </c>
      <c r="I62" s="79"/>
      <c r="J62" s="79"/>
      <c r="K62" s="5"/>
      <c r="L62" s="5" t="str">
        <f t="shared" si="4"/>
        <v/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57"/>
    </row>
    <row r="63" spans="1:68" s="1" customFormat="1" ht="25" customHeight="1" thickBot="1" x14ac:dyDescent="0.4">
      <c r="A63" s="8"/>
      <c r="B63" s="80">
        <v>0</v>
      </c>
      <c r="C63" s="88"/>
      <c r="D63" s="82" t="s">
        <v>88</v>
      </c>
      <c r="E63" s="83"/>
      <c r="F63" s="83"/>
      <c r="G63" s="81"/>
      <c r="H63" s="85">
        <f>NETWORKDAYS(I63,J63,Feriados!$C$6:$C$22)</f>
        <v>0</v>
      </c>
      <c r="I63" s="87"/>
      <c r="J63" s="87"/>
      <c r="K63" s="5"/>
      <c r="L63" s="5" t="str">
        <f t="shared" si="4"/>
        <v/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57"/>
    </row>
    <row r="64" spans="1:68" s="1" customFormat="1" ht="25" customHeight="1" thickBot="1" x14ac:dyDescent="0.4">
      <c r="A64" s="8"/>
      <c r="B64" s="70">
        <v>1</v>
      </c>
      <c r="C64" s="30"/>
      <c r="D64" s="28" t="s">
        <v>95</v>
      </c>
      <c r="E64" s="90" t="s">
        <v>114</v>
      </c>
      <c r="F64" s="40"/>
      <c r="G64" s="27"/>
      <c r="H64" s="41">
        <f>NETWORKDAYS(I64,J64,Feriados!$C$6:$C$22)</f>
        <v>7</v>
      </c>
      <c r="I64" s="79">
        <v>44645</v>
      </c>
      <c r="J64" s="79">
        <v>44655</v>
      </c>
      <c r="K64" s="5"/>
      <c r="L64" s="5">
        <f t="shared" si="4"/>
        <v>29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57"/>
    </row>
    <row r="65" spans="1:68" s="1" customFormat="1" ht="25" customHeight="1" thickBot="1" x14ac:dyDescent="0.4">
      <c r="A65" s="8"/>
      <c r="B65" s="70">
        <v>1</v>
      </c>
      <c r="C65" s="30"/>
      <c r="D65" s="75" t="s">
        <v>96</v>
      </c>
      <c r="E65" s="102" t="s">
        <v>110</v>
      </c>
      <c r="F65" s="40"/>
      <c r="G65" s="27"/>
      <c r="H65" s="41">
        <f>NETWORKDAYS(I65,J65,Feriados!$C$6:$C$22)</f>
        <v>7</v>
      </c>
      <c r="I65" s="79">
        <v>44645</v>
      </c>
      <c r="J65" s="79">
        <v>44655</v>
      </c>
      <c r="K65" s="5"/>
      <c r="L65" s="5">
        <f t="shared" si="4"/>
        <v>29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57"/>
    </row>
    <row r="66" spans="1:68" s="1" customFormat="1" ht="25" customHeight="1" thickBot="1" x14ac:dyDescent="0.4">
      <c r="A66" s="8"/>
      <c r="B66" s="70">
        <v>1</v>
      </c>
      <c r="C66" s="30"/>
      <c r="D66" s="28" t="s">
        <v>121</v>
      </c>
      <c r="E66" s="104" t="s">
        <v>115</v>
      </c>
      <c r="F66" s="40"/>
      <c r="G66" s="27"/>
      <c r="H66" s="41">
        <f>NETWORKDAYS(I66,J66,Feriados!$C$6:$C$22)</f>
        <v>7</v>
      </c>
      <c r="I66" s="79">
        <v>44645</v>
      </c>
      <c r="J66" s="79">
        <v>44655</v>
      </c>
      <c r="K66" s="5"/>
      <c r="L66" s="5">
        <f t="shared" si="4"/>
        <v>29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57"/>
    </row>
    <row r="67" spans="1:68" s="1" customFormat="1" ht="25" customHeight="1" thickBot="1" x14ac:dyDescent="0.4">
      <c r="A67" s="8"/>
      <c r="B67" s="70">
        <v>1</v>
      </c>
      <c r="C67" s="30"/>
      <c r="D67" s="28" t="s">
        <v>97</v>
      </c>
      <c r="E67" s="104" t="s">
        <v>115</v>
      </c>
      <c r="F67" s="40"/>
      <c r="G67" s="27"/>
      <c r="H67" s="41">
        <f>NETWORKDAYS(I67,J67,Feriados!$C$6:$C$22)</f>
        <v>7</v>
      </c>
      <c r="I67" s="79">
        <v>44645</v>
      </c>
      <c r="J67" s="79">
        <v>44655</v>
      </c>
      <c r="K67" s="5"/>
      <c r="L67" s="5">
        <f t="shared" si="4"/>
        <v>29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57"/>
    </row>
    <row r="68" spans="1:68" s="1" customFormat="1" ht="25" customHeight="1" thickBot="1" x14ac:dyDescent="0.4">
      <c r="A68" s="8"/>
      <c r="B68" s="70">
        <v>1</v>
      </c>
      <c r="C68" s="30"/>
      <c r="D68" s="28" t="s">
        <v>99</v>
      </c>
      <c r="E68" s="104" t="s">
        <v>115</v>
      </c>
      <c r="F68" s="40"/>
      <c r="G68" s="27"/>
      <c r="H68" s="41">
        <f>NETWORKDAYS(I68,J68,Feriados!$C$6:$C$22)</f>
        <v>7</v>
      </c>
      <c r="I68" s="79">
        <v>44645</v>
      </c>
      <c r="J68" s="79">
        <v>44655</v>
      </c>
      <c r="K68" s="5"/>
      <c r="L68" s="5">
        <f t="shared" si="4"/>
        <v>29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57"/>
    </row>
    <row r="69" spans="1:68" s="1" customFormat="1" ht="25" customHeight="1" thickBot="1" x14ac:dyDescent="0.4">
      <c r="A69" s="8"/>
      <c r="B69" s="70">
        <v>1</v>
      </c>
      <c r="C69" s="30"/>
      <c r="D69" s="28" t="s">
        <v>117</v>
      </c>
      <c r="E69" s="105" t="s">
        <v>118</v>
      </c>
      <c r="F69" s="40"/>
      <c r="G69" s="27"/>
      <c r="H69" s="41">
        <f>NETWORKDAYS(I69,J69,Feriados!$C$6:$C$22)</f>
        <v>7</v>
      </c>
      <c r="I69" s="79">
        <v>44645</v>
      </c>
      <c r="J69" s="79">
        <v>44655</v>
      </c>
      <c r="K69" s="5"/>
      <c r="L69" s="5">
        <f t="shared" si="4"/>
        <v>29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57"/>
    </row>
    <row r="70" spans="1:68" s="1" customFormat="1" ht="25" customHeight="1" thickBot="1" x14ac:dyDescent="0.4">
      <c r="A70" s="8"/>
      <c r="B70" s="70">
        <v>1</v>
      </c>
      <c r="C70" s="30"/>
      <c r="D70" s="28" t="s">
        <v>101</v>
      </c>
      <c r="E70" s="106" t="s">
        <v>122</v>
      </c>
      <c r="F70" s="40"/>
      <c r="G70" s="27"/>
      <c r="H70" s="41">
        <f>NETWORKDAYS(I70,J70,Feriados!$C$6:$C$22)</f>
        <v>7</v>
      </c>
      <c r="I70" s="79">
        <v>44645</v>
      </c>
      <c r="J70" s="79">
        <v>44655</v>
      </c>
      <c r="K70" s="5"/>
      <c r="L70" s="5">
        <f t="shared" si="4"/>
        <v>29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57"/>
    </row>
    <row r="71" spans="1:68" s="1" customFormat="1" ht="25" customHeight="1" thickBot="1" x14ac:dyDescent="0.4">
      <c r="A71" s="8"/>
      <c r="B71" s="70">
        <v>1</v>
      </c>
      <c r="C71" s="30"/>
      <c r="D71" s="28" t="s">
        <v>102</v>
      </c>
      <c r="E71" s="106" t="s">
        <v>122</v>
      </c>
      <c r="F71" s="40"/>
      <c r="G71" s="27"/>
      <c r="H71" s="41">
        <f>NETWORKDAYS(I71,J71,Feriados!$C$6:$C$22)</f>
        <v>7</v>
      </c>
      <c r="I71" s="79">
        <v>44645</v>
      </c>
      <c r="J71" s="79">
        <v>44655</v>
      </c>
      <c r="K71" s="5"/>
      <c r="L71" s="5">
        <f t="shared" si="4"/>
        <v>29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57"/>
    </row>
    <row r="72" spans="1:68" s="1" customFormat="1" ht="25" customHeight="1" thickBot="1" x14ac:dyDescent="0.4">
      <c r="A72" s="8"/>
      <c r="B72" s="70">
        <v>1</v>
      </c>
      <c r="C72" s="30"/>
      <c r="D72" s="28" t="s">
        <v>98</v>
      </c>
      <c r="E72" s="104" t="s">
        <v>116</v>
      </c>
      <c r="F72" s="40"/>
      <c r="G72" s="29"/>
      <c r="H72" s="41">
        <f>NETWORKDAYS(I72,J72,Feriados!$C$6:$C$22)</f>
        <v>7</v>
      </c>
      <c r="I72" s="79">
        <v>44645</v>
      </c>
      <c r="J72" s="79">
        <v>44655</v>
      </c>
      <c r="K72" s="5"/>
      <c r="L72" s="5">
        <f t="shared" si="4"/>
        <v>29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57"/>
    </row>
    <row r="73" spans="1:68" s="1" customFormat="1" ht="25" customHeight="1" thickBot="1" x14ac:dyDescent="0.4">
      <c r="A73" s="8"/>
      <c r="B73" s="70">
        <v>1</v>
      </c>
      <c r="C73" s="30"/>
      <c r="D73" s="75" t="s">
        <v>100</v>
      </c>
      <c r="E73" s="104" t="s">
        <v>116</v>
      </c>
      <c r="F73" s="40"/>
      <c r="G73" s="27"/>
      <c r="H73" s="41">
        <f>NETWORKDAYS(I73,J73,Feriados!$C$6:$C$22)</f>
        <v>7</v>
      </c>
      <c r="I73" s="79">
        <v>44645</v>
      </c>
      <c r="J73" s="79">
        <v>44655</v>
      </c>
      <c r="K73" s="5"/>
      <c r="L73" s="5">
        <f t="shared" si="4"/>
        <v>29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57"/>
    </row>
    <row r="74" spans="1:68" s="1" customFormat="1" ht="25" customHeight="1" thickBot="1" x14ac:dyDescent="0.4">
      <c r="A74" s="8"/>
      <c r="B74" s="70">
        <v>1</v>
      </c>
      <c r="C74" s="30"/>
      <c r="D74" s="28" t="s">
        <v>103</v>
      </c>
      <c r="E74" s="90" t="s">
        <v>119</v>
      </c>
      <c r="F74" s="40"/>
      <c r="G74" s="27"/>
      <c r="H74" s="41">
        <f>NETWORKDAYS(I74,J74,Feriados!$C$6:$C$22)</f>
        <v>7</v>
      </c>
      <c r="I74" s="79">
        <v>44645</v>
      </c>
      <c r="J74" s="79">
        <v>44655</v>
      </c>
      <c r="K74" s="5"/>
      <c r="L74" s="5">
        <f t="shared" si="4"/>
        <v>29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57"/>
    </row>
    <row r="75" spans="1:68" s="1" customFormat="1" ht="25" customHeight="1" thickBot="1" x14ac:dyDescent="0.4">
      <c r="A75" s="8"/>
      <c r="B75" s="70">
        <v>0</v>
      </c>
      <c r="C75" s="30"/>
      <c r="D75" s="28"/>
      <c r="E75" s="90"/>
      <c r="F75" s="91"/>
      <c r="G75" s="27"/>
      <c r="H75" s="41">
        <f>NETWORKDAYS(I75,J75,Feriados!$C$6:$C$22)</f>
        <v>0</v>
      </c>
      <c r="I75" s="79"/>
      <c r="J75" s="79"/>
      <c r="K75" s="5"/>
      <c r="L75" s="5" t="str">
        <f t="shared" si="4"/>
        <v/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57"/>
    </row>
    <row r="76" spans="1:68" s="1" customFormat="1" ht="25" customHeight="1" thickBot="1" x14ac:dyDescent="0.4">
      <c r="A76" s="8"/>
      <c r="B76" s="70">
        <v>0</v>
      </c>
      <c r="C76" s="30"/>
      <c r="D76" s="28"/>
      <c r="E76" s="90"/>
      <c r="F76" s="91"/>
      <c r="G76" s="27"/>
      <c r="H76" s="41">
        <f>NETWORKDAYS(I76,J76,Feriados!$C$6:$C$22)</f>
        <v>0</v>
      </c>
      <c r="I76" s="79"/>
      <c r="J76" s="79"/>
      <c r="K76" s="5"/>
      <c r="L76" s="5" t="str">
        <f t="shared" si="4"/>
        <v/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57"/>
    </row>
    <row r="77" spans="1:68" s="1" customFormat="1" ht="25" customHeight="1" thickBot="1" x14ac:dyDescent="0.4">
      <c r="A77" s="8"/>
      <c r="B77" s="70">
        <v>0</v>
      </c>
      <c r="C77" s="30"/>
      <c r="D77" s="28"/>
      <c r="E77" s="90"/>
      <c r="F77" s="90"/>
      <c r="G77" s="27"/>
      <c r="H77" s="74">
        <f>NETWORKDAYS(I77,J77,Feriados!$C$6:$C$22)</f>
        <v>0</v>
      </c>
      <c r="I77" s="79"/>
      <c r="J77" s="79"/>
      <c r="K77" s="5"/>
      <c r="L77" s="5" t="str">
        <f t="shared" si="4"/>
        <v/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57"/>
    </row>
    <row r="78" spans="1:68" s="1" customFormat="1" ht="30" customHeight="1" thickBot="1" x14ac:dyDescent="0.4">
      <c r="A78" s="9" t="s">
        <v>13</v>
      </c>
      <c r="B78" s="65"/>
      <c r="C78" s="66"/>
      <c r="D78" s="66" t="s">
        <v>6</v>
      </c>
      <c r="E78" s="92"/>
      <c r="F78" s="92"/>
      <c r="G78" s="67"/>
      <c r="H78" s="67"/>
      <c r="I78" s="68"/>
      <c r="J78" s="68"/>
      <c r="K78" s="69"/>
      <c r="L78" s="58" t="str">
        <f>IF(OR(ISBLANK(Início_do_projeto),ISBLANK(término_da_tarefa)),"",término_da_tarefa-Início_do_projeto+1)</f>
        <v/>
      </c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60"/>
    </row>
    <row r="79" spans="1:68" ht="30" customHeight="1" x14ac:dyDescent="0.35">
      <c r="K79" s="3"/>
    </row>
    <row r="80" spans="1:68" ht="14.5" x14ac:dyDescent="0.35">
      <c r="D80" s="78"/>
      <c r="E80" s="103"/>
      <c r="G80" s="4"/>
    </row>
  </sheetData>
  <mergeCells count="10">
    <mergeCell ref="B5:C5"/>
    <mergeCell ref="B6:C6"/>
    <mergeCell ref="AO6:AU6"/>
    <mergeCell ref="AV6:BB6"/>
    <mergeCell ref="BC6:BI6"/>
    <mergeCell ref="BJ6:BP6"/>
    <mergeCell ref="M6:S6"/>
    <mergeCell ref="T6:Z6"/>
    <mergeCell ref="AA6:AG6"/>
    <mergeCell ref="AH6:AN6"/>
  </mergeCells>
  <conditionalFormatting sqref="M7:BP78">
    <cfRule type="expression" dxfId="2" priority="37">
      <formula>AND(TODAY()&gt;=M$7,TODAY()&lt;N$7)</formula>
    </cfRule>
  </conditionalFormatting>
  <conditionalFormatting sqref="M9:BP78">
    <cfRule type="expression" dxfId="1" priority="31">
      <formula>AND(início_da_tarefa&lt;=M$7,ROUNDDOWN((término_da_tarefa-início_da_tarefa+1)*progresso_da_tarefa,0)+início_da_tarefa-1&gt;=M$7)</formula>
    </cfRule>
    <cfRule type="expression" dxfId="0" priority="32" stopIfTrue="1">
      <formula>AND(término_da_tarefa&gt;=M$7,início_da_tarefa&lt;N$7)</formula>
    </cfRule>
  </conditionalFormatting>
  <conditionalFormatting sqref="B2:B1048576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{1DCF20B2-4708-4666-845C-77430505A1E4}</x14:id>
        </ext>
      </extLst>
    </cfRule>
  </conditionalFormatting>
  <dataValidations disablePrompts="1" count="1">
    <dataValidation type="whole" operator="greaterThanOrEqual" allowBlank="1" showInputMessage="1" promptTitle="Semana de exibição" prompt="Alterar esse número rola a exibição do Gráfico de Gantt." sqref="D6:E6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CF20B2-4708-4666-845C-77430505A1E4}">
            <x14:dataBar minLength="0" maxLength="100" border="1" negativeBarBorderColorSameAsPositive="0">
              <x14:cfvo type="autoMin"/>
              <x14:cfvo type="autoMax"/>
              <x14:borderColor theme="6"/>
              <x14:negativeFillColor rgb="FFFF0000"/>
              <x14:negativeBorderColor rgb="FFFF0000"/>
              <x14:axisColor rgb="FF000000"/>
            </x14:dataBar>
          </x14:cfRule>
          <xm:sqref>B2:B1048576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C62A-18F2-491A-8229-76471FB50BC0}">
  <dimension ref="A1:D71"/>
  <sheetViews>
    <sheetView showGridLines="0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7" sqref="D7"/>
    </sheetView>
  </sheetViews>
  <sheetFormatPr defaultRowHeight="14.5" x14ac:dyDescent="0.35"/>
  <cols>
    <col min="1" max="1" width="2.1796875" customWidth="1"/>
    <col min="2" max="2" width="14.54296875" customWidth="1"/>
    <col min="3" max="3" width="67.08984375" customWidth="1"/>
    <col min="4" max="4" width="31.54296875" customWidth="1"/>
  </cols>
  <sheetData>
    <row r="1" spans="1:4" s="33" customFormat="1" ht="50.15" customHeight="1" x14ac:dyDescent="0.35">
      <c r="A1" s="32"/>
      <c r="B1" s="14" t="s">
        <v>108</v>
      </c>
      <c r="C1" s="32"/>
    </row>
    <row r="2" spans="1:4" s="37" customFormat="1" ht="8.15" customHeight="1" x14ac:dyDescent="0.35">
      <c r="A2" s="35"/>
      <c r="B2" s="36"/>
      <c r="C2" s="35"/>
    </row>
    <row r="3" spans="1:4" s="1" customFormat="1" ht="26" x14ac:dyDescent="0.35">
      <c r="A3" s="18" t="s">
        <v>0</v>
      </c>
      <c r="B3" s="19" t="s">
        <v>16</v>
      </c>
      <c r="C3" s="19"/>
    </row>
    <row r="4" spans="1:4" ht="9.65" customHeight="1" x14ac:dyDescent="0.35"/>
    <row r="5" spans="1:4" x14ac:dyDescent="0.35">
      <c r="B5" s="43" t="s">
        <v>17</v>
      </c>
      <c r="C5" s="44" t="s">
        <v>18</v>
      </c>
      <c r="D5" s="46" t="s">
        <v>19</v>
      </c>
    </row>
    <row r="6" spans="1:4" ht="21.5" customHeight="1" x14ac:dyDescent="0.35">
      <c r="B6" s="93">
        <v>44628</v>
      </c>
      <c r="C6" s="98" t="s">
        <v>106</v>
      </c>
      <c r="D6" s="96" t="s">
        <v>105</v>
      </c>
    </row>
    <row r="7" spans="1:4" ht="21.5" customHeight="1" x14ac:dyDescent="0.35">
      <c r="B7" s="93">
        <v>44631</v>
      </c>
      <c r="C7" s="98" t="s">
        <v>107</v>
      </c>
      <c r="D7" s="96" t="s">
        <v>105</v>
      </c>
    </row>
    <row r="8" spans="1:4" ht="21.5" customHeight="1" x14ac:dyDescent="0.35">
      <c r="B8" s="93">
        <v>44634</v>
      </c>
      <c r="C8" s="98" t="s">
        <v>106</v>
      </c>
      <c r="D8" s="96" t="s">
        <v>105</v>
      </c>
    </row>
    <row r="9" spans="1:4" ht="21.5" customHeight="1" x14ac:dyDescent="0.35">
      <c r="B9" s="93">
        <v>44638</v>
      </c>
      <c r="C9" s="98" t="s">
        <v>107</v>
      </c>
      <c r="D9" s="96" t="s">
        <v>105</v>
      </c>
    </row>
    <row r="10" spans="1:4" ht="21.5" customHeight="1" x14ac:dyDescent="0.35">
      <c r="B10" s="93"/>
      <c r="C10" s="98"/>
      <c r="D10" s="94"/>
    </row>
    <row r="11" spans="1:4" ht="21.5" customHeight="1" x14ac:dyDescent="0.35">
      <c r="B11" s="93"/>
      <c r="C11" s="98"/>
      <c r="D11" s="94"/>
    </row>
    <row r="12" spans="1:4" ht="21.5" customHeight="1" x14ac:dyDescent="0.35">
      <c r="B12" s="93"/>
      <c r="C12" s="98"/>
      <c r="D12" s="94"/>
    </row>
    <row r="13" spans="1:4" ht="21.5" customHeight="1" x14ac:dyDescent="0.35">
      <c r="B13" s="93"/>
      <c r="C13" s="98"/>
      <c r="D13" s="94"/>
    </row>
    <row r="14" spans="1:4" ht="21.5" customHeight="1" x14ac:dyDescent="0.35">
      <c r="B14" s="93"/>
      <c r="C14" s="98"/>
      <c r="D14" s="94"/>
    </row>
    <row r="15" spans="1:4" ht="21.5" customHeight="1" x14ac:dyDescent="0.35">
      <c r="B15" s="93"/>
      <c r="C15" s="98"/>
      <c r="D15" s="94"/>
    </row>
    <row r="16" spans="1:4" ht="21.5" customHeight="1" x14ac:dyDescent="0.35">
      <c r="B16" s="93"/>
      <c r="C16" s="98"/>
      <c r="D16" s="94"/>
    </row>
    <row r="17" spans="2:4" ht="21.5" customHeight="1" x14ac:dyDescent="0.35">
      <c r="B17" s="93"/>
      <c r="C17" s="98"/>
      <c r="D17" s="94"/>
    </row>
    <row r="18" spans="2:4" ht="21.5" customHeight="1" x14ac:dyDescent="0.35">
      <c r="B18" s="93"/>
      <c r="C18" s="98"/>
      <c r="D18" s="94"/>
    </row>
    <row r="19" spans="2:4" ht="21.5" customHeight="1" x14ac:dyDescent="0.35">
      <c r="B19" s="93"/>
      <c r="C19" s="98"/>
      <c r="D19" s="94"/>
    </row>
    <row r="20" spans="2:4" ht="21.5" customHeight="1" x14ac:dyDescent="0.35">
      <c r="B20" s="93"/>
      <c r="C20" s="98"/>
      <c r="D20" s="94"/>
    </row>
    <row r="21" spans="2:4" ht="21.5" customHeight="1" x14ac:dyDescent="0.35">
      <c r="B21" s="93"/>
      <c r="C21" s="98"/>
      <c r="D21" s="94"/>
    </row>
    <row r="22" spans="2:4" ht="21.5" customHeight="1" x14ac:dyDescent="0.35">
      <c r="B22" s="93"/>
      <c r="C22" s="98"/>
      <c r="D22" s="94"/>
    </row>
    <row r="23" spans="2:4" ht="21.5" customHeight="1" x14ac:dyDescent="0.35">
      <c r="B23" s="95"/>
      <c r="C23" s="99"/>
      <c r="D23" s="95"/>
    </row>
    <row r="24" spans="2:4" ht="21.5" customHeight="1" x14ac:dyDescent="0.35">
      <c r="B24" s="95"/>
      <c r="C24" s="99"/>
      <c r="D24" s="95"/>
    </row>
    <row r="25" spans="2:4" ht="21.5" customHeight="1" x14ac:dyDescent="0.35">
      <c r="B25" s="95"/>
      <c r="C25" s="99"/>
      <c r="D25" s="95"/>
    </row>
    <row r="26" spans="2:4" ht="21.5" customHeight="1" x14ac:dyDescent="0.35">
      <c r="B26" s="95"/>
      <c r="C26" s="99"/>
      <c r="D26" s="95"/>
    </row>
    <row r="27" spans="2:4" ht="21.5" customHeight="1" x14ac:dyDescent="0.35">
      <c r="B27" s="95"/>
      <c r="C27" s="99"/>
      <c r="D27" s="95"/>
    </row>
    <row r="28" spans="2:4" ht="21.5" customHeight="1" x14ac:dyDescent="0.35">
      <c r="B28" s="95"/>
      <c r="C28" s="99"/>
      <c r="D28" s="95"/>
    </row>
    <row r="29" spans="2:4" ht="21.5" customHeight="1" x14ac:dyDescent="0.35">
      <c r="B29" s="95"/>
      <c r="C29" s="99"/>
      <c r="D29" s="95"/>
    </row>
    <row r="30" spans="2:4" ht="21.5" customHeight="1" x14ac:dyDescent="0.35">
      <c r="B30" s="95"/>
      <c r="C30" s="99"/>
      <c r="D30" s="95"/>
    </row>
    <row r="31" spans="2:4" ht="21.5" customHeight="1" x14ac:dyDescent="0.35">
      <c r="B31" s="95"/>
      <c r="C31" s="99"/>
      <c r="D31" s="95"/>
    </row>
    <row r="32" spans="2:4" ht="21.5" customHeight="1" x14ac:dyDescent="0.35">
      <c r="B32" s="95"/>
      <c r="C32" s="99"/>
      <c r="D32" s="95"/>
    </row>
    <row r="33" spans="2:4" ht="21.5" customHeight="1" x14ac:dyDescent="0.35">
      <c r="B33" s="95"/>
      <c r="C33" s="99"/>
      <c r="D33" s="95"/>
    </row>
    <row r="34" spans="2:4" ht="21.5" customHeight="1" x14ac:dyDescent="0.35">
      <c r="B34" s="95"/>
      <c r="C34" s="99"/>
      <c r="D34" s="95"/>
    </row>
    <row r="35" spans="2:4" ht="21.5" customHeight="1" x14ac:dyDescent="0.35">
      <c r="B35" s="95"/>
      <c r="C35" s="99"/>
      <c r="D35" s="95"/>
    </row>
    <row r="36" spans="2:4" ht="21.5" customHeight="1" x14ac:dyDescent="0.35">
      <c r="B36" s="95"/>
      <c r="C36" s="99"/>
      <c r="D36" s="95"/>
    </row>
    <row r="37" spans="2:4" ht="21.5" customHeight="1" x14ac:dyDescent="0.35">
      <c r="B37" s="95"/>
      <c r="C37" s="99"/>
      <c r="D37" s="95"/>
    </row>
    <row r="38" spans="2:4" ht="21.5" customHeight="1" x14ac:dyDescent="0.35">
      <c r="B38" s="95"/>
      <c r="C38" s="99"/>
      <c r="D38" s="95"/>
    </row>
    <row r="39" spans="2:4" ht="21.5" customHeight="1" x14ac:dyDescent="0.35">
      <c r="B39" s="95"/>
      <c r="C39" s="99"/>
      <c r="D39" s="95"/>
    </row>
    <row r="40" spans="2:4" ht="21.5" customHeight="1" x14ac:dyDescent="0.35">
      <c r="B40" s="95"/>
      <c r="C40" s="99"/>
      <c r="D40" s="95"/>
    </row>
    <row r="41" spans="2:4" ht="21.5" customHeight="1" x14ac:dyDescent="0.35">
      <c r="B41" s="95"/>
      <c r="C41" s="95"/>
      <c r="D41" s="95"/>
    </row>
    <row r="42" spans="2:4" ht="21.5" customHeight="1" x14ac:dyDescent="0.35">
      <c r="B42" s="95"/>
      <c r="C42" s="95"/>
      <c r="D42" s="95"/>
    </row>
    <row r="43" spans="2:4" ht="21.5" customHeight="1" x14ac:dyDescent="0.35">
      <c r="B43" s="95"/>
      <c r="C43" s="95"/>
      <c r="D43" s="95"/>
    </row>
    <row r="44" spans="2:4" ht="21.5" customHeight="1" x14ac:dyDescent="0.35">
      <c r="B44" s="95"/>
      <c r="C44" s="95"/>
      <c r="D44" s="95"/>
    </row>
    <row r="45" spans="2:4" ht="21.5" customHeight="1" x14ac:dyDescent="0.35">
      <c r="B45" s="95"/>
      <c r="C45" s="95"/>
      <c r="D45" s="95"/>
    </row>
    <row r="46" spans="2:4" ht="21.5" customHeight="1" x14ac:dyDescent="0.35">
      <c r="B46" s="95"/>
      <c r="C46" s="95"/>
      <c r="D46" s="95"/>
    </row>
    <row r="47" spans="2:4" ht="21.5" customHeight="1" x14ac:dyDescent="0.35">
      <c r="B47" s="95"/>
      <c r="C47" s="95"/>
      <c r="D47" s="95"/>
    </row>
    <row r="48" spans="2:4" ht="21.5" customHeight="1" x14ac:dyDescent="0.35">
      <c r="B48" s="95"/>
      <c r="C48" s="95"/>
      <c r="D48" s="95"/>
    </row>
    <row r="49" spans="2:4" ht="21.5" customHeight="1" x14ac:dyDescent="0.35">
      <c r="B49" s="95"/>
      <c r="C49" s="95"/>
      <c r="D49" s="95"/>
    </row>
    <row r="50" spans="2:4" x14ac:dyDescent="0.35">
      <c r="B50" s="95"/>
      <c r="C50" s="95"/>
      <c r="D50" s="95"/>
    </row>
    <row r="51" spans="2:4" x14ac:dyDescent="0.35">
      <c r="B51" s="95"/>
      <c r="C51" s="95"/>
      <c r="D51" s="95"/>
    </row>
    <row r="52" spans="2:4" x14ac:dyDescent="0.35">
      <c r="B52" s="95"/>
      <c r="C52" s="95"/>
      <c r="D52" s="95"/>
    </row>
    <row r="53" spans="2:4" x14ac:dyDescent="0.35">
      <c r="B53" s="95"/>
      <c r="C53" s="95"/>
      <c r="D53" s="95"/>
    </row>
    <row r="54" spans="2:4" x14ac:dyDescent="0.35">
      <c r="B54" s="95"/>
      <c r="C54" s="95"/>
      <c r="D54" s="95"/>
    </row>
    <row r="55" spans="2:4" x14ac:dyDescent="0.35">
      <c r="B55" s="95"/>
      <c r="C55" s="95"/>
      <c r="D55" s="95"/>
    </row>
    <row r="56" spans="2:4" x14ac:dyDescent="0.35">
      <c r="B56" s="95"/>
      <c r="C56" s="95"/>
      <c r="D56" s="95"/>
    </row>
    <row r="57" spans="2:4" x14ac:dyDescent="0.35">
      <c r="B57" s="95"/>
      <c r="C57" s="95"/>
      <c r="D57" s="95"/>
    </row>
    <row r="58" spans="2:4" x14ac:dyDescent="0.35">
      <c r="B58" s="95"/>
      <c r="C58" s="95"/>
      <c r="D58" s="95"/>
    </row>
    <row r="59" spans="2:4" x14ac:dyDescent="0.35">
      <c r="B59" s="95"/>
      <c r="C59" s="95"/>
      <c r="D59" s="95"/>
    </row>
    <row r="60" spans="2:4" x14ac:dyDescent="0.35">
      <c r="B60" s="95"/>
      <c r="C60" s="95"/>
      <c r="D60" s="95"/>
    </row>
    <row r="61" spans="2:4" x14ac:dyDescent="0.35">
      <c r="B61" s="95"/>
      <c r="C61" s="95"/>
      <c r="D61" s="95"/>
    </row>
    <row r="62" spans="2:4" x14ac:dyDescent="0.35">
      <c r="B62" s="95"/>
      <c r="C62" s="95"/>
      <c r="D62" s="95"/>
    </row>
    <row r="63" spans="2:4" x14ac:dyDescent="0.35">
      <c r="B63" s="95"/>
      <c r="C63" s="95"/>
      <c r="D63" s="95"/>
    </row>
    <row r="64" spans="2:4" x14ac:dyDescent="0.35">
      <c r="B64" s="95"/>
      <c r="C64" s="95"/>
      <c r="D64" s="95"/>
    </row>
    <row r="65" spans="2:4" x14ac:dyDescent="0.35">
      <c r="B65" s="95"/>
      <c r="C65" s="95"/>
      <c r="D65" s="95"/>
    </row>
    <row r="66" spans="2:4" x14ac:dyDescent="0.35">
      <c r="B66" s="95"/>
      <c r="C66" s="95"/>
      <c r="D66" s="95"/>
    </row>
    <row r="67" spans="2:4" x14ac:dyDescent="0.35">
      <c r="B67" s="95"/>
      <c r="C67" s="95"/>
      <c r="D67" s="95"/>
    </row>
    <row r="68" spans="2:4" x14ac:dyDescent="0.35">
      <c r="B68" s="95"/>
      <c r="C68" s="95"/>
      <c r="D68" s="95"/>
    </row>
    <row r="69" spans="2:4" x14ac:dyDescent="0.35">
      <c r="B69" s="95"/>
      <c r="C69" s="95"/>
      <c r="D69" s="95"/>
    </row>
    <row r="70" spans="2:4" x14ac:dyDescent="0.35">
      <c r="B70" s="95"/>
      <c r="C70" s="95"/>
      <c r="D70" s="95"/>
    </row>
    <row r="71" spans="2:4" x14ac:dyDescent="0.35">
      <c r="B71" s="95"/>
      <c r="C71" s="95"/>
      <c r="D71" s="9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8D45-8EC9-43E8-A777-27FADD2AA356}">
  <dimension ref="A1:D27"/>
  <sheetViews>
    <sheetView showGridLines="0" zoomScale="70" zoomScaleNormal="70" workbookViewId="0">
      <selection activeCell="C6" sqref="C6"/>
    </sheetView>
  </sheetViews>
  <sheetFormatPr defaultRowHeight="14.5" x14ac:dyDescent="0.35"/>
  <cols>
    <col min="1" max="1" width="2.1796875" customWidth="1"/>
    <col min="2" max="2" width="53.453125" bestFit="1" customWidth="1"/>
    <col min="3" max="3" width="17.54296875" customWidth="1"/>
    <col min="4" max="4" width="36.54296875" style="2" customWidth="1"/>
    <col min="7" max="7" width="8.81640625" customWidth="1"/>
  </cols>
  <sheetData>
    <row r="1" spans="1:4" s="33" customFormat="1" ht="50.15" customHeight="1" x14ac:dyDescent="0.35">
      <c r="A1" s="32"/>
      <c r="B1" s="14" t="s">
        <v>108</v>
      </c>
      <c r="C1" s="32"/>
      <c r="D1" s="48"/>
    </row>
    <row r="2" spans="1:4" s="37" customFormat="1" ht="8.15" customHeight="1" x14ac:dyDescent="0.35">
      <c r="A2" s="35"/>
      <c r="B2" s="36"/>
      <c r="C2" s="35"/>
      <c r="D2" s="49"/>
    </row>
    <row r="3" spans="1:4" s="1" customFormat="1" ht="26" x14ac:dyDescent="0.35">
      <c r="A3" s="18" t="s">
        <v>0</v>
      </c>
      <c r="B3" s="19" t="s">
        <v>89</v>
      </c>
      <c r="C3" s="19"/>
      <c r="D3" s="21"/>
    </row>
    <row r="4" spans="1:4" ht="9.65" customHeight="1" x14ac:dyDescent="0.35"/>
    <row r="5" spans="1:4" x14ac:dyDescent="0.35">
      <c r="B5" s="45" t="s">
        <v>22</v>
      </c>
      <c r="C5" s="47" t="s">
        <v>23</v>
      </c>
      <c r="D5" s="45" t="s">
        <v>24</v>
      </c>
    </row>
    <row r="6" spans="1:4" ht="23.5" customHeight="1" x14ac:dyDescent="0.35">
      <c r="B6" s="42" t="s">
        <v>25</v>
      </c>
      <c r="C6" s="34">
        <v>44562</v>
      </c>
      <c r="D6" s="50" t="s">
        <v>26</v>
      </c>
    </row>
    <row r="7" spans="1:4" ht="23.5" customHeight="1" x14ac:dyDescent="0.35">
      <c r="B7" s="42" t="s">
        <v>27</v>
      </c>
      <c r="C7" s="34">
        <v>44620</v>
      </c>
      <c r="D7" s="50" t="s">
        <v>28</v>
      </c>
    </row>
    <row r="8" spans="1:4" ht="23.5" customHeight="1" x14ac:dyDescent="0.35">
      <c r="B8" s="42" t="s">
        <v>27</v>
      </c>
      <c r="C8" s="34">
        <v>44621</v>
      </c>
      <c r="D8" s="50" t="s">
        <v>29</v>
      </c>
    </row>
    <row r="9" spans="1:4" ht="23.5" customHeight="1" x14ac:dyDescent="0.35">
      <c r="B9" s="42" t="s">
        <v>30</v>
      </c>
      <c r="C9" s="34">
        <v>44622</v>
      </c>
      <c r="D9" s="50" t="s">
        <v>31</v>
      </c>
    </row>
    <row r="10" spans="1:4" ht="23.5" customHeight="1" x14ac:dyDescent="0.35">
      <c r="B10" s="42" t="s">
        <v>32</v>
      </c>
      <c r="C10" s="34">
        <v>44666</v>
      </c>
      <c r="D10" s="50" t="s">
        <v>26</v>
      </c>
    </row>
    <row r="11" spans="1:4" ht="23.5" customHeight="1" x14ac:dyDescent="0.35">
      <c r="B11" s="42" t="s">
        <v>33</v>
      </c>
      <c r="C11" s="34">
        <v>44672</v>
      </c>
      <c r="D11" s="50" t="s">
        <v>31</v>
      </c>
    </row>
    <row r="12" spans="1:4" ht="23.5" customHeight="1" x14ac:dyDescent="0.35">
      <c r="B12" s="42" t="s">
        <v>34</v>
      </c>
      <c r="C12" s="34">
        <v>44682</v>
      </c>
      <c r="D12" s="50" t="s">
        <v>35</v>
      </c>
    </row>
    <row r="13" spans="1:4" ht="23.5" customHeight="1" x14ac:dyDescent="0.35">
      <c r="B13" s="42" t="s">
        <v>36</v>
      </c>
      <c r="C13" s="34">
        <v>44728</v>
      </c>
      <c r="D13" s="50" t="s">
        <v>37</v>
      </c>
    </row>
    <row r="14" spans="1:4" ht="23.5" customHeight="1" x14ac:dyDescent="0.35">
      <c r="B14" s="42" t="s">
        <v>38</v>
      </c>
      <c r="C14" s="34">
        <v>44811</v>
      </c>
      <c r="D14" s="50" t="s">
        <v>29</v>
      </c>
    </row>
    <row r="15" spans="1:4" ht="23.5" customHeight="1" x14ac:dyDescent="0.35">
      <c r="B15" s="42" t="s">
        <v>39</v>
      </c>
      <c r="C15" s="34">
        <v>44846</v>
      </c>
      <c r="D15" s="50" t="s">
        <v>29</v>
      </c>
    </row>
    <row r="16" spans="1:4" ht="23.5" customHeight="1" x14ac:dyDescent="0.35">
      <c r="B16" s="42" t="s">
        <v>40</v>
      </c>
      <c r="C16" s="34">
        <v>44862</v>
      </c>
      <c r="D16" s="50" t="s">
        <v>37</v>
      </c>
    </row>
    <row r="17" spans="2:4" ht="23.5" customHeight="1" x14ac:dyDescent="0.35">
      <c r="B17" s="42" t="s">
        <v>41</v>
      </c>
      <c r="C17" s="34">
        <v>44867</v>
      </c>
      <c r="D17" s="50" t="s">
        <v>29</v>
      </c>
    </row>
    <row r="18" spans="2:4" ht="23.5" customHeight="1" x14ac:dyDescent="0.35">
      <c r="B18" s="42" t="s">
        <v>42</v>
      </c>
      <c r="C18" s="34">
        <v>44880</v>
      </c>
      <c r="D18" s="50" t="s">
        <v>28</v>
      </c>
    </row>
    <row r="19" spans="2:4" ht="23.5" customHeight="1" x14ac:dyDescent="0.35">
      <c r="B19" s="42" t="s">
        <v>91</v>
      </c>
      <c r="C19" s="34">
        <v>44895</v>
      </c>
      <c r="D19" s="50" t="s">
        <v>37</v>
      </c>
    </row>
    <row r="20" spans="2:4" ht="23.5" customHeight="1" x14ac:dyDescent="0.35">
      <c r="B20" s="42" t="s">
        <v>43</v>
      </c>
      <c r="C20" s="34">
        <v>44919</v>
      </c>
      <c r="D20" s="50" t="s">
        <v>26</v>
      </c>
    </row>
    <row r="21" spans="2:4" ht="23.5" customHeight="1" x14ac:dyDescent="0.35">
      <c r="B21" s="42" t="s">
        <v>44</v>
      </c>
      <c r="C21" s="34">
        <v>44920</v>
      </c>
      <c r="D21" s="50" t="s">
        <v>35</v>
      </c>
    </row>
    <row r="22" spans="2:4" ht="23.5" customHeight="1" x14ac:dyDescent="0.35">
      <c r="B22" s="42" t="s">
        <v>45</v>
      </c>
      <c r="C22" s="34">
        <v>44926</v>
      </c>
      <c r="D22" s="50" t="s">
        <v>92</v>
      </c>
    </row>
    <row r="23" spans="2:4" ht="23.5" customHeight="1" x14ac:dyDescent="0.35">
      <c r="B23" s="42"/>
      <c r="C23" s="34"/>
      <c r="D23" s="50"/>
    </row>
    <row r="24" spans="2:4" x14ac:dyDescent="0.35">
      <c r="B24" s="42"/>
      <c r="C24" s="34"/>
      <c r="D24" s="50"/>
    </row>
    <row r="25" spans="2:4" x14ac:dyDescent="0.35">
      <c r="B25" s="42"/>
      <c r="C25" s="34"/>
      <c r="D25" s="50"/>
    </row>
    <row r="26" spans="2:4" x14ac:dyDescent="0.35">
      <c r="B26" s="42"/>
      <c r="C26" s="34"/>
      <c r="D26" s="50"/>
    </row>
    <row r="27" spans="2:4" x14ac:dyDescent="0.35">
      <c r="B27" s="42"/>
      <c r="C27" s="34"/>
      <c r="D27" s="50"/>
    </row>
  </sheetData>
  <phoneticPr fontId="3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Cronograma</vt:lpstr>
      <vt:lpstr>Marcos</vt:lpstr>
      <vt:lpstr>Feriados</vt:lpstr>
      <vt:lpstr>Cronograma!início_da_tarefa</vt:lpstr>
      <vt:lpstr>Início_do_projeto</vt:lpstr>
      <vt:lpstr>Cronograma!progresso_da_tarefa</vt:lpstr>
      <vt:lpstr>Semana_de_exibição</vt:lpstr>
      <vt:lpstr>Cronograma!término_da_tarefa</vt:lpstr>
      <vt:lpstr>Cronograma!Titulos_de_impressao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2022-04-21T19:43:53Z</dcterms:modified>
</cp:coreProperties>
</file>