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williams/Library/CloudStorage/Dropbox/Otago-Postdoc/RecurrenceModelling/paleoseismic_constraints/"/>
    </mc:Choice>
  </mc:AlternateContent>
  <xr:revisionPtr revIDLastSave="0" documentId="13_ncr:1_{6EC26DC3-0B32-B64D-9D52-D7C13CB59965}" xr6:coauthVersionLast="47" xr6:coauthVersionMax="47" xr10:uidLastSave="{00000000-0000-0000-0000-000000000000}"/>
  <bookViews>
    <workbookView xWindow="0" yWindow="500" windowWidth="28800" windowHeight="15800" xr2:uid="{4244371C-9F62-4C44-BB8E-C5143D615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C7" i="1"/>
  <c r="B7" i="1"/>
  <c r="D17" i="1" l="1"/>
  <c r="E17" i="1" s="1"/>
  <c r="E11" i="1"/>
  <c r="E10" i="1"/>
  <c r="E9" i="1"/>
  <c r="E8" i="1"/>
  <c r="E6" i="1"/>
  <c r="E16" i="1"/>
  <c r="C2" i="1"/>
  <c r="B2" i="1"/>
  <c r="C5" i="1"/>
  <c r="C3" i="1"/>
  <c r="B3" i="1"/>
  <c r="B5" i="1"/>
  <c r="E2" i="1" l="1"/>
  <c r="E5" i="1"/>
  <c r="E3" i="1"/>
  <c r="D2" i="1"/>
  <c r="D5" i="1"/>
  <c r="D3" i="1"/>
</calcChain>
</file>

<file path=xl/sharedStrings.xml><?xml version="1.0" encoding="utf-8"?>
<sst xmlns="http://schemas.openxmlformats.org/spreadsheetml/2006/main" count="35" uniqueCount="19">
  <si>
    <t>Akatore</t>
  </si>
  <si>
    <t>SED Uncertainty (m)</t>
  </si>
  <si>
    <t>Ref</t>
  </si>
  <si>
    <t>Taylor-Silva et al (2016)</t>
  </si>
  <si>
    <t>NW Cardrona</t>
  </si>
  <si>
    <t>van den Berg et al (2024)</t>
  </si>
  <si>
    <t>Hyde</t>
  </si>
  <si>
    <t>Griffin et al (2022)</t>
  </si>
  <si>
    <t>Dunstan</t>
  </si>
  <si>
    <t>Weight</t>
  </si>
  <si>
    <t>Titri</t>
  </si>
  <si>
    <t>Barrell (2019)</t>
  </si>
  <si>
    <t>Long Valley</t>
  </si>
  <si>
    <t>Mean_ka</t>
  </si>
  <si>
    <t>SED_m</t>
  </si>
  <si>
    <t>uncertainty</t>
  </si>
  <si>
    <t>Lower_estimate_ka</t>
  </si>
  <si>
    <t>Upper_estimate_ka</t>
  </si>
  <si>
    <t>Meyer (2021, in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</si>
</sst>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9209-D67F-CB4F-AC53-7EE84F49988A}">
  <dimension ref="A1:I18"/>
  <sheetViews>
    <sheetView tabSelected="1" workbookViewId="0">
      <selection activeCell="H8" sqref="H8"/>
    </sheetView>
  </sheetViews>
  <sheetFormatPr baseColWidth="10" defaultRowHeight="16" x14ac:dyDescent="0.2"/>
  <cols>
    <col min="1" max="1" width="12.1640625" bestFit="1" customWidth="1"/>
    <col min="2" max="3" width="17.5" bestFit="1" customWidth="1"/>
    <col min="8" max="8" width="20.1640625" bestFit="1" customWidth="1"/>
  </cols>
  <sheetData>
    <row r="1" spans="1:9" x14ac:dyDescent="0.2">
      <c r="B1" t="s">
        <v>17</v>
      </c>
      <c r="C1" t="s">
        <v>16</v>
      </c>
      <c r="D1" t="s">
        <v>13</v>
      </c>
      <c r="E1" t="s">
        <v>15</v>
      </c>
      <c r="F1" t="s">
        <v>14</v>
      </c>
      <c r="G1" t="s">
        <v>1</v>
      </c>
      <c r="H1" t="s">
        <v>2</v>
      </c>
      <c r="I1" t="s">
        <v>9</v>
      </c>
    </row>
    <row r="2" spans="1:9" x14ac:dyDescent="0.2">
      <c r="A2" t="s">
        <v>0</v>
      </c>
      <c r="B2">
        <f>2016-1047</f>
        <v>969</v>
      </c>
      <c r="C2">
        <f>2016-1278</f>
        <v>738</v>
      </c>
      <c r="D2">
        <f t="shared" ref="D2" si="0">AVERAGE(B2:C2)</f>
        <v>853.5</v>
      </c>
      <c r="E2">
        <f>(B2-C2)/2</f>
        <v>115.5</v>
      </c>
      <c r="F2">
        <v>2.0499999999999998</v>
      </c>
      <c r="G2">
        <v>0.45</v>
      </c>
      <c r="H2" t="s">
        <v>3</v>
      </c>
      <c r="I2">
        <v>1</v>
      </c>
    </row>
    <row r="3" spans="1:9" x14ac:dyDescent="0.2">
      <c r="A3" t="s">
        <v>0</v>
      </c>
      <c r="B3">
        <f>2016-737</f>
        <v>1279</v>
      </c>
      <c r="C3">
        <f>2016-960</f>
        <v>1056</v>
      </c>
      <c r="D3">
        <f t="shared" ref="D3" si="1">AVERAGE(B3:C3)</f>
        <v>1167.5</v>
      </c>
      <c r="E3">
        <f>(B3-C3)/2</f>
        <v>111.5</v>
      </c>
      <c r="F3">
        <v>2.0499999999999998</v>
      </c>
      <c r="G3">
        <v>0.45</v>
      </c>
      <c r="H3" t="s">
        <v>3</v>
      </c>
      <c r="I3">
        <v>1</v>
      </c>
    </row>
    <row r="4" spans="1:9" x14ac:dyDescent="0.2">
      <c r="A4" t="s">
        <v>4</v>
      </c>
      <c r="D4">
        <v>6500</v>
      </c>
      <c r="E4">
        <v>0</v>
      </c>
      <c r="F4">
        <v>3.4</v>
      </c>
      <c r="G4">
        <v>0.1</v>
      </c>
      <c r="H4" t="s">
        <v>5</v>
      </c>
      <c r="I4">
        <v>1</v>
      </c>
    </row>
    <row r="5" spans="1:9" x14ac:dyDescent="0.2">
      <c r="A5" t="s">
        <v>0</v>
      </c>
      <c r="B5">
        <f>13314+2016</f>
        <v>15330</v>
      </c>
      <c r="C5">
        <f>2016-682</f>
        <v>1334</v>
      </c>
      <c r="D5">
        <f>AVERAGE(B5:C5)</f>
        <v>8332</v>
      </c>
      <c r="E5">
        <f>(B5-C5)/2</f>
        <v>6998</v>
      </c>
      <c r="F5">
        <v>2.0499999999999998</v>
      </c>
      <c r="G5">
        <v>0.45</v>
      </c>
      <c r="H5" t="s">
        <v>3</v>
      </c>
      <c r="I5">
        <v>1</v>
      </c>
    </row>
    <row r="6" spans="1:9" x14ac:dyDescent="0.2">
      <c r="A6" t="s">
        <v>6</v>
      </c>
      <c r="B6">
        <v>13100</v>
      </c>
      <c r="C6">
        <v>7900</v>
      </c>
      <c r="D6">
        <v>10500</v>
      </c>
      <c r="E6">
        <f>B6-D6</f>
        <v>2600</v>
      </c>
      <c r="F6">
        <v>2.1</v>
      </c>
      <c r="G6">
        <v>0.1</v>
      </c>
      <c r="H6" t="s">
        <v>7</v>
      </c>
      <c r="I6">
        <v>1</v>
      </c>
    </row>
    <row r="7" spans="1:9" x14ac:dyDescent="0.2">
      <c r="A7" t="s">
        <v>12</v>
      </c>
      <c r="B7">
        <f>D7+E7</f>
        <v>14300</v>
      </c>
      <c r="C7">
        <f>D7-E7</f>
        <v>6700</v>
      </c>
      <c r="D7">
        <v>10500</v>
      </c>
      <c r="E7">
        <v>3800</v>
      </c>
      <c r="F7">
        <v>1.5</v>
      </c>
      <c r="G7">
        <v>0.3</v>
      </c>
      <c r="H7" t="s">
        <v>18</v>
      </c>
      <c r="I7">
        <v>1</v>
      </c>
    </row>
    <row r="8" spans="1:9" x14ac:dyDescent="0.2">
      <c r="A8" t="s">
        <v>8</v>
      </c>
      <c r="B8">
        <v>15400</v>
      </c>
      <c r="C8">
        <v>12700</v>
      </c>
      <c r="D8">
        <v>14100</v>
      </c>
      <c r="E8">
        <f>D8-C8</f>
        <v>1400</v>
      </c>
      <c r="I8">
        <v>1</v>
      </c>
    </row>
    <row r="9" spans="1:9" x14ac:dyDescent="0.2">
      <c r="A9" t="s">
        <v>8</v>
      </c>
      <c r="B9">
        <v>16900</v>
      </c>
      <c r="C9">
        <v>13800</v>
      </c>
      <c r="D9">
        <v>15300</v>
      </c>
      <c r="E9">
        <f>D9-C9</f>
        <v>1500</v>
      </c>
      <c r="I9">
        <v>1</v>
      </c>
    </row>
    <row r="10" spans="1:9" x14ac:dyDescent="0.2">
      <c r="A10" t="s">
        <v>8</v>
      </c>
      <c r="B10">
        <v>18000</v>
      </c>
      <c r="C10">
        <v>15100</v>
      </c>
      <c r="D10">
        <v>16600</v>
      </c>
      <c r="E10">
        <f>D10-C10</f>
        <v>1500</v>
      </c>
      <c r="I10">
        <v>1</v>
      </c>
    </row>
    <row r="11" spans="1:9" x14ac:dyDescent="0.2">
      <c r="A11" t="s">
        <v>8</v>
      </c>
      <c r="B11">
        <v>19600</v>
      </c>
      <c r="C11">
        <v>15700</v>
      </c>
      <c r="D11">
        <v>17600</v>
      </c>
      <c r="E11">
        <f>D11-C11</f>
        <v>1900</v>
      </c>
      <c r="I11">
        <v>0.5</v>
      </c>
    </row>
    <row r="12" spans="1:9" x14ac:dyDescent="0.2">
      <c r="A12" t="s">
        <v>8</v>
      </c>
      <c r="B12">
        <v>22600</v>
      </c>
      <c r="C12">
        <v>16000</v>
      </c>
      <c r="D12">
        <v>19000</v>
      </c>
      <c r="E12">
        <v>0</v>
      </c>
      <c r="I12">
        <v>0.5</v>
      </c>
    </row>
    <row r="13" spans="1:9" x14ac:dyDescent="0.2">
      <c r="A13" t="s">
        <v>8</v>
      </c>
      <c r="B13">
        <v>22100</v>
      </c>
      <c r="C13">
        <v>16000</v>
      </c>
      <c r="D13">
        <v>18800</v>
      </c>
      <c r="E13">
        <v>0</v>
      </c>
      <c r="I13">
        <v>0.5</v>
      </c>
    </row>
    <row r="14" spans="1:9" x14ac:dyDescent="0.2">
      <c r="A14" t="s">
        <v>8</v>
      </c>
      <c r="B14">
        <v>25100</v>
      </c>
      <c r="C14">
        <v>16200</v>
      </c>
      <c r="D14">
        <v>20300</v>
      </c>
      <c r="E14">
        <v>0</v>
      </c>
      <c r="I14">
        <v>0.5</v>
      </c>
    </row>
    <row r="15" spans="1:9" x14ac:dyDescent="0.2">
      <c r="A15" t="s">
        <v>4</v>
      </c>
      <c r="D15">
        <v>20500</v>
      </c>
      <c r="E15">
        <v>0</v>
      </c>
      <c r="F15">
        <v>1.9</v>
      </c>
      <c r="G15">
        <v>0.9</v>
      </c>
      <c r="H15" t="s">
        <v>5</v>
      </c>
      <c r="I15">
        <v>1</v>
      </c>
    </row>
    <row r="16" spans="1:9" x14ac:dyDescent="0.2">
      <c r="A16" t="s">
        <v>6</v>
      </c>
      <c r="B16">
        <v>27300</v>
      </c>
      <c r="C16">
        <v>19700</v>
      </c>
      <c r="D16">
        <v>23500</v>
      </c>
      <c r="E16">
        <f>B16-D16</f>
        <v>3800</v>
      </c>
      <c r="F16">
        <v>2.6</v>
      </c>
      <c r="G16">
        <v>0.1</v>
      </c>
      <c r="H16" t="s">
        <v>7</v>
      </c>
      <c r="I16">
        <v>1</v>
      </c>
    </row>
    <row r="17" spans="1:9" x14ac:dyDescent="0.2">
      <c r="A17" t="s">
        <v>10</v>
      </c>
      <c r="B17">
        <v>31300</v>
      </c>
      <c r="C17">
        <v>18300</v>
      </c>
      <c r="D17">
        <f>AVERAGE(B17:C17)</f>
        <v>24800</v>
      </c>
      <c r="E17">
        <f>D17-C17</f>
        <v>6500</v>
      </c>
      <c r="H17" t="s">
        <v>11</v>
      </c>
      <c r="I17">
        <v>1</v>
      </c>
    </row>
    <row r="18" spans="1:9" x14ac:dyDescent="0.2">
      <c r="A18" t="s">
        <v>12</v>
      </c>
      <c r="B18">
        <f>D18+E18</f>
        <v>55700</v>
      </c>
      <c r="C18">
        <f>D18-E18</f>
        <v>19100</v>
      </c>
      <c r="D18">
        <v>37400</v>
      </c>
      <c r="E18">
        <v>18300</v>
      </c>
      <c r="H18" t="s">
        <v>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Williams</dc:creator>
  <cp:lastModifiedBy>Jack Williams</cp:lastModifiedBy>
  <dcterms:created xsi:type="dcterms:W3CDTF">2024-04-23T04:56:53Z</dcterms:created>
  <dcterms:modified xsi:type="dcterms:W3CDTF">2025-05-07T03:29:04Z</dcterms:modified>
</cp:coreProperties>
</file>