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2"/>
  </bookViews>
  <sheets>
    <sheet name="RS-Lenda Asia" sheetId="1" r:id="rId1"/>
    <sheet name="元音" sheetId="2" r:id="rId2"/>
    <sheet name="辅音" sheetId="3" r:id="rId3"/>
  </sheets>
  <calcPr calcId="144525"/>
</workbook>
</file>

<file path=xl/sharedStrings.xml><?xml version="1.0" encoding="utf-8"?>
<sst xmlns="http://schemas.openxmlformats.org/spreadsheetml/2006/main" count="389" uniqueCount="184">
  <si>
    <t>b</t>
  </si>
  <si>
    <t>b.h</t>
  </si>
  <si>
    <t>bh</t>
  </si>
  <si>
    <t>ch</t>
  </si>
  <si>
    <t>ch'</t>
  </si>
  <si>
    <t>d</t>
  </si>
  <si>
    <t>de</t>
  </si>
  <si>
    <t>dh</t>
  </si>
  <si>
    <t>f</t>
  </si>
  <si>
    <t>f.h</t>
  </si>
  <si>
    <t>g</t>
  </si>
  <si>
    <t>gh</t>
  </si>
  <si>
    <t>h</t>
  </si>
  <si>
    <t>hs</t>
  </si>
  <si>
    <t>j</t>
  </si>
  <si>
    <t>j'</t>
  </si>
  <si>
    <t>jh</t>
  </si>
  <si>
    <t>k</t>
  </si>
  <si>
    <t>kh</t>
  </si>
  <si>
    <t>m</t>
  </si>
  <si>
    <t>mh</t>
  </si>
  <si>
    <t>m.h</t>
  </si>
  <si>
    <t>n</t>
  </si>
  <si>
    <t>ng</t>
  </si>
  <si>
    <t>nh</t>
  </si>
  <si>
    <t>n.h</t>
  </si>
  <si>
    <t>p</t>
  </si>
  <si>
    <t>pe</t>
  </si>
  <si>
    <t>ph</t>
  </si>
  <si>
    <t>p.h</t>
  </si>
  <si>
    <t>r</t>
  </si>
  <si>
    <t>rh</t>
  </si>
  <si>
    <t>s</t>
  </si>
  <si>
    <t>sh</t>
  </si>
  <si>
    <t>t</t>
  </si>
  <si>
    <t>th</t>
  </si>
  <si>
    <t>ts</t>
  </si>
  <si>
    <t>tsh</t>
  </si>
  <si>
    <t>uh</t>
  </si>
  <si>
    <t>w</t>
  </si>
  <si>
    <t>x</t>
  </si>
  <si>
    <t>a</t>
  </si>
  <si>
    <t>ae</t>
  </si>
  <si>
    <t>jae</t>
  </si>
  <si>
    <t>aeh</t>
  </si>
  <si>
    <t>aen</t>
  </si>
  <si>
    <t>aem</t>
  </si>
  <si>
    <t>aeng</t>
  </si>
  <si>
    <t>ah</t>
  </si>
  <si>
    <t>ahn</t>
  </si>
  <si>
    <t>ahng</t>
  </si>
  <si>
    <t>ai</t>
  </si>
  <si>
    <t>ch'ai</t>
  </si>
  <si>
    <t>ak</t>
  </si>
  <si>
    <t>ch'ak</t>
  </si>
  <si>
    <t>an</t>
  </si>
  <si>
    <t>ang</t>
  </si>
  <si>
    <t>ch'ang</t>
  </si>
  <si>
    <t>e</t>
  </si>
  <si>
    <t>eh</t>
  </si>
  <si>
    <t>reh</t>
  </si>
  <si>
    <t>en</t>
  </si>
  <si>
    <t>eng</t>
  </si>
  <si>
    <t>eo</t>
  </si>
  <si>
    <t>eoe</t>
  </si>
  <si>
    <t>eoen</t>
  </si>
  <si>
    <t>eoeng</t>
  </si>
  <si>
    <t>eoi</t>
  </si>
  <si>
    <t>eon</t>
  </si>
  <si>
    <t>eong</t>
  </si>
  <si>
    <t>eu</t>
  </si>
  <si>
    <t>eue</t>
  </si>
  <si>
    <t>hon</t>
  </si>
  <si>
    <t>hong</t>
  </si>
  <si>
    <t>ieh</t>
  </si>
  <si>
    <t>ik</t>
  </si>
  <si>
    <t>o</t>
  </si>
  <si>
    <t>oh</t>
  </si>
  <si>
    <t>ohn</t>
  </si>
  <si>
    <t>ohng</t>
  </si>
  <si>
    <t>oi</t>
  </si>
  <si>
    <t>on</t>
  </si>
  <si>
    <t>ong</t>
  </si>
  <si>
    <t>oo</t>
  </si>
  <si>
    <t>ooi</t>
  </si>
  <si>
    <t>u</t>
  </si>
  <si>
    <t>uhi</t>
  </si>
  <si>
    <t>uhn</t>
  </si>
  <si>
    <t>uhng</t>
  </si>
  <si>
    <t>ui</t>
  </si>
  <si>
    <t>un</t>
  </si>
  <si>
    <t>ung</t>
  </si>
  <si>
    <t>ya</t>
  </si>
  <si>
    <t>yah</t>
  </si>
  <si>
    <t>yeh</t>
  </si>
  <si>
    <t>yeon/yun</t>
  </si>
  <si>
    <t>yeong/yung</t>
  </si>
  <si>
    <t>yo</t>
  </si>
  <si>
    <t>yoh</t>
  </si>
  <si>
    <t>yon</t>
  </si>
  <si>
    <t>yong</t>
  </si>
  <si>
    <t>yoo/yu</t>
  </si>
  <si>
    <t>yooh/yuh</t>
  </si>
  <si>
    <t>RS</t>
  </si>
  <si>
    <t>IPA</t>
  </si>
  <si>
    <t>CN</t>
  </si>
  <si>
    <t>JP</t>
  </si>
  <si>
    <t>KR</t>
  </si>
  <si>
    <t>TH</t>
  </si>
  <si>
    <t>MS</t>
  </si>
  <si>
    <t>ID</t>
  </si>
  <si>
    <t>VI</t>
  </si>
  <si>
    <t>PH</t>
  </si>
  <si>
    <t>CN(K)</t>
  </si>
  <si>
    <t>CN(M)</t>
  </si>
  <si>
    <t>CN(H)</t>
  </si>
  <si>
    <t>[]</t>
  </si>
  <si>
    <t>[b]</t>
  </si>
  <si>
    <t>ブ</t>
  </si>
  <si>
    <t>ㅂ</t>
  </si>
  <si>
    <t>[b]...[l], [b]...[ɛ]</t>
  </si>
  <si>
    <t>/</t>
  </si>
  <si>
    <t>ブ…オウ</t>
  </si>
  <si>
    <t>ㅂ...ㄹ</t>
  </si>
  <si>
    <t>[p]</t>
  </si>
  <si>
    <t>ㅃ</t>
  </si>
  <si>
    <t>[tʃ]</t>
  </si>
  <si>
    <t>ch,j</t>
  </si>
  <si>
    <t>ㅊ</t>
  </si>
  <si>
    <t>[tɕʰ]</t>
  </si>
  <si>
    <t>q,j</t>
  </si>
  <si>
    <t>[t]</t>
  </si>
  <si>
    <t>ㄷ</t>
  </si>
  <si>
    <t>[dʰ]</t>
  </si>
  <si>
    <t>ㄸ</t>
  </si>
  <si>
    <t>[f]</t>
  </si>
  <si>
    <t>[f]...[l]</t>
  </si>
  <si>
    <t>[k]</t>
  </si>
  <si>
    <t>ㄱ</t>
  </si>
  <si>
    <t>[g]</t>
  </si>
  <si>
    <t>ㄲ</t>
  </si>
  <si>
    <t>[h]</t>
  </si>
  <si>
    <t>ㅎ</t>
  </si>
  <si>
    <t>[ɕ]</t>
  </si>
  <si>
    <t>ㅆ</t>
  </si>
  <si>
    <t>[dʒ]</t>
  </si>
  <si>
    <t>zh</t>
  </si>
  <si>
    <t>ㅈ</t>
  </si>
  <si>
    <t>[tɕ]</t>
  </si>
  <si>
    <t>ㅉ</t>
  </si>
  <si>
    <t>[ʈʂ]</t>
  </si>
  <si>
    <t>ch,l,r,y...</t>
  </si>
  <si>
    <t>[kʰ]</t>
  </si>
  <si>
    <t>ㅋ</t>
  </si>
  <si>
    <t>[m]</t>
  </si>
  <si>
    <t>ㅁ</t>
  </si>
  <si>
    <t>[m]...[l], [m]...[ɛ]</t>
  </si>
  <si>
    <t>ㅁ...ㄹ</t>
  </si>
  <si>
    <t>[n]</t>
  </si>
  <si>
    <t>ㄴ</t>
  </si>
  <si>
    <t>[n]...[l],[n]...[ɛ]</t>
  </si>
  <si>
    <t>ㄴ...ㄹ</t>
  </si>
  <si>
    <t>[pʰ]</t>
  </si>
  <si>
    <t>ㅍ</t>
  </si>
  <si>
    <t>p,f</t>
  </si>
  <si>
    <t>ㅍ;ㅂ;ㅃ</t>
  </si>
  <si>
    <t>[pʰ]...[l], [pʰ]...[ɛ]</t>
  </si>
  <si>
    <t>ㅍ...ㄹ</t>
  </si>
  <si>
    <t>[r]</t>
  </si>
  <si>
    <t>r,l</t>
  </si>
  <si>
    <t>ㄹ</t>
  </si>
  <si>
    <t>[ʐ]</t>
  </si>
  <si>
    <t>[s]</t>
  </si>
  <si>
    <t>ㅅ</t>
  </si>
  <si>
    <t>[ʃ],[ʂ]</t>
  </si>
  <si>
    <t>[tʰ]</t>
  </si>
  <si>
    <t>ㅌ</t>
  </si>
  <si>
    <t>[tsʰ]</t>
  </si>
  <si>
    <t>c</t>
  </si>
  <si>
    <t>[ts]</t>
  </si>
  <si>
    <t>z</t>
  </si>
  <si>
    <t>[w]</t>
  </si>
  <si>
    <t>우.../오...</t>
  </si>
  <si>
    <t>[ʃ]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</si>
</sst>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name val="宋体"/>
      <charset val="134"/>
    </font>
    <font>
      <sz val="12"/>
      <color rgb="FFFFFFFF"/>
      <name val="Times New Roman"/>
      <charset val="134"/>
    </font>
    <font>
      <sz val="16"/>
      <color rgb="FFFFFFFF"/>
      <name val="Times New Roman"/>
      <charset val="134"/>
    </font>
    <font>
      <sz val="16"/>
      <color rgb="FF00B050"/>
      <name val="Times New Roman"/>
      <charset val="134"/>
    </font>
    <font>
      <sz val="16"/>
      <color rgb="FF00B050"/>
      <name val="Meiryo UI"/>
      <charset val="134"/>
    </font>
    <font>
      <sz val="16"/>
      <color rgb="FF00B050"/>
      <name val="HYSinMyeongJo-Medium"/>
      <charset val="134"/>
    </font>
    <font>
      <sz val="16"/>
      <color rgb="FFFF0000"/>
      <name val="Times New Roman"/>
      <charset val="134"/>
    </font>
    <font>
      <sz val="16"/>
      <color rgb="FFFFFFFF"/>
      <name val="宋体"/>
      <charset val="134"/>
    </font>
    <font>
      <sz val="16"/>
      <color rgb="FF00B050"/>
      <name val="宋体"/>
      <charset val="134"/>
    </font>
    <font>
      <sz val="11"/>
      <color rgb="FF92D050"/>
      <name val="宋体"/>
      <charset val="134"/>
    </font>
    <font>
      <sz val="16"/>
      <color rgb="FF000000"/>
      <name val="Times New Roman"/>
      <charset val="134"/>
    </font>
    <font>
      <sz val="11"/>
      <color rgb="FFFFFFFF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rgb="FFE9F1F5"/>
        <bgColor indexed="64"/>
      </patternFill>
    </fill>
    <fill>
      <patternFill patternType="solid">
        <fgColor rgb="FFD0E3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4E9E9"/>
        <bgColor indexed="64"/>
      </patternFill>
    </fill>
    <fill>
      <patternFill patternType="solid">
        <fgColor rgb="FFE8D0D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EE7D1"/>
        <bgColor indexed="64"/>
      </patternFill>
    </fill>
    <fill>
      <patternFill patternType="solid">
        <fgColor rgb="FFEFF3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5" applyNumberFormat="0" applyFon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32" fillId="42" borderId="12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>
      <alignment vertical="center"/>
    </xf>
    <xf numFmtId="0" fontId="12" fillId="10" borderId="1" xfId="0" applyFont="1" applyFill="1" applyBorder="1">
      <alignment vertical="center"/>
    </xf>
    <xf numFmtId="0" fontId="12" fillId="11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P59"/>
  <sheetViews>
    <sheetView topLeftCell="E10" workbookViewId="0">
      <selection activeCell="S24" sqref="S24"/>
    </sheetView>
  </sheetViews>
  <sheetFormatPr defaultColWidth="10" defaultRowHeight="13.5"/>
  <cols>
    <col min="6" max="6" width="10" customWidth="1"/>
    <col min="11" max="11" width="10" customWidth="1"/>
    <col min="14" max="15" width="10" customWidth="1"/>
    <col min="23" max="23" width="10" customWidth="1"/>
    <col min="30" max="31" width="10" customWidth="1"/>
    <col min="258" max="16384" width="9"/>
  </cols>
  <sheetData>
    <row r="1" spans="1:42">
      <c r="A1" s="24"/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4" t="s">
        <v>18</v>
      </c>
      <c r="U1" s="24" t="s">
        <v>19</v>
      </c>
      <c r="V1" s="24" t="s">
        <v>20</v>
      </c>
      <c r="W1" s="24" t="s">
        <v>21</v>
      </c>
      <c r="X1" s="24" t="s">
        <v>22</v>
      </c>
      <c r="Y1" s="24" t="s">
        <v>23</v>
      </c>
      <c r="Z1" s="24" t="s">
        <v>24</v>
      </c>
      <c r="AA1" s="24" t="s">
        <v>25</v>
      </c>
      <c r="AB1" s="24" t="s">
        <v>26</v>
      </c>
      <c r="AC1" s="24" t="s">
        <v>27</v>
      </c>
      <c r="AD1" s="24" t="s">
        <v>28</v>
      </c>
      <c r="AE1" s="24" t="s">
        <v>29</v>
      </c>
      <c r="AF1" s="24" t="s">
        <v>30</v>
      </c>
      <c r="AG1" s="24" t="s">
        <v>31</v>
      </c>
      <c r="AH1" s="24" t="s">
        <v>32</v>
      </c>
      <c r="AI1" s="24" t="s">
        <v>33</v>
      </c>
      <c r="AJ1" s="24" t="s">
        <v>34</v>
      </c>
      <c r="AK1" s="24" t="s">
        <v>35</v>
      </c>
      <c r="AL1" s="24" t="s">
        <v>36</v>
      </c>
      <c r="AM1" s="24" t="s">
        <v>37</v>
      </c>
      <c r="AN1" s="24" t="s">
        <v>38</v>
      </c>
      <c r="AO1" s="24" t="s">
        <v>39</v>
      </c>
      <c r="AP1" s="24" t="s">
        <v>40</v>
      </c>
    </row>
    <row r="2" spans="1:42">
      <c r="A2" s="24" t="s">
        <v>41</v>
      </c>
      <c r="B2" s="25" t="str">
        <f>B1&amp;A2</f>
        <v>ba</v>
      </c>
      <c r="C2" s="25" t="str">
        <f>"b"&amp;A2&amp;"h"</f>
        <v>bah</v>
      </c>
      <c r="D2" s="25" t="str">
        <f>"bh"&amp;A2</f>
        <v>bha</v>
      </c>
      <c r="E2" s="25" t="str">
        <f>"ch"&amp;A2</f>
        <v>cha</v>
      </c>
      <c r="F2" s="25" t="str">
        <f t="shared" ref="F2:F7" si="0">"ch'"&amp;A2</f>
        <v>ch'a</v>
      </c>
      <c r="G2" s="25" t="str">
        <f>"d"&amp;A2</f>
        <v>da</v>
      </c>
      <c r="H2" s="25"/>
      <c r="I2" s="25" t="str">
        <f>"dh"&amp;A2</f>
        <v>dha</v>
      </c>
      <c r="J2" s="25" t="str">
        <f>"f"&amp;A2</f>
        <v>fa</v>
      </c>
      <c r="K2" s="25" t="str">
        <f>"f"&amp;A2&amp;"h"</f>
        <v>fah</v>
      </c>
      <c r="L2" s="25" t="str">
        <f>"g"&amp;A2</f>
        <v>ga</v>
      </c>
      <c r="M2" s="25" t="str">
        <f>"gh"&amp;A2</f>
        <v>gha</v>
      </c>
      <c r="N2" s="25" t="str">
        <f>"h"&amp;A2</f>
        <v>ha</v>
      </c>
      <c r="O2" s="25" t="str">
        <f>"hs"&amp;A2</f>
        <v>hsa</v>
      </c>
      <c r="P2" s="25" t="str">
        <f>"j"&amp;A2</f>
        <v>ja</v>
      </c>
      <c r="Q2" s="25" t="str">
        <f>"j'"&amp;A2</f>
        <v>j'a</v>
      </c>
      <c r="R2" s="25" t="str">
        <f>"jh"&amp;A2</f>
        <v>jha</v>
      </c>
      <c r="S2" s="25" t="str">
        <f>"k"&amp;A2</f>
        <v>ka</v>
      </c>
      <c r="T2" s="25" t="str">
        <f>"kh"&amp;A2</f>
        <v>kha</v>
      </c>
      <c r="U2" s="25" t="str">
        <f>"m"&amp;A2</f>
        <v>ma</v>
      </c>
      <c r="V2" s="25" t="str">
        <f>"mh"&amp;A2</f>
        <v>mha</v>
      </c>
      <c r="W2" s="25" t="str">
        <f>"m"&amp;A2&amp;"h"</f>
        <v>mah</v>
      </c>
      <c r="X2" s="25" t="str">
        <f>"n"&amp;A2</f>
        <v>na</v>
      </c>
      <c r="Y2" s="25" t="str">
        <f>"ng"&amp;A2</f>
        <v>nga</v>
      </c>
      <c r="Z2" s="25" t="str">
        <f>"nh"&amp;A2</f>
        <v>nha</v>
      </c>
      <c r="AA2" s="25" t="str">
        <f>"n"&amp;A2&amp;"h"</f>
        <v>nah</v>
      </c>
      <c r="AB2" s="25" t="str">
        <f>"p"&amp;A2</f>
        <v>pa</v>
      </c>
      <c r="AC2" s="25"/>
      <c r="AD2" s="25" t="str">
        <f>"ph"&amp;A2</f>
        <v>pha</v>
      </c>
      <c r="AE2" s="25" t="str">
        <f>"p"&amp;A2&amp;"h"</f>
        <v>pah</v>
      </c>
      <c r="AF2" s="25" t="str">
        <f>"r"&amp;A2</f>
        <v>ra</v>
      </c>
      <c r="AG2" s="25" t="str">
        <f>"rh"&amp;A2</f>
        <v>rha</v>
      </c>
      <c r="AH2" s="25" t="str">
        <f>"s"&amp;A2</f>
        <v>sa</v>
      </c>
      <c r="AI2" s="25" t="str">
        <f>"sh"&amp;A2</f>
        <v>sha</v>
      </c>
      <c r="AJ2" s="25" t="str">
        <f>"t"&amp;A2</f>
        <v>ta</v>
      </c>
      <c r="AK2" s="25" t="str">
        <f>"th"&amp;A2</f>
        <v>tha</v>
      </c>
      <c r="AL2" s="25" t="str">
        <f>"ts"&amp;A2</f>
        <v>tsa</v>
      </c>
      <c r="AM2" s="25" t="str">
        <f>"tsh"&amp;A2</f>
        <v>tsha</v>
      </c>
      <c r="AN2" s="25" t="str">
        <f>"uh"&amp;A2</f>
        <v>uha</v>
      </c>
      <c r="AO2" s="25" t="str">
        <f>"w"&amp;A2</f>
        <v>wa</v>
      </c>
      <c r="AP2" s="25" t="str">
        <f>"x"&amp;A2</f>
        <v>xa</v>
      </c>
    </row>
    <row r="3" spans="1:42">
      <c r="A3" s="24" t="s">
        <v>42</v>
      </c>
      <c r="B3" s="25" t="str">
        <f>B1&amp;A3</f>
        <v>bae</v>
      </c>
      <c r="C3" s="26" t="str">
        <f>"b"&amp;A3&amp;"h"</f>
        <v>baeh</v>
      </c>
      <c r="D3" s="25" t="str">
        <f>"bh"&amp;A3</f>
        <v>bhae</v>
      </c>
      <c r="E3" s="26" t="str">
        <f>"ch"&amp;A3</f>
        <v>chae</v>
      </c>
      <c r="F3" s="25" t="str">
        <f t="shared" si="0"/>
        <v>ch'ae</v>
      </c>
      <c r="G3" s="26" t="str">
        <f>"d"&amp;A3</f>
        <v>dae</v>
      </c>
      <c r="H3" s="25"/>
      <c r="I3" s="26" t="str">
        <f>"dh"&amp;A3</f>
        <v>dhae</v>
      </c>
      <c r="J3" s="25" t="str">
        <f>"f"&amp;A3</f>
        <v>fae</v>
      </c>
      <c r="K3" s="26" t="str">
        <f>"f"&amp;A3&amp;"h"</f>
        <v>faeh</v>
      </c>
      <c r="L3" s="25" t="str">
        <f>"g"&amp;A3</f>
        <v>gae</v>
      </c>
      <c r="M3" s="26" t="str">
        <f>"gh"&amp;A3</f>
        <v>ghae</v>
      </c>
      <c r="N3" s="25" t="str">
        <f>"h"&amp;A3</f>
        <v>hae</v>
      </c>
      <c r="O3" s="26" t="str">
        <f>"hs"&amp;A3</f>
        <v>hsae</v>
      </c>
      <c r="P3" s="25" t="s">
        <v>43</v>
      </c>
      <c r="Q3" s="26" t="str">
        <f>"j'"&amp;A3</f>
        <v>j'ae</v>
      </c>
      <c r="R3" s="25" t="str">
        <f t="shared" ref="R3:R34" si="1">"jh"&amp;A3</f>
        <v>jhae</v>
      </c>
      <c r="S3" s="25" t="str">
        <f>"k"&amp;A3</f>
        <v>kae</v>
      </c>
      <c r="T3" s="26" t="str">
        <f>"kh"&amp;A3</f>
        <v>khae</v>
      </c>
      <c r="U3" s="25" t="str">
        <f>"m"&amp;A3</f>
        <v>mae</v>
      </c>
      <c r="V3" s="26" t="str">
        <f>"mh"&amp;A3</f>
        <v>mhae</v>
      </c>
      <c r="W3" s="25" t="str">
        <f>"m"&amp;A3&amp;"h"</f>
        <v>maeh</v>
      </c>
      <c r="X3" s="26" t="str">
        <f>"n"&amp;A3</f>
        <v>nae</v>
      </c>
      <c r="Y3" s="25" t="str">
        <f>"ng"&amp;A3</f>
        <v>ngae</v>
      </c>
      <c r="Z3" s="26" t="str">
        <f>"nh"&amp;A3</f>
        <v>nhae</v>
      </c>
      <c r="AA3" s="25" t="str">
        <f>"n"&amp;A3&amp;"h"</f>
        <v>naeh</v>
      </c>
      <c r="AB3" s="26" t="str">
        <f>"p"&amp;A3</f>
        <v>pae</v>
      </c>
      <c r="AC3" s="25"/>
      <c r="AD3" s="26" t="str">
        <f>"ph"&amp;A3</f>
        <v>phae</v>
      </c>
      <c r="AE3" s="25" t="str">
        <f>"p"&amp;A3&amp;"h"</f>
        <v>paeh</v>
      </c>
      <c r="AF3" s="26" t="str">
        <f>"r"&amp;A3</f>
        <v>rae</v>
      </c>
      <c r="AG3" s="25" t="str">
        <f>"rh"&amp;A3</f>
        <v>rhae</v>
      </c>
      <c r="AH3" s="26" t="str">
        <f>"s"&amp;A3</f>
        <v>sae</v>
      </c>
      <c r="AI3" s="25" t="str">
        <f>"sh"&amp;A3</f>
        <v>shae</v>
      </c>
      <c r="AJ3" s="26" t="str">
        <f>"t"&amp;A3</f>
        <v>tae</v>
      </c>
      <c r="AK3" s="25" t="str">
        <f>"th"&amp;A3</f>
        <v>thae</v>
      </c>
      <c r="AL3" s="26" t="str">
        <f>"ts"&amp;A3</f>
        <v>tsae</v>
      </c>
      <c r="AM3" s="25" t="str">
        <f>"tsh"&amp;A3</f>
        <v>tshae</v>
      </c>
      <c r="AN3" s="26" t="str">
        <f>"uh"&amp;A3</f>
        <v>uhae</v>
      </c>
      <c r="AO3" s="25" t="str">
        <f>"w"&amp;A3</f>
        <v>wae</v>
      </c>
      <c r="AP3" s="26" t="str">
        <f>"x"&amp;A3</f>
        <v>xae</v>
      </c>
    </row>
    <row r="4" spans="1:42">
      <c r="A4" s="24" t="s">
        <v>44</v>
      </c>
      <c r="B4" s="25" t="str">
        <f>B1&amp;A4</f>
        <v>baeh</v>
      </c>
      <c r="C4" s="25"/>
      <c r="D4" s="25" t="str">
        <f>"bh"&amp;A4</f>
        <v>bhaeh</v>
      </c>
      <c r="E4" s="25" t="str">
        <f>"ch"&amp;A4</f>
        <v>chaeh</v>
      </c>
      <c r="F4" s="25" t="str">
        <f t="shared" si="0"/>
        <v>ch'aeh</v>
      </c>
      <c r="G4" s="25" t="str">
        <f>"d"&amp;A4</f>
        <v>daeh</v>
      </c>
      <c r="H4" s="25"/>
      <c r="I4" s="25" t="str">
        <f>"dh"&amp;A4</f>
        <v>dhaeh</v>
      </c>
      <c r="J4" s="25" t="str">
        <f>"f"&amp;A4</f>
        <v>faeh</v>
      </c>
      <c r="K4" s="25"/>
      <c r="L4" s="25" t="str">
        <f>"g"&amp;A4</f>
        <v>gaeh</v>
      </c>
      <c r="M4" s="25" t="str">
        <f>"gh"&amp;A4</f>
        <v>ghaeh</v>
      </c>
      <c r="N4" s="25" t="str">
        <f>"h"&amp;A4</f>
        <v>haeh</v>
      </c>
      <c r="O4" s="25" t="str">
        <f>"hs"&amp;A4</f>
        <v>hsaeh</v>
      </c>
      <c r="P4" s="25" t="str">
        <f>"j"&amp;A4</f>
        <v>jaeh</v>
      </c>
      <c r="Q4" s="25" t="str">
        <f>"j'"&amp;A4</f>
        <v>j'aeh</v>
      </c>
      <c r="R4" s="25" t="str">
        <f t="shared" si="1"/>
        <v>jhaeh</v>
      </c>
      <c r="S4" s="25" t="str">
        <f>"k"&amp;A4</f>
        <v>kaeh</v>
      </c>
      <c r="T4" s="25" t="str">
        <f>"kh"&amp;A4</f>
        <v>khaeh</v>
      </c>
      <c r="U4" s="25" t="str">
        <f>"m"&amp;A4</f>
        <v>maeh</v>
      </c>
      <c r="V4" s="25" t="str">
        <f>"mh"&amp;A4</f>
        <v>mhaeh</v>
      </c>
      <c r="W4" s="25"/>
      <c r="X4" s="25" t="str">
        <f>"n"&amp;A4</f>
        <v>naeh</v>
      </c>
      <c r="Y4" s="25" t="str">
        <f>"ng"&amp;A4</f>
        <v>ngaeh</v>
      </c>
      <c r="Z4" s="25" t="str">
        <f>"nh"&amp;A4</f>
        <v>nhaeh</v>
      </c>
      <c r="AA4" s="25"/>
      <c r="AB4" s="25" t="str">
        <f>"p"&amp;A4</f>
        <v>paeh</v>
      </c>
      <c r="AC4" s="25"/>
      <c r="AD4" s="25" t="str">
        <f>"ph"&amp;A4</f>
        <v>phaeh</v>
      </c>
      <c r="AE4" s="25"/>
      <c r="AF4" s="25" t="str">
        <f>"r"&amp;A4</f>
        <v>raeh</v>
      </c>
      <c r="AG4" s="25" t="str">
        <f>"rh"&amp;A4</f>
        <v>rhaeh</v>
      </c>
      <c r="AH4" s="25" t="str">
        <f>"s"&amp;A4</f>
        <v>saeh</v>
      </c>
      <c r="AI4" s="25" t="str">
        <f>"sh"&amp;A4</f>
        <v>shaeh</v>
      </c>
      <c r="AJ4" s="25" t="str">
        <f>"t"&amp;A4</f>
        <v>taeh</v>
      </c>
      <c r="AK4" s="25" t="str">
        <f>"th"&amp;A4</f>
        <v>thaeh</v>
      </c>
      <c r="AL4" s="25" t="str">
        <f>"ts"&amp;A4</f>
        <v>tsaeh</v>
      </c>
      <c r="AM4" s="25" t="str">
        <f>"tsh"&amp;A4</f>
        <v>tshaeh</v>
      </c>
      <c r="AN4" s="25" t="str">
        <f>"uh"&amp;A4</f>
        <v>uhaeh</v>
      </c>
      <c r="AO4" s="25" t="str">
        <f>"w"&amp;A4</f>
        <v>waeh</v>
      </c>
      <c r="AP4" s="25" t="str">
        <f>"x"&amp;A4</f>
        <v>xaeh</v>
      </c>
    </row>
    <row r="5" spans="1:42">
      <c r="A5" s="24" t="s">
        <v>45</v>
      </c>
      <c r="B5" s="25" t="str">
        <f>"b"&amp;A5</f>
        <v>baen</v>
      </c>
      <c r="C5" s="26" t="str">
        <f>"b"&amp;A5&amp;"h"</f>
        <v>baenh</v>
      </c>
      <c r="D5" s="25" t="str">
        <f>"bh"&amp;A5</f>
        <v>bhaen</v>
      </c>
      <c r="E5" s="26" t="str">
        <f>"ch"&amp;A5</f>
        <v>chaen</v>
      </c>
      <c r="F5" s="25" t="str">
        <f t="shared" si="0"/>
        <v>ch'aen</v>
      </c>
      <c r="G5" s="26" t="str">
        <f>"d"&amp;A5</f>
        <v>daen</v>
      </c>
      <c r="H5" s="25"/>
      <c r="I5" s="26" t="str">
        <f>"dh"&amp;A5</f>
        <v>dhaen</v>
      </c>
      <c r="J5" s="25" t="str">
        <f>"f"&amp;A5</f>
        <v>faen</v>
      </c>
      <c r="K5" s="26" t="str">
        <f>"f"&amp;A5&amp;"h"</f>
        <v>faenh</v>
      </c>
      <c r="L5" s="25" t="str">
        <f>"g"&amp;A5</f>
        <v>gaen</v>
      </c>
      <c r="M5" s="26" t="str">
        <f>"gh"&amp;A5</f>
        <v>ghaen</v>
      </c>
      <c r="N5" s="25" t="str">
        <f>"h"&amp;A5</f>
        <v>haen</v>
      </c>
      <c r="O5" s="26" t="str">
        <f>"hs"&amp;A5</f>
        <v>hsaen</v>
      </c>
      <c r="P5" s="25" t="str">
        <f>"j"&amp;A5</f>
        <v>jaen</v>
      </c>
      <c r="Q5" s="26" t="str">
        <f>"j'"&amp;A5</f>
        <v>j'aen</v>
      </c>
      <c r="R5" s="25" t="str">
        <f t="shared" si="1"/>
        <v>jhaen</v>
      </c>
      <c r="S5" s="25" t="str">
        <f>"k"&amp;A5</f>
        <v>kaen</v>
      </c>
      <c r="T5" s="26" t="str">
        <f>"kh"&amp;A5</f>
        <v>khaen</v>
      </c>
      <c r="U5" s="25" t="str">
        <f>"m"&amp;A5</f>
        <v>maen</v>
      </c>
      <c r="V5" s="26" t="str">
        <f>"mh"&amp;A5</f>
        <v>mhaen</v>
      </c>
      <c r="W5" s="25" t="str">
        <f>"m"&amp;A5&amp;"h"</f>
        <v>maenh</v>
      </c>
      <c r="X5" s="26" t="str">
        <f>"n"&amp;A5</f>
        <v>naen</v>
      </c>
      <c r="Y5" s="25" t="str">
        <f>"ng"&amp;A5</f>
        <v>ngaen</v>
      </c>
      <c r="Z5" s="26" t="str">
        <f>"nh"&amp;A5</f>
        <v>nhaen</v>
      </c>
      <c r="AA5" s="25" t="str">
        <f>"n"&amp;A5&amp;"h"</f>
        <v>naenh</v>
      </c>
      <c r="AB5" s="26" t="str">
        <f>"p"&amp;A5</f>
        <v>paen</v>
      </c>
      <c r="AC5" s="25"/>
      <c r="AD5" s="26" t="str">
        <f>"ph"&amp;A5</f>
        <v>phaen</v>
      </c>
      <c r="AE5" s="25" t="str">
        <f>"p"&amp;A5&amp;"h"</f>
        <v>paenh</v>
      </c>
      <c r="AF5" s="26" t="str">
        <f>"r"&amp;A5</f>
        <v>raen</v>
      </c>
      <c r="AG5" s="25" t="str">
        <f>"rh"&amp;A5</f>
        <v>rhaen</v>
      </c>
      <c r="AH5" s="26" t="str">
        <f>"s"&amp;A5</f>
        <v>saen</v>
      </c>
      <c r="AI5" s="25" t="str">
        <f>"sh"&amp;A5</f>
        <v>shaen</v>
      </c>
      <c r="AJ5" s="26" t="str">
        <f>"t"&amp;A5</f>
        <v>taen</v>
      </c>
      <c r="AK5" s="25" t="str">
        <f>"th"&amp;A5</f>
        <v>thaen</v>
      </c>
      <c r="AL5" s="26" t="str">
        <f>"ts"&amp;A5</f>
        <v>tsaen</v>
      </c>
      <c r="AM5" s="25" t="str">
        <f>"tsh"&amp;A5</f>
        <v>tshaen</v>
      </c>
      <c r="AN5" s="26" t="str">
        <f>"uh"&amp;A5</f>
        <v>uhaen</v>
      </c>
      <c r="AO5" s="25" t="str">
        <f>"w"&amp;A5</f>
        <v>waen</v>
      </c>
      <c r="AP5" s="26" t="str">
        <f>"x"&amp;A5</f>
        <v>xaen</v>
      </c>
    </row>
    <row r="6" spans="1:42">
      <c r="A6" s="24" t="s">
        <v>46</v>
      </c>
      <c r="B6" s="25" t="str">
        <f>"b"&amp;A6</f>
        <v>baem</v>
      </c>
      <c r="C6" s="26" t="str">
        <f>"b"&amp;A6&amp;"h"</f>
        <v>baemh</v>
      </c>
      <c r="D6" s="25" t="str">
        <f>"bh"&amp;A6</f>
        <v>bhaem</v>
      </c>
      <c r="E6" s="26" t="str">
        <f>"ch"&amp;A6</f>
        <v>chaem</v>
      </c>
      <c r="F6" s="25" t="str">
        <f t="shared" si="0"/>
        <v>ch'aem</v>
      </c>
      <c r="G6" s="26" t="str">
        <f>"d"&amp;A6</f>
        <v>daem</v>
      </c>
      <c r="H6" s="25"/>
      <c r="I6" s="26" t="str">
        <f>"dh"&amp;A6</f>
        <v>dhaem</v>
      </c>
      <c r="J6" s="25" t="str">
        <f>"f"&amp;A6</f>
        <v>faem</v>
      </c>
      <c r="K6" s="26" t="str">
        <f>"f"&amp;A6&amp;"h"</f>
        <v>faemh</v>
      </c>
      <c r="L6" s="25" t="str">
        <f>"g"&amp;A6</f>
        <v>gaem</v>
      </c>
      <c r="M6" s="26" t="str">
        <f>"gh"&amp;A6</f>
        <v>ghaem</v>
      </c>
      <c r="N6" s="25" t="str">
        <f>"h"&amp;A6</f>
        <v>haem</v>
      </c>
      <c r="O6" s="26" t="str">
        <f>"hs"&amp;A6</f>
        <v>hsaem</v>
      </c>
      <c r="P6" s="25" t="str">
        <f>"j"&amp;A6</f>
        <v>jaem</v>
      </c>
      <c r="Q6" s="26" t="str">
        <f>"j'"&amp;A6</f>
        <v>j'aem</v>
      </c>
      <c r="R6" s="25" t="str">
        <f t="shared" si="1"/>
        <v>jhaem</v>
      </c>
      <c r="S6" s="25" t="str">
        <f>"k"&amp;A6</f>
        <v>kaem</v>
      </c>
      <c r="T6" s="26" t="str">
        <f>"kh"&amp;A6</f>
        <v>khaem</v>
      </c>
      <c r="U6" s="25" t="str">
        <f>"m"&amp;A6</f>
        <v>maem</v>
      </c>
      <c r="V6" s="26" t="str">
        <f>"mh"&amp;A6</f>
        <v>mhaem</v>
      </c>
      <c r="W6" s="25" t="str">
        <f>"m"&amp;A6&amp;"h"</f>
        <v>maemh</v>
      </c>
      <c r="X6" s="26" t="str">
        <f>"n"&amp;A6</f>
        <v>naem</v>
      </c>
      <c r="Y6" s="25" t="str">
        <f>"ng"&amp;A6</f>
        <v>ngaem</v>
      </c>
      <c r="Z6" s="26" t="str">
        <f>"nh"&amp;A6</f>
        <v>nhaem</v>
      </c>
      <c r="AA6" s="25" t="str">
        <f>"n"&amp;A6&amp;"h"</f>
        <v>naemh</v>
      </c>
      <c r="AB6" s="26" t="str">
        <f>"p"&amp;A6</f>
        <v>paem</v>
      </c>
      <c r="AC6" s="25"/>
      <c r="AD6" s="26" t="str">
        <f>"ph"&amp;A6</f>
        <v>phaem</v>
      </c>
      <c r="AE6" s="25" t="str">
        <f>"p"&amp;A6&amp;"h"</f>
        <v>paemh</v>
      </c>
      <c r="AF6" s="26" t="str">
        <f>"r"&amp;A6</f>
        <v>raem</v>
      </c>
      <c r="AG6" s="25" t="str">
        <f>"rh"&amp;A6</f>
        <v>rhaem</v>
      </c>
      <c r="AH6" s="26" t="str">
        <f>"s"&amp;A6</f>
        <v>saem</v>
      </c>
      <c r="AI6" s="25" t="str">
        <f>"sh"&amp;A6</f>
        <v>shaem</v>
      </c>
      <c r="AJ6" s="26" t="str">
        <f>"t"&amp;A6</f>
        <v>taem</v>
      </c>
      <c r="AK6" s="25" t="str">
        <f>"th"&amp;A6</f>
        <v>thaem</v>
      </c>
      <c r="AL6" s="26" t="str">
        <f>"ts"&amp;A6</f>
        <v>tsaem</v>
      </c>
      <c r="AM6" s="25" t="str">
        <f>"tsh"&amp;A6</f>
        <v>tshaem</v>
      </c>
      <c r="AN6" s="26" t="str">
        <f>"uh"&amp;A6</f>
        <v>uhaem</v>
      </c>
      <c r="AO6" s="25" t="str">
        <f>"w"&amp;A6</f>
        <v>waem</v>
      </c>
      <c r="AP6" s="26" t="str">
        <f>"x"&amp;A6</f>
        <v>xaem</v>
      </c>
    </row>
    <row r="7" spans="1:42">
      <c r="A7" s="24" t="s">
        <v>47</v>
      </c>
      <c r="B7" s="25" t="str">
        <f t="shared" ref="B7:B59" si="2">"b"&amp;A7</f>
        <v>baeng</v>
      </c>
      <c r="C7" s="26" t="str">
        <f>"b"&amp;A7&amp;"h"</f>
        <v>baengh</v>
      </c>
      <c r="D7" s="25" t="str">
        <f t="shared" ref="D7:D27" si="3">"bh"&amp;A7</f>
        <v>bhaeng</v>
      </c>
      <c r="E7" s="25" t="str">
        <f t="shared" ref="E7:E27" si="4">"ch"&amp;A7</f>
        <v>chaeng</v>
      </c>
      <c r="F7" s="25" t="str">
        <f t="shared" si="0"/>
        <v>ch'aeng</v>
      </c>
      <c r="G7" s="25" t="str">
        <f t="shared" ref="G7:G59" si="5">"d"&amp;A7</f>
        <v>daeng</v>
      </c>
      <c r="H7" s="25"/>
      <c r="I7" s="25" t="str">
        <f t="shared" ref="I7:I27" si="6">"dh"&amp;A7</f>
        <v>dhaeng</v>
      </c>
      <c r="J7" s="25" t="str">
        <f t="shared" ref="J7:J27" si="7">"f"&amp;A7</f>
        <v>faeng</v>
      </c>
      <c r="K7" s="25" t="str">
        <f>"f"&amp;A7&amp;"h"</f>
        <v>faengh</v>
      </c>
      <c r="L7" s="25" t="str">
        <f t="shared" ref="L7:L29" si="8">"g"&amp;A7</f>
        <v>gaeng</v>
      </c>
      <c r="M7" s="25" t="str">
        <f t="shared" ref="M7:M27" si="9">"gh"&amp;A7</f>
        <v>ghaeng</v>
      </c>
      <c r="N7" s="25" t="str">
        <f t="shared" ref="N7:N27" si="10">"h"&amp;A7</f>
        <v>haeng</v>
      </c>
      <c r="O7" s="25" t="str">
        <f t="shared" ref="O7:O27" si="11">"hs"&amp;A7</f>
        <v>hsaeng</v>
      </c>
      <c r="P7" s="25" t="str">
        <f t="shared" ref="P7:P29" si="12">"j"&amp;A7</f>
        <v>jaeng</v>
      </c>
      <c r="Q7" s="25" t="str">
        <f t="shared" ref="Q7:Q27" si="13">"j'"&amp;A7</f>
        <v>j'aeng</v>
      </c>
      <c r="R7" s="25" t="str">
        <f t="shared" si="1"/>
        <v>jhaeng</v>
      </c>
      <c r="S7" s="25" t="str">
        <f t="shared" ref="S7:S59" si="14">"k"&amp;A7</f>
        <v>kaeng</v>
      </c>
      <c r="T7" s="25" t="str">
        <f t="shared" ref="T7:T27" si="15">"kh"&amp;A7</f>
        <v>khaeng</v>
      </c>
      <c r="U7" s="25" t="str">
        <f t="shared" ref="U7:U59" si="16">"m"&amp;A7</f>
        <v>maeng</v>
      </c>
      <c r="V7" s="25" t="str">
        <f t="shared" ref="V7:V27" si="17">"mh"&amp;A7</f>
        <v>mhaeng</v>
      </c>
      <c r="W7" s="25" t="str">
        <f t="shared" ref="W7:W15" si="18">"m"&amp;A7&amp;"h"</f>
        <v>maengh</v>
      </c>
      <c r="X7" s="25" t="str">
        <f t="shared" ref="X7:X59" si="19">"n"&amp;A7</f>
        <v>naeng</v>
      </c>
      <c r="Y7" s="25" t="str">
        <f t="shared" ref="Y7:Y27" si="20">"ng"&amp;A7</f>
        <v>ngaeng</v>
      </c>
      <c r="Z7" s="25" t="str">
        <f t="shared" ref="Z7:Z27" si="21">"nh"&amp;A7</f>
        <v>nhaeng</v>
      </c>
      <c r="AA7" s="25" t="str">
        <f>"n"&amp;A7&amp;"h"</f>
        <v>naengh</v>
      </c>
      <c r="AB7" s="25" t="str">
        <f t="shared" ref="AB7:AB59" si="22">"p"&amp;A7</f>
        <v>paeng</v>
      </c>
      <c r="AC7" s="25"/>
      <c r="AD7" s="25" t="str">
        <f t="shared" ref="AD7:AD27" si="23">"ph"&amp;A7</f>
        <v>phaeng</v>
      </c>
      <c r="AE7" s="25" t="str">
        <f>"p"&amp;A7&amp;"h"</f>
        <v>paengh</v>
      </c>
      <c r="AF7" s="25" t="str">
        <f t="shared" ref="AF7:AF15" si="24">"r"&amp;A7</f>
        <v>raeng</v>
      </c>
      <c r="AG7" s="25" t="str">
        <f t="shared" ref="AG7:AG27" si="25">"rh"&amp;A7</f>
        <v>rhaeng</v>
      </c>
      <c r="AH7" s="25" t="str">
        <f t="shared" ref="AH7:AH59" si="26">"s"&amp;A7</f>
        <v>saeng</v>
      </c>
      <c r="AI7" s="25" t="str">
        <f t="shared" ref="AI7:AI27" si="27">"sh"&amp;A7</f>
        <v>shaeng</v>
      </c>
      <c r="AJ7" s="25" t="str">
        <f t="shared" ref="AJ7:AJ59" si="28">"t"&amp;A7</f>
        <v>taeng</v>
      </c>
      <c r="AK7" s="25" t="str">
        <f t="shared" ref="AK7:AK27" si="29">"th"&amp;A7</f>
        <v>thaeng</v>
      </c>
      <c r="AL7" s="25" t="str">
        <f t="shared" ref="AL7:AL59" si="30">"ts"&amp;A7</f>
        <v>tsaeng</v>
      </c>
      <c r="AM7" s="25" t="str">
        <f t="shared" ref="AM7:AM27" si="31">"tsh"&amp;A7</f>
        <v>tshaeng</v>
      </c>
      <c r="AN7" s="25" t="str">
        <f t="shared" ref="AN7:AN27" si="32">"uh"&amp;A7</f>
        <v>uhaeng</v>
      </c>
      <c r="AO7" s="25" t="str">
        <f t="shared" ref="AO7:AO59" si="33">"w"&amp;A7</f>
        <v>waeng</v>
      </c>
      <c r="AP7" s="25" t="str">
        <f t="shared" ref="AP7:AP27" si="34">"x"&amp;A7</f>
        <v>xaeng</v>
      </c>
    </row>
    <row r="8" spans="1:42">
      <c r="A8" s="24" t="s">
        <v>48</v>
      </c>
      <c r="B8" s="25" t="str">
        <f t="shared" si="2"/>
        <v>bah</v>
      </c>
      <c r="C8" s="26" t="str">
        <f t="shared" ref="C7:C15" si="35">"b"&amp;A8&amp;"h"</f>
        <v>bahh</v>
      </c>
      <c r="D8" s="25" t="str">
        <f t="shared" si="3"/>
        <v>bhah</v>
      </c>
      <c r="E8" s="26" t="str">
        <f t="shared" si="4"/>
        <v>chah</v>
      </c>
      <c r="F8" s="25"/>
      <c r="G8" s="26" t="str">
        <f t="shared" si="5"/>
        <v>dah</v>
      </c>
      <c r="H8" s="25"/>
      <c r="I8" s="26" t="str">
        <f t="shared" si="6"/>
        <v>dhah</v>
      </c>
      <c r="J8" s="25" t="str">
        <f t="shared" si="7"/>
        <v>fah</v>
      </c>
      <c r="K8" s="26"/>
      <c r="L8" s="25" t="str">
        <f t="shared" si="8"/>
        <v>gah</v>
      </c>
      <c r="M8" s="26" t="str">
        <f t="shared" si="9"/>
        <v>ghah</v>
      </c>
      <c r="N8" s="25" t="str">
        <f t="shared" si="10"/>
        <v>hah</v>
      </c>
      <c r="O8" s="26" t="str">
        <f t="shared" si="11"/>
        <v>hsah</v>
      </c>
      <c r="P8" s="25" t="str">
        <f t="shared" si="12"/>
        <v>jah</v>
      </c>
      <c r="Q8" s="26" t="str">
        <f t="shared" si="13"/>
        <v>j'ah</v>
      </c>
      <c r="R8" s="25" t="str">
        <f t="shared" si="1"/>
        <v>jhah</v>
      </c>
      <c r="S8" s="25" t="str">
        <f t="shared" si="14"/>
        <v>kah</v>
      </c>
      <c r="T8" s="26" t="str">
        <f t="shared" si="15"/>
        <v>khah</v>
      </c>
      <c r="U8" s="25" t="str">
        <f t="shared" si="16"/>
        <v>mah</v>
      </c>
      <c r="V8" s="26" t="str">
        <f t="shared" si="17"/>
        <v>mhah</v>
      </c>
      <c r="W8" s="25" t="str">
        <f t="shared" si="18"/>
        <v>mahh</v>
      </c>
      <c r="X8" s="26" t="str">
        <f t="shared" si="19"/>
        <v>nah</v>
      </c>
      <c r="Y8" s="25" t="str">
        <f t="shared" si="20"/>
        <v>ngah</v>
      </c>
      <c r="Z8" s="26" t="str">
        <f t="shared" si="21"/>
        <v>nhah</v>
      </c>
      <c r="AA8" s="25"/>
      <c r="AB8" s="26" t="str">
        <f t="shared" si="22"/>
        <v>pah</v>
      </c>
      <c r="AC8" s="25"/>
      <c r="AD8" s="26" t="str">
        <f t="shared" si="23"/>
        <v>phah</v>
      </c>
      <c r="AE8" s="25"/>
      <c r="AF8" s="26" t="str">
        <f t="shared" si="24"/>
        <v>rah</v>
      </c>
      <c r="AG8" s="25" t="str">
        <f t="shared" si="25"/>
        <v>rhah</v>
      </c>
      <c r="AH8" s="26" t="str">
        <f t="shared" si="26"/>
        <v>sah</v>
      </c>
      <c r="AI8" s="25" t="str">
        <f t="shared" si="27"/>
        <v>shah</v>
      </c>
      <c r="AJ8" s="26" t="str">
        <f t="shared" si="28"/>
        <v>tah</v>
      </c>
      <c r="AK8" s="25" t="str">
        <f t="shared" si="29"/>
        <v>thah</v>
      </c>
      <c r="AL8" s="26" t="str">
        <f t="shared" si="30"/>
        <v>tsah</v>
      </c>
      <c r="AM8" s="25" t="str">
        <f t="shared" si="31"/>
        <v>tshah</v>
      </c>
      <c r="AN8" s="26" t="str">
        <f t="shared" si="32"/>
        <v>uhah</v>
      </c>
      <c r="AO8" s="25" t="str">
        <f t="shared" si="33"/>
        <v>wah</v>
      </c>
      <c r="AP8" s="26" t="str">
        <f t="shared" si="34"/>
        <v>xah</v>
      </c>
    </row>
    <row r="9" spans="1:42">
      <c r="A9" s="24" t="s">
        <v>49</v>
      </c>
      <c r="B9" s="25" t="str">
        <f t="shared" si="2"/>
        <v>bahn</v>
      </c>
      <c r="C9" s="25" t="str">
        <f t="shared" si="35"/>
        <v>bahnh</v>
      </c>
      <c r="D9" s="25" t="str">
        <f t="shared" si="3"/>
        <v>bhahn</v>
      </c>
      <c r="E9" s="25" t="str">
        <f t="shared" si="4"/>
        <v>chahn</v>
      </c>
      <c r="F9" s="25"/>
      <c r="G9" s="25" t="str">
        <f t="shared" si="5"/>
        <v>dahn</v>
      </c>
      <c r="H9" s="25"/>
      <c r="I9" s="25" t="str">
        <f t="shared" si="6"/>
        <v>dhahn</v>
      </c>
      <c r="J9" s="25" t="str">
        <f t="shared" si="7"/>
        <v>fahn</v>
      </c>
      <c r="K9" s="25" t="str">
        <f t="shared" ref="K9:K15" si="36">"f"&amp;A9&amp;"h"</f>
        <v>fahnh</v>
      </c>
      <c r="L9" s="25" t="str">
        <f t="shared" si="8"/>
        <v>gahn</v>
      </c>
      <c r="M9" s="25" t="str">
        <f t="shared" si="9"/>
        <v>ghahn</v>
      </c>
      <c r="N9" s="25" t="str">
        <f t="shared" si="10"/>
        <v>hahn</v>
      </c>
      <c r="O9" s="25" t="str">
        <f t="shared" si="11"/>
        <v>hsahn</v>
      </c>
      <c r="P9" s="25" t="str">
        <f t="shared" si="12"/>
        <v>jahn</v>
      </c>
      <c r="Q9" s="25" t="str">
        <f t="shared" si="13"/>
        <v>j'ahn</v>
      </c>
      <c r="R9" s="25" t="str">
        <f t="shared" si="1"/>
        <v>jhahn</v>
      </c>
      <c r="S9" s="25" t="str">
        <f t="shared" si="14"/>
        <v>kahn</v>
      </c>
      <c r="T9" s="25" t="str">
        <f t="shared" si="15"/>
        <v>khahn</v>
      </c>
      <c r="U9" s="25" t="str">
        <f t="shared" si="16"/>
        <v>mahn</v>
      </c>
      <c r="V9" s="25" t="str">
        <f t="shared" si="17"/>
        <v>mhahn</v>
      </c>
      <c r="W9" s="25" t="str">
        <f t="shared" si="18"/>
        <v>mahnh</v>
      </c>
      <c r="X9" s="25" t="str">
        <f t="shared" si="19"/>
        <v>nahn</v>
      </c>
      <c r="Y9" s="25" t="str">
        <f t="shared" si="20"/>
        <v>ngahn</v>
      </c>
      <c r="Z9" s="25" t="str">
        <f t="shared" si="21"/>
        <v>nhahn</v>
      </c>
      <c r="AA9" s="25" t="str">
        <f t="shared" ref="AA9:AA15" si="37">"n"&amp;A9&amp;"h"</f>
        <v>nahnh</v>
      </c>
      <c r="AB9" s="25" t="str">
        <f t="shared" si="22"/>
        <v>pahn</v>
      </c>
      <c r="AC9" s="25"/>
      <c r="AD9" s="25" t="str">
        <f t="shared" si="23"/>
        <v>phahn</v>
      </c>
      <c r="AE9" s="25" t="str">
        <f t="shared" ref="AE9:AE15" si="38">"p"&amp;A9&amp;"h"</f>
        <v>pahnh</v>
      </c>
      <c r="AF9" s="25" t="str">
        <f t="shared" si="24"/>
        <v>rahn</v>
      </c>
      <c r="AG9" s="25" t="str">
        <f t="shared" si="25"/>
        <v>rhahn</v>
      </c>
      <c r="AH9" s="25" t="str">
        <f t="shared" si="26"/>
        <v>sahn</v>
      </c>
      <c r="AI9" s="25" t="str">
        <f t="shared" si="27"/>
        <v>shahn</v>
      </c>
      <c r="AJ9" s="25" t="str">
        <f t="shared" si="28"/>
        <v>tahn</v>
      </c>
      <c r="AK9" s="25" t="str">
        <f t="shared" si="29"/>
        <v>thahn</v>
      </c>
      <c r="AL9" s="25" t="str">
        <f t="shared" si="30"/>
        <v>tsahn</v>
      </c>
      <c r="AM9" s="25" t="str">
        <f t="shared" si="31"/>
        <v>tshahn</v>
      </c>
      <c r="AN9" s="25" t="str">
        <f t="shared" si="32"/>
        <v>uhahn</v>
      </c>
      <c r="AO9" s="25" t="str">
        <f t="shared" si="33"/>
        <v>wahn</v>
      </c>
      <c r="AP9" s="25" t="str">
        <f t="shared" si="34"/>
        <v>xahn</v>
      </c>
    </row>
    <row r="10" spans="1:42">
      <c r="A10" s="24" t="s">
        <v>50</v>
      </c>
      <c r="B10" s="25" t="str">
        <f t="shared" si="2"/>
        <v>bahng</v>
      </c>
      <c r="C10" s="26" t="str">
        <f t="shared" si="35"/>
        <v>bahngh</v>
      </c>
      <c r="D10" s="25" t="str">
        <f t="shared" si="3"/>
        <v>bhahng</v>
      </c>
      <c r="E10" s="26" t="str">
        <f t="shared" si="4"/>
        <v>chahng</v>
      </c>
      <c r="F10" s="25"/>
      <c r="G10" s="26" t="str">
        <f t="shared" si="5"/>
        <v>dahng</v>
      </c>
      <c r="H10" s="25"/>
      <c r="I10" s="26" t="str">
        <f t="shared" si="6"/>
        <v>dhahng</v>
      </c>
      <c r="J10" s="25" t="str">
        <f t="shared" si="7"/>
        <v>fahng</v>
      </c>
      <c r="K10" s="26" t="str">
        <f t="shared" si="36"/>
        <v>fahngh</v>
      </c>
      <c r="L10" s="25" t="str">
        <f t="shared" si="8"/>
        <v>gahng</v>
      </c>
      <c r="M10" s="26" t="str">
        <f t="shared" si="9"/>
        <v>ghahng</v>
      </c>
      <c r="N10" s="25" t="str">
        <f t="shared" si="10"/>
        <v>hahng</v>
      </c>
      <c r="O10" s="26" t="str">
        <f t="shared" si="11"/>
        <v>hsahng</v>
      </c>
      <c r="P10" s="25" t="str">
        <f t="shared" si="12"/>
        <v>jahng</v>
      </c>
      <c r="Q10" s="26" t="str">
        <f t="shared" si="13"/>
        <v>j'ahng</v>
      </c>
      <c r="R10" s="25" t="str">
        <f t="shared" si="1"/>
        <v>jhahng</v>
      </c>
      <c r="S10" s="25" t="str">
        <f t="shared" si="14"/>
        <v>kahng</v>
      </c>
      <c r="T10" s="26" t="str">
        <f t="shared" si="15"/>
        <v>khahng</v>
      </c>
      <c r="U10" s="25" t="str">
        <f t="shared" si="16"/>
        <v>mahng</v>
      </c>
      <c r="V10" s="26" t="str">
        <f t="shared" si="17"/>
        <v>mhahng</v>
      </c>
      <c r="W10" s="25" t="str">
        <f t="shared" si="18"/>
        <v>mahngh</v>
      </c>
      <c r="X10" s="26" t="str">
        <f t="shared" si="19"/>
        <v>nahng</v>
      </c>
      <c r="Y10" s="25" t="str">
        <f t="shared" si="20"/>
        <v>ngahng</v>
      </c>
      <c r="Z10" s="26" t="str">
        <f t="shared" si="21"/>
        <v>nhahng</v>
      </c>
      <c r="AA10" s="25" t="str">
        <f t="shared" si="37"/>
        <v>nahngh</v>
      </c>
      <c r="AB10" s="26" t="str">
        <f t="shared" si="22"/>
        <v>pahng</v>
      </c>
      <c r="AC10" s="25"/>
      <c r="AD10" s="26" t="str">
        <f t="shared" si="23"/>
        <v>phahng</v>
      </c>
      <c r="AE10" s="25" t="str">
        <f t="shared" si="38"/>
        <v>pahngh</v>
      </c>
      <c r="AF10" s="26" t="str">
        <f t="shared" si="24"/>
        <v>rahng</v>
      </c>
      <c r="AG10" s="25" t="str">
        <f t="shared" si="25"/>
        <v>rhahng</v>
      </c>
      <c r="AH10" s="26" t="str">
        <f t="shared" si="26"/>
        <v>sahng</v>
      </c>
      <c r="AI10" s="25" t="str">
        <f t="shared" si="27"/>
        <v>shahng</v>
      </c>
      <c r="AJ10" s="26" t="str">
        <f t="shared" si="28"/>
        <v>tahng</v>
      </c>
      <c r="AK10" s="25" t="str">
        <f t="shared" si="29"/>
        <v>thahng</v>
      </c>
      <c r="AL10" s="26" t="str">
        <f t="shared" si="30"/>
        <v>tsahng</v>
      </c>
      <c r="AM10" s="25" t="str">
        <f t="shared" si="31"/>
        <v>tshahng</v>
      </c>
      <c r="AN10" s="26" t="str">
        <f t="shared" si="32"/>
        <v>uhahng</v>
      </c>
      <c r="AO10" s="25" t="str">
        <f t="shared" si="33"/>
        <v>wahng</v>
      </c>
      <c r="AP10" s="26" t="str">
        <f t="shared" si="34"/>
        <v>xahng</v>
      </c>
    </row>
    <row r="11" spans="1:42">
      <c r="A11" s="24" t="s">
        <v>51</v>
      </c>
      <c r="B11" s="25" t="str">
        <f t="shared" si="2"/>
        <v>bai</v>
      </c>
      <c r="C11" s="25" t="str">
        <f t="shared" si="35"/>
        <v>baih</v>
      </c>
      <c r="D11" s="25" t="str">
        <f t="shared" si="3"/>
        <v>bhai</v>
      </c>
      <c r="E11" s="25" t="str">
        <f t="shared" si="4"/>
        <v>chai</v>
      </c>
      <c r="F11" s="25" t="s">
        <v>52</v>
      </c>
      <c r="G11" s="25" t="str">
        <f t="shared" si="5"/>
        <v>dai</v>
      </c>
      <c r="H11" s="25"/>
      <c r="I11" s="25" t="str">
        <f t="shared" si="6"/>
        <v>dhai</v>
      </c>
      <c r="J11" s="25" t="str">
        <f t="shared" si="7"/>
        <v>fai</v>
      </c>
      <c r="K11" s="25" t="str">
        <f t="shared" si="36"/>
        <v>faih</v>
      </c>
      <c r="L11" s="25" t="str">
        <f t="shared" si="8"/>
        <v>gai</v>
      </c>
      <c r="M11" s="25" t="str">
        <f t="shared" si="9"/>
        <v>ghai</v>
      </c>
      <c r="N11" s="25" t="str">
        <f t="shared" si="10"/>
        <v>hai</v>
      </c>
      <c r="O11" s="25" t="str">
        <f t="shared" si="11"/>
        <v>hsai</v>
      </c>
      <c r="P11" s="25" t="str">
        <f t="shared" si="12"/>
        <v>jai</v>
      </c>
      <c r="Q11" s="25" t="str">
        <f t="shared" si="13"/>
        <v>j'ai</v>
      </c>
      <c r="R11" s="25" t="str">
        <f t="shared" si="1"/>
        <v>jhai</v>
      </c>
      <c r="S11" s="25" t="str">
        <f t="shared" si="14"/>
        <v>kai</v>
      </c>
      <c r="T11" s="25" t="str">
        <f t="shared" si="15"/>
        <v>khai</v>
      </c>
      <c r="U11" s="25" t="str">
        <f t="shared" si="16"/>
        <v>mai</v>
      </c>
      <c r="V11" s="25" t="str">
        <f t="shared" si="17"/>
        <v>mhai</v>
      </c>
      <c r="W11" s="25" t="str">
        <f t="shared" si="18"/>
        <v>maih</v>
      </c>
      <c r="X11" s="25" t="str">
        <f t="shared" si="19"/>
        <v>nai</v>
      </c>
      <c r="Y11" s="25" t="str">
        <f t="shared" si="20"/>
        <v>ngai</v>
      </c>
      <c r="Z11" s="25" t="str">
        <f t="shared" si="21"/>
        <v>nhai</v>
      </c>
      <c r="AA11" s="25" t="str">
        <f t="shared" si="37"/>
        <v>naih</v>
      </c>
      <c r="AB11" s="25" t="str">
        <f t="shared" si="22"/>
        <v>pai</v>
      </c>
      <c r="AC11" s="25"/>
      <c r="AD11" s="25" t="str">
        <f t="shared" si="23"/>
        <v>phai</v>
      </c>
      <c r="AE11" s="25" t="str">
        <f t="shared" si="38"/>
        <v>paih</v>
      </c>
      <c r="AF11" s="25" t="str">
        <f t="shared" si="24"/>
        <v>rai</v>
      </c>
      <c r="AG11" s="25" t="str">
        <f t="shared" si="25"/>
        <v>rhai</v>
      </c>
      <c r="AH11" s="25" t="str">
        <f t="shared" si="26"/>
        <v>sai</v>
      </c>
      <c r="AI11" s="25" t="str">
        <f t="shared" si="27"/>
        <v>shai</v>
      </c>
      <c r="AJ11" s="25" t="str">
        <f t="shared" si="28"/>
        <v>tai</v>
      </c>
      <c r="AK11" s="25" t="str">
        <f t="shared" si="29"/>
        <v>thai</v>
      </c>
      <c r="AL11" s="25" t="str">
        <f t="shared" si="30"/>
        <v>tsai</v>
      </c>
      <c r="AM11" s="25" t="str">
        <f t="shared" si="31"/>
        <v>tshai</v>
      </c>
      <c r="AN11" s="25" t="str">
        <f t="shared" si="32"/>
        <v>uhai</v>
      </c>
      <c r="AO11" s="25" t="str">
        <f t="shared" si="33"/>
        <v>wai</v>
      </c>
      <c r="AP11" s="25" t="str">
        <f t="shared" si="34"/>
        <v>xai</v>
      </c>
    </row>
    <row r="12" spans="1:42">
      <c r="A12" s="24" t="s">
        <v>53</v>
      </c>
      <c r="B12" s="25" t="str">
        <f t="shared" si="2"/>
        <v>bak</v>
      </c>
      <c r="C12" s="26" t="str">
        <f t="shared" si="35"/>
        <v>bakh</v>
      </c>
      <c r="D12" s="25" t="str">
        <f t="shared" si="3"/>
        <v>bhak</v>
      </c>
      <c r="E12" s="26" t="str">
        <f t="shared" si="4"/>
        <v>chak</v>
      </c>
      <c r="F12" s="25" t="s">
        <v>54</v>
      </c>
      <c r="G12" s="26" t="str">
        <f t="shared" si="5"/>
        <v>dak</v>
      </c>
      <c r="H12" s="25"/>
      <c r="I12" s="26" t="str">
        <f t="shared" si="6"/>
        <v>dhak</v>
      </c>
      <c r="J12" s="25" t="str">
        <f t="shared" si="7"/>
        <v>fak</v>
      </c>
      <c r="K12" s="26" t="str">
        <f t="shared" si="36"/>
        <v>fakh</v>
      </c>
      <c r="L12" s="25" t="str">
        <f t="shared" si="8"/>
        <v>gak</v>
      </c>
      <c r="M12" s="26" t="str">
        <f t="shared" si="9"/>
        <v>ghak</v>
      </c>
      <c r="N12" s="25" t="str">
        <f t="shared" si="10"/>
        <v>hak</v>
      </c>
      <c r="O12" s="26" t="str">
        <f t="shared" si="11"/>
        <v>hsak</v>
      </c>
      <c r="P12" s="25" t="str">
        <f t="shared" si="12"/>
        <v>jak</v>
      </c>
      <c r="Q12" s="26" t="str">
        <f t="shared" si="13"/>
        <v>j'ak</v>
      </c>
      <c r="R12" s="25" t="str">
        <f t="shared" si="1"/>
        <v>jhak</v>
      </c>
      <c r="S12" s="25" t="str">
        <f t="shared" si="14"/>
        <v>kak</v>
      </c>
      <c r="T12" s="26" t="str">
        <f t="shared" si="15"/>
        <v>khak</v>
      </c>
      <c r="U12" s="25" t="str">
        <f t="shared" si="16"/>
        <v>mak</v>
      </c>
      <c r="V12" s="26" t="str">
        <f t="shared" si="17"/>
        <v>mhak</v>
      </c>
      <c r="W12" s="25" t="str">
        <f t="shared" si="18"/>
        <v>makh</v>
      </c>
      <c r="X12" s="26" t="str">
        <f t="shared" si="19"/>
        <v>nak</v>
      </c>
      <c r="Y12" s="25" t="str">
        <f t="shared" si="20"/>
        <v>ngak</v>
      </c>
      <c r="Z12" s="26" t="str">
        <f t="shared" si="21"/>
        <v>nhak</v>
      </c>
      <c r="AA12" s="25" t="str">
        <f t="shared" si="37"/>
        <v>nakh</v>
      </c>
      <c r="AB12" s="26" t="str">
        <f t="shared" si="22"/>
        <v>pak</v>
      </c>
      <c r="AC12" s="25"/>
      <c r="AD12" s="26" t="str">
        <f t="shared" si="23"/>
        <v>phak</v>
      </c>
      <c r="AE12" s="25" t="str">
        <f t="shared" si="38"/>
        <v>pakh</v>
      </c>
      <c r="AF12" s="26" t="str">
        <f t="shared" si="24"/>
        <v>rak</v>
      </c>
      <c r="AG12" s="25" t="str">
        <f t="shared" si="25"/>
        <v>rhak</v>
      </c>
      <c r="AH12" s="26" t="str">
        <f t="shared" si="26"/>
        <v>sak</v>
      </c>
      <c r="AI12" s="25" t="str">
        <f t="shared" si="27"/>
        <v>shak</v>
      </c>
      <c r="AJ12" s="26" t="str">
        <f t="shared" si="28"/>
        <v>tak</v>
      </c>
      <c r="AK12" s="25" t="str">
        <f t="shared" si="29"/>
        <v>thak</v>
      </c>
      <c r="AL12" s="26" t="str">
        <f t="shared" si="30"/>
        <v>tsak</v>
      </c>
      <c r="AM12" s="25" t="str">
        <f t="shared" si="31"/>
        <v>tshak</v>
      </c>
      <c r="AN12" s="26" t="str">
        <f t="shared" si="32"/>
        <v>uhak</v>
      </c>
      <c r="AO12" s="25" t="str">
        <f t="shared" si="33"/>
        <v>wak</v>
      </c>
      <c r="AP12" s="26" t="str">
        <f t="shared" si="34"/>
        <v>xak</v>
      </c>
    </row>
    <row r="13" spans="1:42">
      <c r="A13" s="24" t="s">
        <v>55</v>
      </c>
      <c r="B13" s="25" t="str">
        <f t="shared" si="2"/>
        <v>ban</v>
      </c>
      <c r="C13" s="25" t="str">
        <f t="shared" si="35"/>
        <v>banh</v>
      </c>
      <c r="D13" s="25" t="str">
        <f t="shared" si="3"/>
        <v>bhan</v>
      </c>
      <c r="E13" s="25" t="str">
        <f t="shared" si="4"/>
        <v>chan</v>
      </c>
      <c r="F13" s="25"/>
      <c r="G13" s="25" t="str">
        <f t="shared" si="5"/>
        <v>dan</v>
      </c>
      <c r="H13" s="25"/>
      <c r="I13" s="25" t="str">
        <f t="shared" si="6"/>
        <v>dhan</v>
      </c>
      <c r="J13" s="25" t="str">
        <f t="shared" si="7"/>
        <v>fan</v>
      </c>
      <c r="K13" s="25" t="str">
        <f t="shared" si="36"/>
        <v>fanh</v>
      </c>
      <c r="L13" s="25" t="str">
        <f t="shared" si="8"/>
        <v>gan</v>
      </c>
      <c r="M13" s="25" t="str">
        <f t="shared" si="9"/>
        <v>ghan</v>
      </c>
      <c r="N13" s="25" t="str">
        <f t="shared" si="10"/>
        <v>han</v>
      </c>
      <c r="O13" s="25" t="str">
        <f t="shared" si="11"/>
        <v>hsan</v>
      </c>
      <c r="P13" s="25" t="str">
        <f t="shared" si="12"/>
        <v>jan</v>
      </c>
      <c r="Q13" s="25" t="str">
        <f t="shared" si="13"/>
        <v>j'an</v>
      </c>
      <c r="R13" s="25" t="str">
        <f t="shared" si="1"/>
        <v>jhan</v>
      </c>
      <c r="S13" s="25" t="str">
        <f t="shared" si="14"/>
        <v>kan</v>
      </c>
      <c r="T13" s="25" t="str">
        <f t="shared" si="15"/>
        <v>khan</v>
      </c>
      <c r="U13" s="25" t="str">
        <f t="shared" si="16"/>
        <v>man</v>
      </c>
      <c r="V13" s="25" t="str">
        <f t="shared" si="17"/>
        <v>mhan</v>
      </c>
      <c r="W13" s="25" t="str">
        <f t="shared" si="18"/>
        <v>manh</v>
      </c>
      <c r="X13" s="25" t="str">
        <f t="shared" si="19"/>
        <v>nan</v>
      </c>
      <c r="Y13" s="25" t="str">
        <f t="shared" si="20"/>
        <v>ngan</v>
      </c>
      <c r="Z13" s="25" t="str">
        <f t="shared" si="21"/>
        <v>nhan</v>
      </c>
      <c r="AA13" s="25" t="str">
        <f t="shared" si="37"/>
        <v>nanh</v>
      </c>
      <c r="AB13" s="25" t="str">
        <f t="shared" si="22"/>
        <v>pan</v>
      </c>
      <c r="AC13" s="25"/>
      <c r="AD13" s="25" t="str">
        <f t="shared" si="23"/>
        <v>phan</v>
      </c>
      <c r="AE13" s="25" t="str">
        <f t="shared" si="38"/>
        <v>panh</v>
      </c>
      <c r="AF13" s="25" t="str">
        <f t="shared" si="24"/>
        <v>ran</v>
      </c>
      <c r="AG13" s="25" t="str">
        <f t="shared" si="25"/>
        <v>rhan</v>
      </c>
      <c r="AH13" s="25" t="str">
        <f t="shared" si="26"/>
        <v>san</v>
      </c>
      <c r="AI13" s="25" t="str">
        <f t="shared" si="27"/>
        <v>shan</v>
      </c>
      <c r="AJ13" s="25" t="str">
        <f t="shared" si="28"/>
        <v>tan</v>
      </c>
      <c r="AK13" s="25" t="str">
        <f t="shared" si="29"/>
        <v>than</v>
      </c>
      <c r="AL13" s="25" t="str">
        <f t="shared" si="30"/>
        <v>tsan</v>
      </c>
      <c r="AM13" s="25" t="str">
        <f t="shared" si="31"/>
        <v>tshan</v>
      </c>
      <c r="AN13" s="25" t="str">
        <f t="shared" si="32"/>
        <v>uhan</v>
      </c>
      <c r="AO13" s="25" t="str">
        <f t="shared" si="33"/>
        <v>wan</v>
      </c>
      <c r="AP13" s="25" t="str">
        <f t="shared" si="34"/>
        <v>xan</v>
      </c>
    </row>
    <row r="14" spans="1:42">
      <c r="A14" s="24" t="s">
        <v>56</v>
      </c>
      <c r="B14" s="25" t="str">
        <f t="shared" si="2"/>
        <v>bang</v>
      </c>
      <c r="C14" s="26" t="str">
        <f t="shared" si="35"/>
        <v>bangh</v>
      </c>
      <c r="D14" s="25" t="str">
        <f t="shared" si="3"/>
        <v>bhang</v>
      </c>
      <c r="E14" s="26" t="str">
        <f t="shared" si="4"/>
        <v>chang</v>
      </c>
      <c r="F14" s="25" t="s">
        <v>57</v>
      </c>
      <c r="G14" s="26" t="str">
        <f t="shared" si="5"/>
        <v>dang</v>
      </c>
      <c r="H14" s="25"/>
      <c r="I14" s="26" t="str">
        <f t="shared" si="6"/>
        <v>dhang</v>
      </c>
      <c r="J14" s="25" t="str">
        <f t="shared" si="7"/>
        <v>fang</v>
      </c>
      <c r="K14" s="26" t="str">
        <f t="shared" si="36"/>
        <v>fangh</v>
      </c>
      <c r="L14" s="25" t="str">
        <f t="shared" si="8"/>
        <v>gang</v>
      </c>
      <c r="M14" s="26" t="str">
        <f t="shared" si="9"/>
        <v>ghang</v>
      </c>
      <c r="N14" s="25" t="str">
        <f t="shared" si="10"/>
        <v>hang</v>
      </c>
      <c r="O14" s="26" t="str">
        <f t="shared" si="11"/>
        <v>hsang</v>
      </c>
      <c r="P14" s="25" t="str">
        <f t="shared" si="12"/>
        <v>jang</v>
      </c>
      <c r="Q14" s="26" t="str">
        <f t="shared" si="13"/>
        <v>j'ang</v>
      </c>
      <c r="R14" s="25" t="str">
        <f t="shared" si="1"/>
        <v>jhang</v>
      </c>
      <c r="S14" s="25" t="str">
        <f t="shared" si="14"/>
        <v>kang</v>
      </c>
      <c r="T14" s="26" t="str">
        <f t="shared" si="15"/>
        <v>khang</v>
      </c>
      <c r="U14" s="25" t="str">
        <f t="shared" si="16"/>
        <v>mang</v>
      </c>
      <c r="V14" s="26" t="str">
        <f t="shared" si="17"/>
        <v>mhang</v>
      </c>
      <c r="W14" s="25" t="str">
        <f t="shared" si="18"/>
        <v>mangh</v>
      </c>
      <c r="X14" s="26" t="str">
        <f t="shared" si="19"/>
        <v>nang</v>
      </c>
      <c r="Y14" s="25" t="str">
        <f t="shared" si="20"/>
        <v>ngang</v>
      </c>
      <c r="Z14" s="26" t="str">
        <f t="shared" si="21"/>
        <v>nhang</v>
      </c>
      <c r="AA14" s="25" t="str">
        <f t="shared" si="37"/>
        <v>nangh</v>
      </c>
      <c r="AB14" s="26" t="str">
        <f t="shared" si="22"/>
        <v>pang</v>
      </c>
      <c r="AC14" s="25"/>
      <c r="AD14" s="26" t="str">
        <f t="shared" si="23"/>
        <v>phang</v>
      </c>
      <c r="AE14" s="25" t="str">
        <f t="shared" si="38"/>
        <v>pangh</v>
      </c>
      <c r="AF14" s="26" t="str">
        <f t="shared" si="24"/>
        <v>rang</v>
      </c>
      <c r="AG14" s="25" t="str">
        <f t="shared" si="25"/>
        <v>rhang</v>
      </c>
      <c r="AH14" s="26" t="str">
        <f t="shared" si="26"/>
        <v>sang</v>
      </c>
      <c r="AI14" s="25" t="str">
        <f t="shared" si="27"/>
        <v>shang</v>
      </c>
      <c r="AJ14" s="26" t="str">
        <f t="shared" si="28"/>
        <v>tang</v>
      </c>
      <c r="AK14" s="25" t="str">
        <f t="shared" si="29"/>
        <v>thang</v>
      </c>
      <c r="AL14" s="26" t="str">
        <f t="shared" si="30"/>
        <v>tsang</v>
      </c>
      <c r="AM14" s="25" t="str">
        <f t="shared" si="31"/>
        <v>tshang</v>
      </c>
      <c r="AN14" s="26" t="str">
        <f t="shared" si="32"/>
        <v>uhang</v>
      </c>
      <c r="AO14" s="25" t="str">
        <f t="shared" si="33"/>
        <v>wang</v>
      </c>
      <c r="AP14" s="26" t="str">
        <f t="shared" si="34"/>
        <v>xang</v>
      </c>
    </row>
    <row r="15" spans="1:42">
      <c r="A15" s="24" t="s">
        <v>58</v>
      </c>
      <c r="B15" s="25" t="str">
        <f t="shared" si="2"/>
        <v>be</v>
      </c>
      <c r="C15" s="25" t="str">
        <f t="shared" si="35"/>
        <v>beh</v>
      </c>
      <c r="D15" s="25" t="str">
        <f t="shared" si="3"/>
        <v>bhe</v>
      </c>
      <c r="E15" s="25" t="str">
        <f t="shared" si="4"/>
        <v>che</v>
      </c>
      <c r="F15" s="25" t="str">
        <f t="shared" ref="F15:F27" si="39">"ch'"&amp;A15</f>
        <v>ch'e</v>
      </c>
      <c r="G15" s="25" t="str">
        <f t="shared" si="5"/>
        <v>de</v>
      </c>
      <c r="H15" s="25"/>
      <c r="I15" s="25" t="str">
        <f t="shared" si="6"/>
        <v>dhe</v>
      </c>
      <c r="J15" s="25" t="str">
        <f t="shared" si="7"/>
        <v>fe</v>
      </c>
      <c r="K15" s="25" t="str">
        <f t="shared" si="36"/>
        <v>feh</v>
      </c>
      <c r="L15" s="25" t="str">
        <f t="shared" si="8"/>
        <v>ge</v>
      </c>
      <c r="M15" s="25" t="str">
        <f t="shared" si="9"/>
        <v>ghe</v>
      </c>
      <c r="N15" s="25" t="str">
        <f t="shared" si="10"/>
        <v>he</v>
      </c>
      <c r="O15" s="25" t="str">
        <f t="shared" si="11"/>
        <v>hse</v>
      </c>
      <c r="P15" s="25" t="str">
        <f t="shared" si="12"/>
        <v>je</v>
      </c>
      <c r="Q15" s="25" t="str">
        <f t="shared" si="13"/>
        <v>j'e</v>
      </c>
      <c r="R15" s="25" t="str">
        <f t="shared" si="1"/>
        <v>jhe</v>
      </c>
      <c r="S15" s="25" t="str">
        <f t="shared" si="14"/>
        <v>ke</v>
      </c>
      <c r="T15" s="25" t="str">
        <f t="shared" si="15"/>
        <v>khe</v>
      </c>
      <c r="U15" s="25" t="str">
        <f t="shared" si="16"/>
        <v>me</v>
      </c>
      <c r="V15" s="25" t="str">
        <f t="shared" si="17"/>
        <v>mhe</v>
      </c>
      <c r="W15" s="25" t="str">
        <f t="shared" si="18"/>
        <v>meh</v>
      </c>
      <c r="X15" s="25" t="str">
        <f t="shared" si="19"/>
        <v>ne</v>
      </c>
      <c r="Y15" s="25" t="str">
        <f t="shared" si="20"/>
        <v>nge</v>
      </c>
      <c r="Z15" s="25" t="str">
        <f t="shared" si="21"/>
        <v>nhe</v>
      </c>
      <c r="AA15" s="25" t="str">
        <f t="shared" si="37"/>
        <v>neh</v>
      </c>
      <c r="AB15" s="25" t="str">
        <f t="shared" si="22"/>
        <v>pe</v>
      </c>
      <c r="AC15" s="25"/>
      <c r="AD15" s="25" t="str">
        <f t="shared" si="23"/>
        <v>phe</v>
      </c>
      <c r="AE15" s="25" t="str">
        <f t="shared" si="38"/>
        <v>peh</v>
      </c>
      <c r="AF15" s="25" t="str">
        <f t="shared" si="24"/>
        <v>re</v>
      </c>
      <c r="AG15" s="25" t="str">
        <f t="shared" si="25"/>
        <v>rhe</v>
      </c>
      <c r="AH15" s="25" t="str">
        <f t="shared" si="26"/>
        <v>se</v>
      </c>
      <c r="AI15" s="25" t="str">
        <f t="shared" si="27"/>
        <v>she</v>
      </c>
      <c r="AJ15" s="25" t="str">
        <f t="shared" si="28"/>
        <v>te</v>
      </c>
      <c r="AK15" s="25" t="str">
        <f t="shared" si="29"/>
        <v>the</v>
      </c>
      <c r="AL15" s="25" t="str">
        <f t="shared" si="30"/>
        <v>tse</v>
      </c>
      <c r="AM15" s="25" t="str">
        <f t="shared" si="31"/>
        <v>tshe</v>
      </c>
      <c r="AN15" s="25" t="str">
        <f t="shared" si="32"/>
        <v>uhe</v>
      </c>
      <c r="AO15" s="25" t="str">
        <f t="shared" si="33"/>
        <v>we</v>
      </c>
      <c r="AP15" s="25" t="str">
        <f t="shared" si="34"/>
        <v>xe</v>
      </c>
    </row>
    <row r="16" spans="1:42">
      <c r="A16" s="24" t="s">
        <v>59</v>
      </c>
      <c r="B16" s="25" t="str">
        <f t="shared" si="2"/>
        <v>beh</v>
      </c>
      <c r="C16" s="26"/>
      <c r="D16" s="25" t="str">
        <f t="shared" si="3"/>
        <v>bheh</v>
      </c>
      <c r="E16" s="26" t="str">
        <f t="shared" si="4"/>
        <v>cheh</v>
      </c>
      <c r="F16" s="25" t="str">
        <f t="shared" si="39"/>
        <v>ch'eh</v>
      </c>
      <c r="G16" s="26" t="str">
        <f t="shared" si="5"/>
        <v>deh</v>
      </c>
      <c r="H16" s="25"/>
      <c r="I16" s="26" t="str">
        <f t="shared" si="6"/>
        <v>dheh</v>
      </c>
      <c r="J16" s="25" t="str">
        <f t="shared" si="7"/>
        <v>feh</v>
      </c>
      <c r="K16" s="26"/>
      <c r="L16" s="25" t="str">
        <f t="shared" si="8"/>
        <v>geh</v>
      </c>
      <c r="M16" s="26" t="str">
        <f t="shared" si="9"/>
        <v>gheh</v>
      </c>
      <c r="N16" s="25" t="str">
        <f t="shared" si="10"/>
        <v>heh</v>
      </c>
      <c r="O16" s="26" t="str">
        <f t="shared" si="11"/>
        <v>hseh</v>
      </c>
      <c r="P16" s="25" t="str">
        <f t="shared" si="12"/>
        <v>jeh</v>
      </c>
      <c r="Q16" s="26" t="str">
        <f t="shared" si="13"/>
        <v>j'eh</v>
      </c>
      <c r="R16" s="25" t="str">
        <f t="shared" si="1"/>
        <v>jheh</v>
      </c>
      <c r="S16" s="25" t="str">
        <f t="shared" si="14"/>
        <v>keh</v>
      </c>
      <c r="T16" s="26" t="str">
        <f t="shared" si="15"/>
        <v>kheh</v>
      </c>
      <c r="U16" s="25" t="str">
        <f t="shared" si="16"/>
        <v>meh</v>
      </c>
      <c r="V16" s="26" t="str">
        <f t="shared" si="17"/>
        <v>mheh</v>
      </c>
      <c r="W16" s="25"/>
      <c r="X16" s="26" t="str">
        <f t="shared" si="19"/>
        <v>neh</v>
      </c>
      <c r="Y16" s="25" t="str">
        <f t="shared" si="20"/>
        <v>ngeh</v>
      </c>
      <c r="Z16" s="26" t="str">
        <f t="shared" si="21"/>
        <v>nheh</v>
      </c>
      <c r="AA16" s="25"/>
      <c r="AB16" s="26" t="str">
        <f t="shared" si="22"/>
        <v>peh</v>
      </c>
      <c r="AC16" s="25"/>
      <c r="AD16" s="26" t="str">
        <f t="shared" si="23"/>
        <v>pheh</v>
      </c>
      <c r="AE16" s="25"/>
      <c r="AF16" s="26" t="s">
        <v>60</v>
      </c>
      <c r="AG16" s="25" t="str">
        <f t="shared" si="25"/>
        <v>rheh</v>
      </c>
      <c r="AH16" s="26" t="str">
        <f t="shared" si="26"/>
        <v>seh</v>
      </c>
      <c r="AI16" s="25" t="str">
        <f t="shared" si="27"/>
        <v>sheh</v>
      </c>
      <c r="AJ16" s="26" t="str">
        <f t="shared" si="28"/>
        <v>teh</v>
      </c>
      <c r="AK16" s="25" t="str">
        <f t="shared" si="29"/>
        <v>theh</v>
      </c>
      <c r="AL16" s="26" t="str">
        <f t="shared" si="30"/>
        <v>tseh</v>
      </c>
      <c r="AM16" s="25" t="str">
        <f t="shared" si="31"/>
        <v>tsheh</v>
      </c>
      <c r="AN16" s="26" t="str">
        <f t="shared" si="32"/>
        <v>uheh</v>
      </c>
      <c r="AO16" s="25" t="str">
        <f t="shared" si="33"/>
        <v>weh</v>
      </c>
      <c r="AP16" s="26" t="str">
        <f t="shared" si="34"/>
        <v>xeh</v>
      </c>
    </row>
    <row r="17" spans="1:42">
      <c r="A17" s="24" t="s">
        <v>61</v>
      </c>
      <c r="B17" s="25" t="str">
        <f t="shared" si="2"/>
        <v>ben</v>
      </c>
      <c r="C17" s="25" t="str">
        <f t="shared" ref="C17:C29" si="40">"b"&amp;A17&amp;"h"</f>
        <v>benh</v>
      </c>
      <c r="D17" s="25" t="str">
        <f t="shared" si="3"/>
        <v>bhen</v>
      </c>
      <c r="E17" s="25" t="str">
        <f t="shared" si="4"/>
        <v>chen</v>
      </c>
      <c r="F17" s="25" t="str">
        <f t="shared" si="39"/>
        <v>ch'en</v>
      </c>
      <c r="G17" s="25" t="str">
        <f t="shared" si="5"/>
        <v>den</v>
      </c>
      <c r="H17" s="25"/>
      <c r="I17" s="25" t="str">
        <f t="shared" si="6"/>
        <v>dhen</v>
      </c>
      <c r="J17" s="25" t="str">
        <f t="shared" si="7"/>
        <v>fen</v>
      </c>
      <c r="K17" s="25"/>
      <c r="L17" s="25" t="str">
        <f t="shared" si="8"/>
        <v>gen</v>
      </c>
      <c r="M17" s="25" t="str">
        <f t="shared" si="9"/>
        <v>ghen</v>
      </c>
      <c r="N17" s="25" t="str">
        <f t="shared" si="10"/>
        <v>hen</v>
      </c>
      <c r="O17" s="25" t="str">
        <f t="shared" si="11"/>
        <v>hsen</v>
      </c>
      <c r="P17" s="25" t="str">
        <f t="shared" si="12"/>
        <v>jen</v>
      </c>
      <c r="Q17" s="25" t="str">
        <f t="shared" si="13"/>
        <v>j'en</v>
      </c>
      <c r="R17" s="25" t="str">
        <f t="shared" si="1"/>
        <v>jhen</v>
      </c>
      <c r="S17" s="25" t="str">
        <f t="shared" si="14"/>
        <v>ken</v>
      </c>
      <c r="T17" s="25" t="str">
        <f t="shared" si="15"/>
        <v>khen</v>
      </c>
      <c r="U17" s="25" t="str">
        <f t="shared" si="16"/>
        <v>men</v>
      </c>
      <c r="V17" s="25" t="str">
        <f t="shared" si="17"/>
        <v>mhen</v>
      </c>
      <c r="W17" s="25" t="str">
        <f t="shared" ref="W17:W27" si="41">"m"&amp;A17&amp;"h"</f>
        <v>menh</v>
      </c>
      <c r="X17" s="25" t="str">
        <f t="shared" si="19"/>
        <v>nen</v>
      </c>
      <c r="Y17" s="25" t="str">
        <f t="shared" si="20"/>
        <v>ngen</v>
      </c>
      <c r="Z17" s="25" t="str">
        <f t="shared" si="21"/>
        <v>nhen</v>
      </c>
      <c r="AA17" s="25" t="str">
        <f t="shared" ref="AA17:AA27" si="42">"n"&amp;A17&amp;"h"</f>
        <v>nenh</v>
      </c>
      <c r="AB17" s="25" t="str">
        <f t="shared" si="22"/>
        <v>pen</v>
      </c>
      <c r="AC17" s="25"/>
      <c r="AD17" s="25" t="str">
        <f t="shared" si="23"/>
        <v>phen</v>
      </c>
      <c r="AE17" s="25" t="str">
        <f t="shared" ref="AE17:AE27" si="43">"p"&amp;A17&amp;"h"</f>
        <v>penh</v>
      </c>
      <c r="AF17" s="25" t="str">
        <f t="shared" ref="AF17:AF59" si="44">"r"&amp;A17</f>
        <v>ren</v>
      </c>
      <c r="AG17" s="25" t="str">
        <f t="shared" si="25"/>
        <v>rhen</v>
      </c>
      <c r="AH17" s="25" t="str">
        <f t="shared" si="26"/>
        <v>sen</v>
      </c>
      <c r="AI17" s="25" t="str">
        <f t="shared" si="27"/>
        <v>shen</v>
      </c>
      <c r="AJ17" s="25" t="str">
        <f t="shared" si="28"/>
        <v>ten</v>
      </c>
      <c r="AK17" s="25" t="str">
        <f t="shared" si="29"/>
        <v>then</v>
      </c>
      <c r="AL17" s="25" t="str">
        <f t="shared" si="30"/>
        <v>tsen</v>
      </c>
      <c r="AM17" s="25" t="str">
        <f t="shared" si="31"/>
        <v>tshen</v>
      </c>
      <c r="AN17" s="25" t="str">
        <f t="shared" si="32"/>
        <v>uhen</v>
      </c>
      <c r="AO17" s="25" t="str">
        <f t="shared" si="33"/>
        <v>wen</v>
      </c>
      <c r="AP17" s="25" t="str">
        <f t="shared" si="34"/>
        <v>xen</v>
      </c>
    </row>
    <row r="18" spans="1:42">
      <c r="A18" s="24" t="s">
        <v>62</v>
      </c>
      <c r="B18" s="25" t="str">
        <f t="shared" si="2"/>
        <v>beng</v>
      </c>
      <c r="C18" s="26" t="str">
        <f t="shared" si="40"/>
        <v>bengh</v>
      </c>
      <c r="D18" s="25" t="str">
        <f t="shared" si="3"/>
        <v>bheng</v>
      </c>
      <c r="E18" s="26" t="str">
        <f t="shared" si="4"/>
        <v>cheng</v>
      </c>
      <c r="F18" s="25" t="str">
        <f t="shared" si="39"/>
        <v>ch'eng</v>
      </c>
      <c r="G18" s="26" t="str">
        <f t="shared" si="5"/>
        <v>deng</v>
      </c>
      <c r="H18" s="25"/>
      <c r="I18" s="26" t="str">
        <f t="shared" si="6"/>
        <v>dheng</v>
      </c>
      <c r="J18" s="25" t="str">
        <f t="shared" si="7"/>
        <v>feng</v>
      </c>
      <c r="K18" s="26"/>
      <c r="L18" s="25" t="str">
        <f t="shared" si="8"/>
        <v>geng</v>
      </c>
      <c r="M18" s="26" t="str">
        <f t="shared" si="9"/>
        <v>gheng</v>
      </c>
      <c r="N18" s="25" t="str">
        <f t="shared" si="10"/>
        <v>heng</v>
      </c>
      <c r="O18" s="26" t="str">
        <f t="shared" si="11"/>
        <v>hseng</v>
      </c>
      <c r="P18" s="25" t="str">
        <f t="shared" si="12"/>
        <v>jeng</v>
      </c>
      <c r="Q18" s="26" t="str">
        <f t="shared" si="13"/>
        <v>j'eng</v>
      </c>
      <c r="R18" s="25" t="str">
        <f t="shared" si="1"/>
        <v>jheng</v>
      </c>
      <c r="S18" s="25" t="str">
        <f t="shared" si="14"/>
        <v>keng</v>
      </c>
      <c r="T18" s="26" t="str">
        <f t="shared" si="15"/>
        <v>kheng</v>
      </c>
      <c r="U18" s="25" t="str">
        <f t="shared" si="16"/>
        <v>meng</v>
      </c>
      <c r="V18" s="26" t="str">
        <f t="shared" si="17"/>
        <v>mheng</v>
      </c>
      <c r="W18" s="25" t="str">
        <f t="shared" si="41"/>
        <v>mengh</v>
      </c>
      <c r="X18" s="26" t="str">
        <f t="shared" si="19"/>
        <v>neng</v>
      </c>
      <c r="Y18" s="25" t="str">
        <f t="shared" si="20"/>
        <v>ngeng</v>
      </c>
      <c r="Z18" s="26" t="str">
        <f t="shared" si="21"/>
        <v>nheng</v>
      </c>
      <c r="AA18" s="25" t="str">
        <f t="shared" si="42"/>
        <v>nengh</v>
      </c>
      <c r="AB18" s="26" t="str">
        <f t="shared" si="22"/>
        <v>peng</v>
      </c>
      <c r="AC18" s="25"/>
      <c r="AD18" s="26" t="str">
        <f t="shared" si="23"/>
        <v>pheng</v>
      </c>
      <c r="AE18" s="25" t="str">
        <f t="shared" si="43"/>
        <v>pengh</v>
      </c>
      <c r="AF18" s="26" t="str">
        <f t="shared" si="44"/>
        <v>reng</v>
      </c>
      <c r="AG18" s="25" t="str">
        <f t="shared" si="25"/>
        <v>rheng</v>
      </c>
      <c r="AH18" s="26" t="str">
        <f t="shared" si="26"/>
        <v>seng</v>
      </c>
      <c r="AI18" s="25" t="str">
        <f t="shared" si="27"/>
        <v>sheng</v>
      </c>
      <c r="AJ18" s="26" t="str">
        <f t="shared" si="28"/>
        <v>teng</v>
      </c>
      <c r="AK18" s="25" t="str">
        <f t="shared" si="29"/>
        <v>theng</v>
      </c>
      <c r="AL18" s="26" t="str">
        <f t="shared" si="30"/>
        <v>tseng</v>
      </c>
      <c r="AM18" s="25" t="str">
        <f t="shared" si="31"/>
        <v>tsheng</v>
      </c>
      <c r="AN18" s="26" t="str">
        <f t="shared" si="32"/>
        <v>uheng</v>
      </c>
      <c r="AO18" s="25" t="str">
        <f t="shared" si="33"/>
        <v>weng</v>
      </c>
      <c r="AP18" s="26" t="str">
        <f t="shared" si="34"/>
        <v>xeng</v>
      </c>
    </row>
    <row r="19" spans="1:42">
      <c r="A19" s="24" t="s">
        <v>63</v>
      </c>
      <c r="B19" s="25" t="str">
        <f t="shared" si="2"/>
        <v>beo</v>
      </c>
      <c r="C19" s="25" t="str">
        <f t="shared" si="40"/>
        <v>beoh</v>
      </c>
      <c r="D19" s="25" t="str">
        <f t="shared" si="3"/>
        <v>bheo</v>
      </c>
      <c r="E19" s="25" t="str">
        <f t="shared" si="4"/>
        <v>cheo</v>
      </c>
      <c r="F19" s="25" t="str">
        <f t="shared" si="39"/>
        <v>ch'eo</v>
      </c>
      <c r="G19" s="25" t="str">
        <f t="shared" si="5"/>
        <v>deo</v>
      </c>
      <c r="H19" s="25"/>
      <c r="I19" s="25" t="str">
        <f t="shared" si="6"/>
        <v>dheo</v>
      </c>
      <c r="J19" s="25" t="str">
        <f t="shared" si="7"/>
        <v>feo</v>
      </c>
      <c r="K19" s="25" t="str">
        <f t="shared" ref="K19:K28" si="45">"f"&amp;A19&amp;"h"</f>
        <v>feoh</v>
      </c>
      <c r="L19" s="25" t="str">
        <f t="shared" si="8"/>
        <v>geo</v>
      </c>
      <c r="M19" s="25" t="str">
        <f t="shared" si="9"/>
        <v>gheo</v>
      </c>
      <c r="N19" s="25" t="str">
        <f t="shared" si="10"/>
        <v>heo</v>
      </c>
      <c r="O19" s="25" t="str">
        <f t="shared" si="11"/>
        <v>hseo</v>
      </c>
      <c r="P19" s="25" t="str">
        <f t="shared" si="12"/>
        <v>jeo</v>
      </c>
      <c r="Q19" s="25" t="str">
        <f t="shared" si="13"/>
        <v>j'eo</v>
      </c>
      <c r="R19" s="25" t="str">
        <f t="shared" si="1"/>
        <v>jheo</v>
      </c>
      <c r="S19" s="25" t="str">
        <f t="shared" si="14"/>
        <v>keo</v>
      </c>
      <c r="T19" s="25" t="str">
        <f t="shared" si="15"/>
        <v>kheo</v>
      </c>
      <c r="U19" s="25" t="str">
        <f t="shared" si="16"/>
        <v>meo</v>
      </c>
      <c r="V19" s="25" t="str">
        <f t="shared" si="17"/>
        <v>mheo</v>
      </c>
      <c r="W19" s="25" t="str">
        <f t="shared" si="41"/>
        <v>meoh</v>
      </c>
      <c r="X19" s="25" t="str">
        <f t="shared" si="19"/>
        <v>neo</v>
      </c>
      <c r="Y19" s="25" t="str">
        <f t="shared" si="20"/>
        <v>ngeo</v>
      </c>
      <c r="Z19" s="25" t="str">
        <f t="shared" si="21"/>
        <v>nheo</v>
      </c>
      <c r="AA19" s="25" t="str">
        <f t="shared" si="42"/>
        <v>neoh</v>
      </c>
      <c r="AB19" s="25" t="str">
        <f t="shared" si="22"/>
        <v>peo</v>
      </c>
      <c r="AC19" s="25"/>
      <c r="AD19" s="25" t="str">
        <f t="shared" si="23"/>
        <v>pheo</v>
      </c>
      <c r="AE19" s="25" t="str">
        <f t="shared" si="43"/>
        <v>peoh</v>
      </c>
      <c r="AF19" s="25" t="str">
        <f t="shared" si="44"/>
        <v>reo</v>
      </c>
      <c r="AG19" s="25" t="str">
        <f t="shared" si="25"/>
        <v>rheo</v>
      </c>
      <c r="AH19" s="25" t="str">
        <f t="shared" si="26"/>
        <v>seo</v>
      </c>
      <c r="AI19" s="25" t="str">
        <f t="shared" si="27"/>
        <v>sheo</v>
      </c>
      <c r="AJ19" s="25" t="str">
        <f t="shared" si="28"/>
        <v>teo</v>
      </c>
      <c r="AK19" s="25" t="str">
        <f t="shared" si="29"/>
        <v>theo</v>
      </c>
      <c r="AL19" s="25" t="str">
        <f t="shared" si="30"/>
        <v>tseo</v>
      </c>
      <c r="AM19" s="25" t="str">
        <f t="shared" si="31"/>
        <v>tsheo</v>
      </c>
      <c r="AN19" s="25" t="str">
        <f t="shared" si="32"/>
        <v>uheo</v>
      </c>
      <c r="AO19" s="25" t="str">
        <f t="shared" si="33"/>
        <v>weo</v>
      </c>
      <c r="AP19" s="25" t="str">
        <f t="shared" si="34"/>
        <v>xeo</v>
      </c>
    </row>
    <row r="20" spans="1:42">
      <c r="A20" s="24" t="s">
        <v>64</v>
      </c>
      <c r="B20" s="25" t="str">
        <f t="shared" si="2"/>
        <v>beoe</v>
      </c>
      <c r="C20" s="26" t="str">
        <f t="shared" si="40"/>
        <v>beoeh</v>
      </c>
      <c r="D20" s="25" t="str">
        <f t="shared" si="3"/>
        <v>bheoe</v>
      </c>
      <c r="E20" s="26" t="str">
        <f t="shared" si="4"/>
        <v>cheoe</v>
      </c>
      <c r="F20" s="25" t="str">
        <f t="shared" si="39"/>
        <v>ch'eoe</v>
      </c>
      <c r="G20" s="26" t="str">
        <f t="shared" si="5"/>
        <v>deoe</v>
      </c>
      <c r="H20" s="25"/>
      <c r="I20" s="26" t="str">
        <f t="shared" si="6"/>
        <v>dheoe</v>
      </c>
      <c r="J20" s="25" t="str">
        <f t="shared" si="7"/>
        <v>feoe</v>
      </c>
      <c r="K20" s="26" t="str">
        <f t="shared" si="45"/>
        <v>feoeh</v>
      </c>
      <c r="L20" s="25" t="str">
        <f t="shared" si="8"/>
        <v>geoe</v>
      </c>
      <c r="M20" s="26" t="str">
        <f t="shared" si="9"/>
        <v>gheoe</v>
      </c>
      <c r="N20" s="25" t="str">
        <f t="shared" si="10"/>
        <v>heoe</v>
      </c>
      <c r="O20" s="26" t="str">
        <f t="shared" si="11"/>
        <v>hseoe</v>
      </c>
      <c r="P20" s="25" t="str">
        <f t="shared" si="12"/>
        <v>jeoe</v>
      </c>
      <c r="Q20" s="26" t="str">
        <f t="shared" si="13"/>
        <v>j'eoe</v>
      </c>
      <c r="R20" s="25" t="str">
        <f t="shared" si="1"/>
        <v>jheoe</v>
      </c>
      <c r="S20" s="25" t="str">
        <f t="shared" si="14"/>
        <v>keoe</v>
      </c>
      <c r="T20" s="26" t="str">
        <f t="shared" si="15"/>
        <v>kheoe</v>
      </c>
      <c r="U20" s="25" t="str">
        <f t="shared" si="16"/>
        <v>meoe</v>
      </c>
      <c r="V20" s="26" t="str">
        <f t="shared" si="17"/>
        <v>mheoe</v>
      </c>
      <c r="W20" s="25" t="str">
        <f t="shared" si="41"/>
        <v>meoeh</v>
      </c>
      <c r="X20" s="26" t="str">
        <f t="shared" si="19"/>
        <v>neoe</v>
      </c>
      <c r="Y20" s="25" t="str">
        <f t="shared" si="20"/>
        <v>ngeoe</v>
      </c>
      <c r="Z20" s="26" t="str">
        <f t="shared" si="21"/>
        <v>nheoe</v>
      </c>
      <c r="AA20" s="25" t="str">
        <f t="shared" si="42"/>
        <v>neoeh</v>
      </c>
      <c r="AB20" s="26" t="str">
        <f t="shared" si="22"/>
        <v>peoe</v>
      </c>
      <c r="AC20" s="25"/>
      <c r="AD20" s="26" t="str">
        <f t="shared" si="23"/>
        <v>pheoe</v>
      </c>
      <c r="AE20" s="25" t="str">
        <f t="shared" si="43"/>
        <v>peoeh</v>
      </c>
      <c r="AF20" s="26" t="str">
        <f t="shared" si="44"/>
        <v>reoe</v>
      </c>
      <c r="AG20" s="25" t="str">
        <f t="shared" si="25"/>
        <v>rheoe</v>
      </c>
      <c r="AH20" s="26" t="str">
        <f t="shared" si="26"/>
        <v>seoe</v>
      </c>
      <c r="AI20" s="25" t="str">
        <f t="shared" si="27"/>
        <v>sheoe</v>
      </c>
      <c r="AJ20" s="26" t="str">
        <f t="shared" si="28"/>
        <v>teoe</v>
      </c>
      <c r="AK20" s="25" t="str">
        <f t="shared" si="29"/>
        <v>theoe</v>
      </c>
      <c r="AL20" s="26" t="str">
        <f t="shared" si="30"/>
        <v>tseoe</v>
      </c>
      <c r="AM20" s="25" t="str">
        <f t="shared" si="31"/>
        <v>tsheoe</v>
      </c>
      <c r="AN20" s="26" t="str">
        <f t="shared" si="32"/>
        <v>uheoe</v>
      </c>
      <c r="AO20" s="25" t="str">
        <f t="shared" si="33"/>
        <v>weoe</v>
      </c>
      <c r="AP20" s="26" t="str">
        <f t="shared" si="34"/>
        <v>xeoe</v>
      </c>
    </row>
    <row r="21" spans="1:42">
      <c r="A21" s="24" t="s">
        <v>65</v>
      </c>
      <c r="B21" s="25" t="str">
        <f t="shared" si="2"/>
        <v>beoen</v>
      </c>
      <c r="C21" s="25" t="str">
        <f t="shared" si="40"/>
        <v>beoenh</v>
      </c>
      <c r="D21" s="25" t="str">
        <f t="shared" si="3"/>
        <v>bheoen</v>
      </c>
      <c r="E21" s="25" t="str">
        <f t="shared" si="4"/>
        <v>cheoen</v>
      </c>
      <c r="F21" s="25" t="str">
        <f t="shared" si="39"/>
        <v>ch'eoen</v>
      </c>
      <c r="G21" s="25" t="str">
        <f t="shared" si="5"/>
        <v>deoen</v>
      </c>
      <c r="H21" s="25"/>
      <c r="I21" s="25" t="str">
        <f t="shared" si="6"/>
        <v>dheoen</v>
      </c>
      <c r="J21" s="25" t="str">
        <f t="shared" si="7"/>
        <v>feoen</v>
      </c>
      <c r="K21" s="25" t="str">
        <f t="shared" si="45"/>
        <v>feoenh</v>
      </c>
      <c r="L21" s="25" t="str">
        <f t="shared" si="8"/>
        <v>geoen</v>
      </c>
      <c r="M21" s="25" t="str">
        <f t="shared" si="9"/>
        <v>gheoen</v>
      </c>
      <c r="N21" s="25" t="str">
        <f t="shared" si="10"/>
        <v>heoen</v>
      </c>
      <c r="O21" s="25" t="str">
        <f t="shared" si="11"/>
        <v>hseoen</v>
      </c>
      <c r="P21" s="25" t="str">
        <f t="shared" si="12"/>
        <v>jeoen</v>
      </c>
      <c r="Q21" s="25" t="str">
        <f t="shared" si="13"/>
        <v>j'eoen</v>
      </c>
      <c r="R21" s="25" t="str">
        <f t="shared" si="1"/>
        <v>jheoen</v>
      </c>
      <c r="S21" s="25" t="str">
        <f t="shared" si="14"/>
        <v>keoen</v>
      </c>
      <c r="T21" s="25" t="str">
        <f t="shared" si="15"/>
        <v>kheoen</v>
      </c>
      <c r="U21" s="25" t="str">
        <f t="shared" si="16"/>
        <v>meoen</v>
      </c>
      <c r="V21" s="25" t="str">
        <f t="shared" si="17"/>
        <v>mheoen</v>
      </c>
      <c r="W21" s="25" t="str">
        <f t="shared" si="41"/>
        <v>meoenh</v>
      </c>
      <c r="X21" s="25" t="str">
        <f t="shared" si="19"/>
        <v>neoen</v>
      </c>
      <c r="Y21" s="25" t="str">
        <f t="shared" si="20"/>
        <v>ngeoen</v>
      </c>
      <c r="Z21" s="25" t="str">
        <f t="shared" si="21"/>
        <v>nheoen</v>
      </c>
      <c r="AA21" s="25" t="str">
        <f t="shared" si="42"/>
        <v>neoenh</v>
      </c>
      <c r="AB21" s="25" t="str">
        <f t="shared" si="22"/>
        <v>peoen</v>
      </c>
      <c r="AC21" s="25"/>
      <c r="AD21" s="25" t="str">
        <f t="shared" si="23"/>
        <v>pheoen</v>
      </c>
      <c r="AE21" s="25" t="str">
        <f t="shared" si="43"/>
        <v>peoenh</v>
      </c>
      <c r="AF21" s="25" t="str">
        <f t="shared" si="44"/>
        <v>reoen</v>
      </c>
      <c r="AG21" s="25" t="str">
        <f t="shared" si="25"/>
        <v>rheoen</v>
      </c>
      <c r="AH21" s="25" t="str">
        <f t="shared" si="26"/>
        <v>seoen</v>
      </c>
      <c r="AI21" s="25" t="str">
        <f t="shared" si="27"/>
        <v>sheoen</v>
      </c>
      <c r="AJ21" s="25" t="str">
        <f t="shared" si="28"/>
        <v>teoen</v>
      </c>
      <c r="AK21" s="25" t="str">
        <f t="shared" si="29"/>
        <v>theoen</v>
      </c>
      <c r="AL21" s="25" t="str">
        <f t="shared" si="30"/>
        <v>tseoen</v>
      </c>
      <c r="AM21" s="25" t="str">
        <f t="shared" si="31"/>
        <v>tsheoen</v>
      </c>
      <c r="AN21" s="25" t="str">
        <f t="shared" si="32"/>
        <v>uheoen</v>
      </c>
      <c r="AO21" s="25" t="str">
        <f t="shared" si="33"/>
        <v>weoen</v>
      </c>
      <c r="AP21" s="25" t="str">
        <f t="shared" si="34"/>
        <v>xeoen</v>
      </c>
    </row>
    <row r="22" spans="1:42">
      <c r="A22" s="24" t="s">
        <v>66</v>
      </c>
      <c r="B22" s="25" t="str">
        <f t="shared" si="2"/>
        <v>beoeng</v>
      </c>
      <c r="C22" s="26" t="str">
        <f t="shared" si="40"/>
        <v>beoengh</v>
      </c>
      <c r="D22" s="25" t="str">
        <f t="shared" si="3"/>
        <v>bheoeng</v>
      </c>
      <c r="E22" s="26" t="str">
        <f t="shared" si="4"/>
        <v>cheoeng</v>
      </c>
      <c r="F22" s="25" t="str">
        <f t="shared" si="39"/>
        <v>ch'eoeng</v>
      </c>
      <c r="G22" s="26" t="str">
        <f t="shared" si="5"/>
        <v>deoeng</v>
      </c>
      <c r="H22" s="25"/>
      <c r="I22" s="26" t="str">
        <f t="shared" si="6"/>
        <v>dheoeng</v>
      </c>
      <c r="J22" s="25" t="str">
        <f t="shared" si="7"/>
        <v>feoeng</v>
      </c>
      <c r="K22" s="26" t="str">
        <f t="shared" si="45"/>
        <v>feoengh</v>
      </c>
      <c r="L22" s="25" t="str">
        <f t="shared" si="8"/>
        <v>geoeng</v>
      </c>
      <c r="M22" s="26" t="str">
        <f t="shared" si="9"/>
        <v>gheoeng</v>
      </c>
      <c r="N22" s="25" t="str">
        <f t="shared" si="10"/>
        <v>heoeng</v>
      </c>
      <c r="O22" s="26" t="str">
        <f t="shared" si="11"/>
        <v>hseoeng</v>
      </c>
      <c r="P22" s="25" t="str">
        <f t="shared" si="12"/>
        <v>jeoeng</v>
      </c>
      <c r="Q22" s="26" t="str">
        <f t="shared" si="13"/>
        <v>j'eoeng</v>
      </c>
      <c r="R22" s="25" t="str">
        <f t="shared" si="1"/>
        <v>jheoeng</v>
      </c>
      <c r="S22" s="25" t="str">
        <f t="shared" si="14"/>
        <v>keoeng</v>
      </c>
      <c r="T22" s="26" t="str">
        <f t="shared" si="15"/>
        <v>kheoeng</v>
      </c>
      <c r="U22" s="25" t="str">
        <f t="shared" si="16"/>
        <v>meoeng</v>
      </c>
      <c r="V22" s="26" t="str">
        <f t="shared" si="17"/>
        <v>mheoeng</v>
      </c>
      <c r="W22" s="25" t="str">
        <f t="shared" si="41"/>
        <v>meoengh</v>
      </c>
      <c r="X22" s="26" t="str">
        <f t="shared" si="19"/>
        <v>neoeng</v>
      </c>
      <c r="Y22" s="25" t="str">
        <f t="shared" si="20"/>
        <v>ngeoeng</v>
      </c>
      <c r="Z22" s="26" t="str">
        <f t="shared" si="21"/>
        <v>nheoeng</v>
      </c>
      <c r="AA22" s="25" t="str">
        <f t="shared" si="42"/>
        <v>neoengh</v>
      </c>
      <c r="AB22" s="26" t="str">
        <f t="shared" si="22"/>
        <v>peoeng</v>
      </c>
      <c r="AC22" s="25"/>
      <c r="AD22" s="26" t="str">
        <f t="shared" si="23"/>
        <v>pheoeng</v>
      </c>
      <c r="AE22" s="25" t="str">
        <f t="shared" si="43"/>
        <v>peoengh</v>
      </c>
      <c r="AF22" s="26" t="str">
        <f t="shared" si="44"/>
        <v>reoeng</v>
      </c>
      <c r="AG22" s="25" t="str">
        <f t="shared" si="25"/>
        <v>rheoeng</v>
      </c>
      <c r="AH22" s="26" t="str">
        <f t="shared" si="26"/>
        <v>seoeng</v>
      </c>
      <c r="AI22" s="25" t="str">
        <f t="shared" si="27"/>
        <v>sheoeng</v>
      </c>
      <c r="AJ22" s="26" t="str">
        <f t="shared" si="28"/>
        <v>teoeng</v>
      </c>
      <c r="AK22" s="25" t="str">
        <f t="shared" si="29"/>
        <v>theoeng</v>
      </c>
      <c r="AL22" s="26" t="str">
        <f t="shared" si="30"/>
        <v>tseoeng</v>
      </c>
      <c r="AM22" s="25" t="str">
        <f t="shared" si="31"/>
        <v>tsheoeng</v>
      </c>
      <c r="AN22" s="26" t="str">
        <f t="shared" si="32"/>
        <v>uheoeng</v>
      </c>
      <c r="AO22" s="25" t="str">
        <f t="shared" si="33"/>
        <v>weoeng</v>
      </c>
      <c r="AP22" s="26" t="str">
        <f t="shared" si="34"/>
        <v>xeoeng</v>
      </c>
    </row>
    <row r="23" spans="1:42">
      <c r="A23" s="24" t="s">
        <v>67</v>
      </c>
      <c r="B23" s="25" t="str">
        <f t="shared" si="2"/>
        <v>beoi</v>
      </c>
      <c r="C23" s="25" t="str">
        <f t="shared" si="40"/>
        <v>beoih</v>
      </c>
      <c r="D23" s="25" t="str">
        <f t="shared" si="3"/>
        <v>bheoi</v>
      </c>
      <c r="E23" s="25" t="str">
        <f t="shared" si="4"/>
        <v>cheoi</v>
      </c>
      <c r="F23" s="25" t="str">
        <f t="shared" si="39"/>
        <v>ch'eoi</v>
      </c>
      <c r="G23" s="25" t="str">
        <f t="shared" si="5"/>
        <v>deoi</v>
      </c>
      <c r="H23" s="25"/>
      <c r="I23" s="25" t="str">
        <f t="shared" si="6"/>
        <v>dheoi</v>
      </c>
      <c r="J23" s="25" t="str">
        <f t="shared" si="7"/>
        <v>feoi</v>
      </c>
      <c r="K23" s="25" t="str">
        <f t="shared" si="45"/>
        <v>feoih</v>
      </c>
      <c r="L23" s="25" t="str">
        <f t="shared" si="8"/>
        <v>geoi</v>
      </c>
      <c r="M23" s="25" t="str">
        <f t="shared" si="9"/>
        <v>gheoi</v>
      </c>
      <c r="N23" s="25" t="str">
        <f t="shared" si="10"/>
        <v>heoi</v>
      </c>
      <c r="O23" s="25" t="str">
        <f t="shared" si="11"/>
        <v>hseoi</v>
      </c>
      <c r="P23" s="25" t="str">
        <f t="shared" si="12"/>
        <v>jeoi</v>
      </c>
      <c r="Q23" s="25" t="str">
        <f t="shared" si="13"/>
        <v>j'eoi</v>
      </c>
      <c r="R23" s="25" t="str">
        <f t="shared" si="1"/>
        <v>jheoi</v>
      </c>
      <c r="S23" s="25" t="str">
        <f t="shared" si="14"/>
        <v>keoi</v>
      </c>
      <c r="T23" s="25" t="str">
        <f t="shared" si="15"/>
        <v>kheoi</v>
      </c>
      <c r="U23" s="25" t="str">
        <f t="shared" si="16"/>
        <v>meoi</v>
      </c>
      <c r="V23" s="25" t="str">
        <f t="shared" si="17"/>
        <v>mheoi</v>
      </c>
      <c r="W23" s="25" t="str">
        <f t="shared" si="41"/>
        <v>meoih</v>
      </c>
      <c r="X23" s="25" t="str">
        <f t="shared" si="19"/>
        <v>neoi</v>
      </c>
      <c r="Y23" s="25" t="str">
        <f t="shared" si="20"/>
        <v>ngeoi</v>
      </c>
      <c r="Z23" s="25" t="str">
        <f t="shared" si="21"/>
        <v>nheoi</v>
      </c>
      <c r="AA23" s="25" t="str">
        <f t="shared" si="42"/>
        <v>neoih</v>
      </c>
      <c r="AB23" s="25" t="str">
        <f t="shared" si="22"/>
        <v>peoi</v>
      </c>
      <c r="AC23" s="25"/>
      <c r="AD23" s="25" t="str">
        <f t="shared" si="23"/>
        <v>pheoi</v>
      </c>
      <c r="AE23" s="25" t="str">
        <f t="shared" si="43"/>
        <v>peoih</v>
      </c>
      <c r="AF23" s="25" t="str">
        <f t="shared" si="44"/>
        <v>reoi</v>
      </c>
      <c r="AG23" s="25" t="str">
        <f t="shared" si="25"/>
        <v>rheoi</v>
      </c>
      <c r="AH23" s="25" t="str">
        <f t="shared" si="26"/>
        <v>seoi</v>
      </c>
      <c r="AI23" s="25" t="str">
        <f t="shared" si="27"/>
        <v>sheoi</v>
      </c>
      <c r="AJ23" s="25" t="str">
        <f t="shared" si="28"/>
        <v>teoi</v>
      </c>
      <c r="AK23" s="25" t="str">
        <f t="shared" si="29"/>
        <v>theoi</v>
      </c>
      <c r="AL23" s="25" t="str">
        <f t="shared" si="30"/>
        <v>tseoi</v>
      </c>
      <c r="AM23" s="25" t="str">
        <f t="shared" si="31"/>
        <v>tsheoi</v>
      </c>
      <c r="AN23" s="25" t="str">
        <f t="shared" si="32"/>
        <v>uheoi</v>
      </c>
      <c r="AO23" s="25" t="str">
        <f t="shared" si="33"/>
        <v>weoi</v>
      </c>
      <c r="AP23" s="25" t="str">
        <f t="shared" si="34"/>
        <v>xeoi</v>
      </c>
    </row>
    <row r="24" spans="1:42">
      <c r="A24" s="24" t="s">
        <v>68</v>
      </c>
      <c r="B24" s="25" t="str">
        <f t="shared" si="2"/>
        <v>beon</v>
      </c>
      <c r="C24" s="26" t="str">
        <f t="shared" si="40"/>
        <v>beonh</v>
      </c>
      <c r="D24" s="25" t="str">
        <f t="shared" si="3"/>
        <v>bheon</v>
      </c>
      <c r="E24" s="26" t="str">
        <f t="shared" si="4"/>
        <v>cheon</v>
      </c>
      <c r="F24" s="25" t="str">
        <f t="shared" si="39"/>
        <v>ch'eon</v>
      </c>
      <c r="G24" s="26" t="str">
        <f t="shared" si="5"/>
        <v>deon</v>
      </c>
      <c r="H24" s="25"/>
      <c r="I24" s="26" t="str">
        <f t="shared" si="6"/>
        <v>dheon</v>
      </c>
      <c r="J24" s="25" t="str">
        <f t="shared" si="7"/>
        <v>feon</v>
      </c>
      <c r="K24" s="26" t="str">
        <f t="shared" si="45"/>
        <v>feonh</v>
      </c>
      <c r="L24" s="25" t="str">
        <f t="shared" si="8"/>
        <v>geon</v>
      </c>
      <c r="M24" s="26" t="str">
        <f t="shared" si="9"/>
        <v>gheon</v>
      </c>
      <c r="N24" s="25" t="str">
        <f t="shared" si="10"/>
        <v>heon</v>
      </c>
      <c r="O24" s="26" t="str">
        <f t="shared" si="11"/>
        <v>hseon</v>
      </c>
      <c r="P24" s="25" t="str">
        <f t="shared" si="12"/>
        <v>jeon</v>
      </c>
      <c r="Q24" s="26" t="str">
        <f t="shared" si="13"/>
        <v>j'eon</v>
      </c>
      <c r="R24" s="25" t="str">
        <f t="shared" si="1"/>
        <v>jheon</v>
      </c>
      <c r="S24" s="25" t="str">
        <f t="shared" si="14"/>
        <v>keon</v>
      </c>
      <c r="T24" s="26" t="str">
        <f t="shared" si="15"/>
        <v>kheon</v>
      </c>
      <c r="U24" s="25" t="str">
        <f t="shared" si="16"/>
        <v>meon</v>
      </c>
      <c r="V24" s="26" t="str">
        <f t="shared" si="17"/>
        <v>mheon</v>
      </c>
      <c r="W24" s="25" t="str">
        <f t="shared" si="41"/>
        <v>meonh</v>
      </c>
      <c r="X24" s="26" t="str">
        <f t="shared" si="19"/>
        <v>neon</v>
      </c>
      <c r="Y24" s="25" t="str">
        <f t="shared" si="20"/>
        <v>ngeon</v>
      </c>
      <c r="Z24" s="26" t="str">
        <f t="shared" si="21"/>
        <v>nheon</v>
      </c>
      <c r="AA24" s="25" t="str">
        <f t="shared" si="42"/>
        <v>neonh</v>
      </c>
      <c r="AB24" s="26" t="str">
        <f t="shared" si="22"/>
        <v>peon</v>
      </c>
      <c r="AC24" s="25"/>
      <c r="AD24" s="26" t="str">
        <f t="shared" si="23"/>
        <v>pheon</v>
      </c>
      <c r="AE24" s="25" t="str">
        <f t="shared" si="43"/>
        <v>peonh</v>
      </c>
      <c r="AF24" s="26" t="str">
        <f t="shared" si="44"/>
        <v>reon</v>
      </c>
      <c r="AG24" s="25" t="str">
        <f t="shared" si="25"/>
        <v>rheon</v>
      </c>
      <c r="AH24" s="26" t="str">
        <f t="shared" si="26"/>
        <v>seon</v>
      </c>
      <c r="AI24" s="25" t="str">
        <f t="shared" si="27"/>
        <v>sheon</v>
      </c>
      <c r="AJ24" s="26" t="str">
        <f t="shared" si="28"/>
        <v>teon</v>
      </c>
      <c r="AK24" s="25" t="str">
        <f t="shared" si="29"/>
        <v>theon</v>
      </c>
      <c r="AL24" s="26" t="str">
        <f t="shared" si="30"/>
        <v>tseon</v>
      </c>
      <c r="AM24" s="25" t="str">
        <f t="shared" si="31"/>
        <v>tsheon</v>
      </c>
      <c r="AN24" s="26" t="str">
        <f t="shared" si="32"/>
        <v>uheon</v>
      </c>
      <c r="AO24" s="25" t="str">
        <f t="shared" si="33"/>
        <v>weon</v>
      </c>
      <c r="AP24" s="26" t="str">
        <f t="shared" si="34"/>
        <v>xeon</v>
      </c>
    </row>
    <row r="25" spans="1:42">
      <c r="A25" s="24" t="s">
        <v>69</v>
      </c>
      <c r="B25" s="25" t="str">
        <f t="shared" si="2"/>
        <v>beong</v>
      </c>
      <c r="C25" s="25" t="str">
        <f t="shared" si="40"/>
        <v>beongh</v>
      </c>
      <c r="D25" s="25" t="str">
        <f t="shared" si="3"/>
        <v>bheong</v>
      </c>
      <c r="E25" s="25" t="str">
        <f t="shared" si="4"/>
        <v>cheong</v>
      </c>
      <c r="F25" s="25" t="str">
        <f t="shared" si="39"/>
        <v>ch'eong</v>
      </c>
      <c r="G25" s="25" t="str">
        <f t="shared" si="5"/>
        <v>deong</v>
      </c>
      <c r="H25" s="25"/>
      <c r="I25" s="25" t="str">
        <f t="shared" si="6"/>
        <v>dheong</v>
      </c>
      <c r="J25" s="25" t="str">
        <f t="shared" si="7"/>
        <v>feong</v>
      </c>
      <c r="K25" s="25" t="str">
        <f t="shared" si="45"/>
        <v>feongh</v>
      </c>
      <c r="L25" s="25" t="str">
        <f t="shared" si="8"/>
        <v>geong</v>
      </c>
      <c r="M25" s="25" t="str">
        <f t="shared" si="9"/>
        <v>gheong</v>
      </c>
      <c r="N25" s="25" t="str">
        <f t="shared" si="10"/>
        <v>heong</v>
      </c>
      <c r="O25" s="25" t="str">
        <f t="shared" si="11"/>
        <v>hseong</v>
      </c>
      <c r="P25" s="25" t="str">
        <f t="shared" si="12"/>
        <v>jeong</v>
      </c>
      <c r="Q25" s="25" t="str">
        <f t="shared" si="13"/>
        <v>j'eong</v>
      </c>
      <c r="R25" s="25" t="str">
        <f t="shared" si="1"/>
        <v>jheong</v>
      </c>
      <c r="S25" s="25" t="str">
        <f t="shared" si="14"/>
        <v>keong</v>
      </c>
      <c r="T25" s="25" t="str">
        <f t="shared" si="15"/>
        <v>kheong</v>
      </c>
      <c r="U25" s="25" t="str">
        <f t="shared" si="16"/>
        <v>meong</v>
      </c>
      <c r="V25" s="25" t="str">
        <f t="shared" si="17"/>
        <v>mheong</v>
      </c>
      <c r="W25" s="25" t="str">
        <f t="shared" si="41"/>
        <v>meongh</v>
      </c>
      <c r="X25" s="25" t="str">
        <f t="shared" si="19"/>
        <v>neong</v>
      </c>
      <c r="Y25" s="25" t="str">
        <f t="shared" si="20"/>
        <v>ngeong</v>
      </c>
      <c r="Z25" s="25" t="str">
        <f t="shared" si="21"/>
        <v>nheong</v>
      </c>
      <c r="AA25" s="25" t="str">
        <f t="shared" si="42"/>
        <v>neongh</v>
      </c>
      <c r="AB25" s="25" t="str">
        <f t="shared" si="22"/>
        <v>peong</v>
      </c>
      <c r="AC25" s="25"/>
      <c r="AD25" s="25" t="str">
        <f t="shared" si="23"/>
        <v>pheong</v>
      </c>
      <c r="AE25" s="25" t="str">
        <f t="shared" si="43"/>
        <v>peongh</v>
      </c>
      <c r="AF25" s="25" t="str">
        <f t="shared" si="44"/>
        <v>reong</v>
      </c>
      <c r="AG25" s="25" t="str">
        <f t="shared" si="25"/>
        <v>rheong</v>
      </c>
      <c r="AH25" s="25" t="str">
        <f t="shared" si="26"/>
        <v>seong</v>
      </c>
      <c r="AI25" s="25" t="str">
        <f t="shared" si="27"/>
        <v>sheong</v>
      </c>
      <c r="AJ25" s="25" t="str">
        <f t="shared" si="28"/>
        <v>teong</v>
      </c>
      <c r="AK25" s="25" t="str">
        <f t="shared" si="29"/>
        <v>theong</v>
      </c>
      <c r="AL25" s="25" t="str">
        <f t="shared" si="30"/>
        <v>tseong</v>
      </c>
      <c r="AM25" s="25" t="str">
        <f t="shared" si="31"/>
        <v>tsheong</v>
      </c>
      <c r="AN25" s="25" t="str">
        <f t="shared" si="32"/>
        <v>uheong</v>
      </c>
      <c r="AO25" s="25" t="str">
        <f t="shared" si="33"/>
        <v>weong</v>
      </c>
      <c r="AP25" s="25" t="str">
        <f t="shared" si="34"/>
        <v>xeong</v>
      </c>
    </row>
    <row r="26" spans="1:42">
      <c r="A26" s="24" t="s">
        <v>70</v>
      </c>
      <c r="B26" s="25" t="str">
        <f t="shared" si="2"/>
        <v>beu</v>
      </c>
      <c r="C26" s="26" t="str">
        <f t="shared" si="40"/>
        <v>beuh</v>
      </c>
      <c r="D26" s="25" t="str">
        <f t="shared" si="3"/>
        <v>bheu</v>
      </c>
      <c r="E26" s="26" t="str">
        <f t="shared" si="4"/>
        <v>cheu</v>
      </c>
      <c r="F26" s="25" t="str">
        <f t="shared" si="39"/>
        <v>ch'eu</v>
      </c>
      <c r="G26" s="26" t="str">
        <f t="shared" si="5"/>
        <v>deu</v>
      </c>
      <c r="H26" s="25"/>
      <c r="I26" s="26" t="str">
        <f t="shared" si="6"/>
        <v>dheu</v>
      </c>
      <c r="J26" s="25" t="str">
        <f t="shared" si="7"/>
        <v>feu</v>
      </c>
      <c r="K26" s="26" t="str">
        <f t="shared" si="45"/>
        <v>feuh</v>
      </c>
      <c r="L26" s="25" t="str">
        <f t="shared" si="8"/>
        <v>geu</v>
      </c>
      <c r="M26" s="26" t="str">
        <f t="shared" si="9"/>
        <v>gheu</v>
      </c>
      <c r="N26" s="25" t="str">
        <f t="shared" si="10"/>
        <v>heu</v>
      </c>
      <c r="O26" s="26" t="str">
        <f t="shared" si="11"/>
        <v>hseu</v>
      </c>
      <c r="P26" s="25" t="str">
        <f t="shared" si="12"/>
        <v>jeu</v>
      </c>
      <c r="Q26" s="26" t="str">
        <f t="shared" si="13"/>
        <v>j'eu</v>
      </c>
      <c r="R26" s="25" t="str">
        <f t="shared" si="1"/>
        <v>jheu</v>
      </c>
      <c r="S26" s="25" t="str">
        <f t="shared" si="14"/>
        <v>keu</v>
      </c>
      <c r="T26" s="26" t="str">
        <f t="shared" si="15"/>
        <v>kheu</v>
      </c>
      <c r="U26" s="25" t="str">
        <f t="shared" si="16"/>
        <v>meu</v>
      </c>
      <c r="V26" s="26" t="str">
        <f t="shared" si="17"/>
        <v>mheu</v>
      </c>
      <c r="W26" s="25" t="str">
        <f t="shared" si="41"/>
        <v>meuh</v>
      </c>
      <c r="X26" s="26" t="str">
        <f t="shared" si="19"/>
        <v>neu</v>
      </c>
      <c r="Y26" s="25" t="str">
        <f t="shared" si="20"/>
        <v>ngeu</v>
      </c>
      <c r="Z26" s="26" t="str">
        <f t="shared" si="21"/>
        <v>nheu</v>
      </c>
      <c r="AA26" s="25" t="str">
        <f t="shared" si="42"/>
        <v>neuh</v>
      </c>
      <c r="AB26" s="26" t="str">
        <f t="shared" si="22"/>
        <v>peu</v>
      </c>
      <c r="AC26" s="25"/>
      <c r="AD26" s="26" t="str">
        <f t="shared" si="23"/>
        <v>pheu</v>
      </c>
      <c r="AE26" s="25" t="str">
        <f t="shared" si="43"/>
        <v>peuh</v>
      </c>
      <c r="AF26" s="26" t="str">
        <f t="shared" si="44"/>
        <v>reu</v>
      </c>
      <c r="AG26" s="25" t="str">
        <f t="shared" si="25"/>
        <v>rheu</v>
      </c>
      <c r="AH26" s="26" t="str">
        <f t="shared" si="26"/>
        <v>seu</v>
      </c>
      <c r="AI26" s="25" t="str">
        <f t="shared" si="27"/>
        <v>sheu</v>
      </c>
      <c r="AJ26" s="26" t="str">
        <f t="shared" si="28"/>
        <v>teu</v>
      </c>
      <c r="AK26" s="25" t="str">
        <f t="shared" si="29"/>
        <v>theu</v>
      </c>
      <c r="AL26" s="26" t="str">
        <f t="shared" si="30"/>
        <v>tseu</v>
      </c>
      <c r="AM26" s="25" t="str">
        <f t="shared" si="31"/>
        <v>tsheu</v>
      </c>
      <c r="AN26" s="26" t="str">
        <f t="shared" si="32"/>
        <v>uheu</v>
      </c>
      <c r="AO26" s="25" t="str">
        <f t="shared" si="33"/>
        <v>weu</v>
      </c>
      <c r="AP26" s="26" t="str">
        <f t="shared" si="34"/>
        <v>xeu</v>
      </c>
    </row>
    <row r="27" spans="1:42">
      <c r="A27" s="24" t="s">
        <v>71</v>
      </c>
      <c r="B27" s="25" t="str">
        <f t="shared" si="2"/>
        <v>beue</v>
      </c>
      <c r="C27" s="25" t="str">
        <f t="shared" si="40"/>
        <v>beueh</v>
      </c>
      <c r="D27" s="25" t="str">
        <f t="shared" si="3"/>
        <v>bheue</v>
      </c>
      <c r="E27" s="25" t="str">
        <f t="shared" si="4"/>
        <v>cheue</v>
      </c>
      <c r="F27" s="25" t="str">
        <f t="shared" si="39"/>
        <v>ch'eue</v>
      </c>
      <c r="G27" s="25" t="str">
        <f t="shared" si="5"/>
        <v>deue</v>
      </c>
      <c r="H27" s="25"/>
      <c r="I27" s="25" t="str">
        <f t="shared" si="6"/>
        <v>dheue</v>
      </c>
      <c r="J27" s="25" t="str">
        <f t="shared" si="7"/>
        <v>feue</v>
      </c>
      <c r="K27" s="25" t="str">
        <f t="shared" si="45"/>
        <v>feueh</v>
      </c>
      <c r="L27" s="25" t="str">
        <f t="shared" si="8"/>
        <v>geue</v>
      </c>
      <c r="M27" s="25" t="str">
        <f t="shared" si="9"/>
        <v>gheue</v>
      </c>
      <c r="N27" s="25" t="str">
        <f t="shared" si="10"/>
        <v>heue</v>
      </c>
      <c r="O27" s="25" t="str">
        <f t="shared" si="11"/>
        <v>hseue</v>
      </c>
      <c r="P27" s="25" t="str">
        <f t="shared" si="12"/>
        <v>jeue</v>
      </c>
      <c r="Q27" s="25" t="str">
        <f t="shared" si="13"/>
        <v>j'eue</v>
      </c>
      <c r="R27" s="25" t="str">
        <f t="shared" si="1"/>
        <v>jheue</v>
      </c>
      <c r="S27" s="25" t="str">
        <f t="shared" si="14"/>
        <v>keue</v>
      </c>
      <c r="T27" s="25" t="str">
        <f t="shared" si="15"/>
        <v>kheue</v>
      </c>
      <c r="U27" s="25" t="str">
        <f t="shared" si="16"/>
        <v>meue</v>
      </c>
      <c r="V27" s="25" t="str">
        <f t="shared" si="17"/>
        <v>mheue</v>
      </c>
      <c r="W27" s="25" t="str">
        <f t="shared" si="41"/>
        <v>meueh</v>
      </c>
      <c r="X27" s="25" t="str">
        <f t="shared" si="19"/>
        <v>neue</v>
      </c>
      <c r="Y27" s="25" t="str">
        <f t="shared" si="20"/>
        <v>ngeue</v>
      </c>
      <c r="Z27" s="25" t="str">
        <f t="shared" si="21"/>
        <v>nheue</v>
      </c>
      <c r="AA27" s="25" t="str">
        <f t="shared" si="42"/>
        <v>neueh</v>
      </c>
      <c r="AB27" s="25" t="str">
        <f t="shared" si="22"/>
        <v>peue</v>
      </c>
      <c r="AC27" s="25"/>
      <c r="AD27" s="25" t="str">
        <f t="shared" si="23"/>
        <v>pheue</v>
      </c>
      <c r="AE27" s="25" t="str">
        <f t="shared" si="43"/>
        <v>peueh</v>
      </c>
      <c r="AF27" s="25" t="str">
        <f t="shared" si="44"/>
        <v>reue</v>
      </c>
      <c r="AG27" s="25" t="str">
        <f t="shared" si="25"/>
        <v>rheue</v>
      </c>
      <c r="AH27" s="25" t="str">
        <f t="shared" si="26"/>
        <v>seue</v>
      </c>
      <c r="AI27" s="25" t="str">
        <f t="shared" si="27"/>
        <v>sheue</v>
      </c>
      <c r="AJ27" s="25" t="str">
        <f t="shared" si="28"/>
        <v>teue</v>
      </c>
      <c r="AK27" s="25" t="str">
        <f t="shared" si="29"/>
        <v>theue</v>
      </c>
      <c r="AL27" s="25" t="str">
        <f t="shared" si="30"/>
        <v>tseue</v>
      </c>
      <c r="AM27" s="25" t="str">
        <f t="shared" si="31"/>
        <v>tsheue</v>
      </c>
      <c r="AN27" s="25" t="str">
        <f t="shared" si="32"/>
        <v>uheue</v>
      </c>
      <c r="AO27" s="25" t="str">
        <f t="shared" si="33"/>
        <v>weue</v>
      </c>
      <c r="AP27" s="25" t="str">
        <f t="shared" si="34"/>
        <v>xeue</v>
      </c>
    </row>
    <row r="28" spans="1:42">
      <c r="A28" s="24" t="s">
        <v>72</v>
      </c>
      <c r="B28" s="25" t="str">
        <f t="shared" si="2"/>
        <v>bhon</v>
      </c>
      <c r="C28" s="26" t="str">
        <f t="shared" si="40"/>
        <v>bhonh</v>
      </c>
      <c r="D28" s="25"/>
      <c r="E28" s="26"/>
      <c r="F28" s="25"/>
      <c r="G28" s="26" t="str">
        <f t="shared" si="5"/>
        <v>dhon</v>
      </c>
      <c r="H28" s="25"/>
      <c r="I28" s="26"/>
      <c r="J28" s="25"/>
      <c r="K28" s="26" t="str">
        <f t="shared" si="45"/>
        <v>fhonh</v>
      </c>
      <c r="L28" s="25" t="str">
        <f t="shared" si="8"/>
        <v>ghon</v>
      </c>
      <c r="M28" s="26"/>
      <c r="N28" s="25"/>
      <c r="O28" s="26"/>
      <c r="P28" s="25" t="str">
        <f t="shared" si="12"/>
        <v>jhon</v>
      </c>
      <c r="Q28" s="26"/>
      <c r="R28" s="25"/>
      <c r="S28" s="25" t="str">
        <f t="shared" si="14"/>
        <v>khon</v>
      </c>
      <c r="T28" s="26"/>
      <c r="U28" s="25" t="str">
        <f t="shared" si="16"/>
        <v>mhon</v>
      </c>
      <c r="V28" s="26"/>
      <c r="W28" s="25"/>
      <c r="X28" s="26" t="str">
        <f t="shared" si="19"/>
        <v>nhon</v>
      </c>
      <c r="Y28" s="25"/>
      <c r="Z28" s="26"/>
      <c r="AA28" s="25"/>
      <c r="AB28" s="26" t="str">
        <f t="shared" si="22"/>
        <v>phon</v>
      </c>
      <c r="AC28" s="25"/>
      <c r="AD28" s="26"/>
      <c r="AE28" s="25"/>
      <c r="AF28" s="26" t="str">
        <f t="shared" si="44"/>
        <v>rhon</v>
      </c>
      <c r="AG28" s="25"/>
      <c r="AH28" s="26" t="str">
        <f t="shared" si="26"/>
        <v>shon</v>
      </c>
      <c r="AI28" s="25"/>
      <c r="AJ28" s="26" t="str">
        <f t="shared" si="28"/>
        <v>thon</v>
      </c>
      <c r="AK28" s="25"/>
      <c r="AL28" s="26" t="str">
        <f t="shared" si="30"/>
        <v>tshon</v>
      </c>
      <c r="AM28" s="25"/>
      <c r="AN28" s="26"/>
      <c r="AO28" s="25" t="str">
        <f t="shared" si="33"/>
        <v>whon</v>
      </c>
      <c r="AP28" s="26"/>
    </row>
    <row r="29" spans="1:42">
      <c r="A29" s="24" t="s">
        <v>73</v>
      </c>
      <c r="B29" s="25" t="str">
        <f t="shared" si="2"/>
        <v>bhong</v>
      </c>
      <c r="C29" s="25" t="str">
        <f t="shared" si="40"/>
        <v>bhongh</v>
      </c>
      <c r="D29" s="25"/>
      <c r="E29" s="25"/>
      <c r="F29" s="25"/>
      <c r="G29" s="25" t="str">
        <f t="shared" si="5"/>
        <v>dhong</v>
      </c>
      <c r="H29" s="25"/>
      <c r="I29" s="25"/>
      <c r="J29" s="25"/>
      <c r="K29" s="25"/>
      <c r="L29" s="25" t="str">
        <f t="shared" si="8"/>
        <v>ghong</v>
      </c>
      <c r="M29" s="25"/>
      <c r="N29" s="25"/>
      <c r="O29" s="25"/>
      <c r="P29" s="25" t="str">
        <f t="shared" si="12"/>
        <v>jhong</v>
      </c>
      <c r="Q29" s="25"/>
      <c r="R29" s="25"/>
      <c r="S29" s="25" t="str">
        <f t="shared" si="14"/>
        <v>khong</v>
      </c>
      <c r="T29" s="25"/>
      <c r="U29" s="25" t="str">
        <f t="shared" si="16"/>
        <v>mhong</v>
      </c>
      <c r="V29" s="25"/>
      <c r="W29" s="25"/>
      <c r="X29" s="25" t="str">
        <f t="shared" si="19"/>
        <v>nhong</v>
      </c>
      <c r="Y29" s="25"/>
      <c r="Z29" s="25"/>
      <c r="AA29" s="25"/>
      <c r="AB29" s="25" t="str">
        <f t="shared" si="22"/>
        <v>phong</v>
      </c>
      <c r="AC29" s="25"/>
      <c r="AD29" s="25"/>
      <c r="AE29" s="25"/>
      <c r="AF29" s="25" t="str">
        <f t="shared" si="44"/>
        <v>rhong</v>
      </c>
      <c r="AG29" s="25"/>
      <c r="AH29" s="25" t="str">
        <f t="shared" si="26"/>
        <v>shong</v>
      </c>
      <c r="AI29" s="25"/>
      <c r="AJ29" s="25" t="str">
        <f t="shared" si="28"/>
        <v>thong</v>
      </c>
      <c r="AK29" s="25"/>
      <c r="AL29" s="25" t="str">
        <f t="shared" si="30"/>
        <v>tshong</v>
      </c>
      <c r="AM29" s="25"/>
      <c r="AN29" s="25"/>
      <c r="AO29" s="25" t="str">
        <f t="shared" si="33"/>
        <v>whong</v>
      </c>
      <c r="AP29" s="25"/>
    </row>
    <row r="30" spans="1:42">
      <c r="A30" s="24" t="s">
        <v>74</v>
      </c>
      <c r="B30" s="25" t="str">
        <f t="shared" si="2"/>
        <v>bieh</v>
      </c>
      <c r="C30" s="26"/>
      <c r="D30" s="25" t="str">
        <f t="shared" ref="D30:D48" si="46">"bh"&amp;A30</f>
        <v>bhieh</v>
      </c>
      <c r="E30" s="26" t="str">
        <f t="shared" ref="E30:E59" si="47">"ch"&amp;A30</f>
        <v>chieh</v>
      </c>
      <c r="F30" s="25" t="str">
        <f t="shared" ref="F30:F59" si="48">"ch'"&amp;A30</f>
        <v>ch'ieh</v>
      </c>
      <c r="G30" s="26" t="str">
        <f t="shared" si="5"/>
        <v>dieh</v>
      </c>
      <c r="H30" s="25"/>
      <c r="I30" s="26" t="str">
        <f t="shared" ref="I30:I48" si="49">"dh"&amp;A30</f>
        <v>dhieh</v>
      </c>
      <c r="J30" s="25"/>
      <c r="K30" s="26"/>
      <c r="L30" s="25"/>
      <c r="M30" s="26" t="str">
        <f t="shared" ref="M30:M48" si="50">"gh"&amp;A30</f>
        <v>ghieh</v>
      </c>
      <c r="N30" s="25"/>
      <c r="O30" s="26" t="str">
        <f t="shared" ref="O30:O48" si="51">"hs"&amp;A30</f>
        <v>hsieh</v>
      </c>
      <c r="P30" s="25"/>
      <c r="Q30" s="26" t="str">
        <f t="shared" ref="Q30:Q48" si="52">"j'"&amp;A30</f>
        <v>j'ieh</v>
      </c>
      <c r="R30" s="25" t="str">
        <f t="shared" si="1"/>
        <v>jhieh</v>
      </c>
      <c r="S30" s="25" t="str">
        <f t="shared" si="14"/>
        <v>kieh</v>
      </c>
      <c r="T30" s="26" t="str">
        <f t="shared" ref="T30:T48" si="53">"kh"&amp;A30</f>
        <v>khieh</v>
      </c>
      <c r="U30" s="25" t="str">
        <f t="shared" si="16"/>
        <v>mieh</v>
      </c>
      <c r="V30" s="26" t="str">
        <f t="shared" ref="V30:V48" si="54">"mh"&amp;A30</f>
        <v>mhieh</v>
      </c>
      <c r="W30" s="25"/>
      <c r="X30" s="26" t="str">
        <f t="shared" si="19"/>
        <v>nieh</v>
      </c>
      <c r="Y30" s="25" t="str">
        <f t="shared" ref="Y30:Y48" si="55">"ng"&amp;A30</f>
        <v>ngieh</v>
      </c>
      <c r="Z30" s="26" t="str">
        <f t="shared" ref="Z30:Z48" si="56">"nh"&amp;A30</f>
        <v>nhieh</v>
      </c>
      <c r="AA30" s="25"/>
      <c r="AB30" s="26" t="str">
        <f t="shared" si="22"/>
        <v>pieh</v>
      </c>
      <c r="AC30" s="25"/>
      <c r="AD30" s="26" t="str">
        <f t="shared" ref="AD30:AD48" si="57">"ph"&amp;A30</f>
        <v>phieh</v>
      </c>
      <c r="AE30" s="25"/>
      <c r="AF30" s="26" t="str">
        <f t="shared" si="44"/>
        <v>rieh</v>
      </c>
      <c r="AG30" s="25" t="str">
        <f t="shared" ref="AG30:AG48" si="58">"rh"&amp;A30</f>
        <v>rhieh</v>
      </c>
      <c r="AH30" s="26" t="str">
        <f t="shared" si="26"/>
        <v>sieh</v>
      </c>
      <c r="AI30" s="25" t="str">
        <f t="shared" ref="AI30:AI48" si="59">"sh"&amp;A30</f>
        <v>shieh</v>
      </c>
      <c r="AJ30" s="26" t="str">
        <f t="shared" si="28"/>
        <v>tieh</v>
      </c>
      <c r="AK30" s="25" t="str">
        <f t="shared" ref="AK30:AK59" si="60">"th"&amp;A30</f>
        <v>thieh</v>
      </c>
      <c r="AL30" s="26" t="str">
        <f t="shared" si="30"/>
        <v>tsieh</v>
      </c>
      <c r="AM30" s="25" t="str">
        <f t="shared" ref="AM30:AM59" si="61">"tsh"&amp;A30</f>
        <v>tshieh</v>
      </c>
      <c r="AN30" s="26" t="str">
        <f t="shared" ref="AN30:AN51" si="62">"uh"&amp;A30</f>
        <v>uhieh</v>
      </c>
      <c r="AO30" s="25" t="str">
        <f t="shared" si="33"/>
        <v>wieh</v>
      </c>
      <c r="AP30" s="26" t="str">
        <f t="shared" ref="AP30:AP48" si="63">"x"&amp;A30</f>
        <v>xieh</v>
      </c>
    </row>
    <row r="31" spans="1:42">
      <c r="A31" s="24" t="s">
        <v>75</v>
      </c>
      <c r="B31" s="25" t="str">
        <f t="shared" si="2"/>
        <v>bik</v>
      </c>
      <c r="C31" s="25" t="str">
        <f>"b"&amp;A31&amp;"h"</f>
        <v>bikh</v>
      </c>
      <c r="D31" s="25" t="str">
        <f t="shared" si="46"/>
        <v>bhik</v>
      </c>
      <c r="E31" s="25" t="str">
        <f t="shared" si="47"/>
        <v>chik</v>
      </c>
      <c r="F31" s="25" t="str">
        <f t="shared" si="48"/>
        <v>ch'ik</v>
      </c>
      <c r="G31" s="25" t="str">
        <f t="shared" si="5"/>
        <v>dik</v>
      </c>
      <c r="H31" s="25"/>
      <c r="I31" s="25" t="str">
        <f t="shared" si="49"/>
        <v>dhik</v>
      </c>
      <c r="J31" s="25"/>
      <c r="K31" s="25"/>
      <c r="L31" s="25"/>
      <c r="M31" s="25" t="str">
        <f t="shared" si="50"/>
        <v>ghik</v>
      </c>
      <c r="N31" s="25"/>
      <c r="O31" s="25" t="str">
        <f t="shared" si="51"/>
        <v>hsik</v>
      </c>
      <c r="P31" s="25"/>
      <c r="Q31" s="25" t="str">
        <f t="shared" si="52"/>
        <v>j'ik</v>
      </c>
      <c r="R31" s="25" t="str">
        <f t="shared" si="1"/>
        <v>jhik</v>
      </c>
      <c r="S31" s="25" t="str">
        <f t="shared" si="14"/>
        <v>kik</v>
      </c>
      <c r="T31" s="25" t="str">
        <f t="shared" si="53"/>
        <v>khik</v>
      </c>
      <c r="U31" s="25" t="str">
        <f t="shared" si="16"/>
        <v>mik</v>
      </c>
      <c r="V31" s="25" t="str">
        <f t="shared" si="54"/>
        <v>mhik</v>
      </c>
      <c r="W31" s="25" t="str">
        <f>"m"&amp;A31&amp;"h"</f>
        <v>mikh</v>
      </c>
      <c r="X31" s="25" t="str">
        <f t="shared" si="19"/>
        <v>nik</v>
      </c>
      <c r="Y31" s="25" t="str">
        <f t="shared" si="55"/>
        <v>ngik</v>
      </c>
      <c r="Z31" s="25" t="str">
        <f t="shared" si="56"/>
        <v>nhik</v>
      </c>
      <c r="AA31" s="25"/>
      <c r="AB31" s="25" t="str">
        <f t="shared" si="22"/>
        <v>pik</v>
      </c>
      <c r="AC31" s="25"/>
      <c r="AD31" s="25" t="str">
        <f t="shared" si="57"/>
        <v>phik</v>
      </c>
      <c r="AE31" s="25" t="str">
        <f>"p"&amp;A31&amp;"h"</f>
        <v>pikh</v>
      </c>
      <c r="AF31" s="25" t="str">
        <f t="shared" si="44"/>
        <v>rik</v>
      </c>
      <c r="AG31" s="25" t="str">
        <f t="shared" si="58"/>
        <v>rhik</v>
      </c>
      <c r="AH31" s="25" t="str">
        <f t="shared" si="26"/>
        <v>sik</v>
      </c>
      <c r="AI31" s="25" t="str">
        <f t="shared" si="59"/>
        <v>shik</v>
      </c>
      <c r="AJ31" s="25" t="str">
        <f t="shared" si="28"/>
        <v>tik</v>
      </c>
      <c r="AK31" s="25" t="str">
        <f t="shared" si="60"/>
        <v>thik</v>
      </c>
      <c r="AL31" s="25" t="str">
        <f t="shared" si="30"/>
        <v>tsik</v>
      </c>
      <c r="AM31" s="25" t="str">
        <f t="shared" si="61"/>
        <v>tshik</v>
      </c>
      <c r="AN31" s="25" t="str">
        <f t="shared" si="62"/>
        <v>uhik</v>
      </c>
      <c r="AO31" s="25" t="str">
        <f t="shared" si="33"/>
        <v>wik</v>
      </c>
      <c r="AP31" s="25" t="str">
        <f t="shared" si="63"/>
        <v>xik</v>
      </c>
    </row>
    <row r="32" spans="1:42">
      <c r="A32" s="24" t="s">
        <v>76</v>
      </c>
      <c r="B32" s="25" t="str">
        <f t="shared" si="2"/>
        <v>bo</v>
      </c>
      <c r="C32" s="26" t="str">
        <f>"b"&amp;A32&amp;"h"</f>
        <v>boh</v>
      </c>
      <c r="D32" s="25" t="str">
        <f t="shared" si="46"/>
        <v>bho</v>
      </c>
      <c r="E32" s="26" t="str">
        <f t="shared" si="47"/>
        <v>cho</v>
      </c>
      <c r="F32" s="25" t="str">
        <f t="shared" si="48"/>
        <v>ch'o</v>
      </c>
      <c r="G32" s="26" t="str">
        <f t="shared" si="5"/>
        <v>do</v>
      </c>
      <c r="H32" s="25" t="str">
        <f t="shared" ref="H32:H48" si="64">"de"&amp;A32</f>
        <v>deo</v>
      </c>
      <c r="I32" s="26" t="str">
        <f t="shared" si="49"/>
        <v>dho</v>
      </c>
      <c r="J32" s="25" t="str">
        <f t="shared" ref="J32:J59" si="65">"f"&amp;A32</f>
        <v>fo</v>
      </c>
      <c r="K32" s="26" t="str">
        <f>"f"&amp;A32&amp;"h"</f>
        <v>foh</v>
      </c>
      <c r="L32" s="25" t="str">
        <f t="shared" ref="L32:L59" si="66">"g"&amp;A32</f>
        <v>go</v>
      </c>
      <c r="M32" s="26" t="str">
        <f t="shared" si="50"/>
        <v>gho</v>
      </c>
      <c r="N32" s="25" t="str">
        <f t="shared" ref="N32:N59" si="67">"h"&amp;A32</f>
        <v>ho</v>
      </c>
      <c r="O32" s="26" t="str">
        <f t="shared" si="51"/>
        <v>hso</v>
      </c>
      <c r="P32" s="25" t="str">
        <f t="shared" ref="P32:P59" si="68">"j"&amp;A32</f>
        <v>jo</v>
      </c>
      <c r="Q32" s="26" t="str">
        <f t="shared" si="52"/>
        <v>j'o</v>
      </c>
      <c r="R32" s="25" t="str">
        <f t="shared" si="1"/>
        <v>jho</v>
      </c>
      <c r="S32" s="25" t="str">
        <f t="shared" si="14"/>
        <v>ko</v>
      </c>
      <c r="T32" s="26" t="str">
        <f t="shared" si="53"/>
        <v>kho</v>
      </c>
      <c r="U32" s="25" t="str">
        <f t="shared" si="16"/>
        <v>mo</v>
      </c>
      <c r="V32" s="26" t="str">
        <f t="shared" si="54"/>
        <v>mho</v>
      </c>
      <c r="W32" s="25" t="str">
        <f>"m"&amp;A32&amp;"h"</f>
        <v>moh</v>
      </c>
      <c r="X32" s="26" t="str">
        <f t="shared" si="19"/>
        <v>no</v>
      </c>
      <c r="Y32" s="25" t="str">
        <f t="shared" si="55"/>
        <v>ngo</v>
      </c>
      <c r="Z32" s="26" t="str">
        <f t="shared" si="56"/>
        <v>nho</v>
      </c>
      <c r="AA32" s="25" t="str">
        <f>"n"&amp;A32&amp;"h"</f>
        <v>noh</v>
      </c>
      <c r="AB32" s="26" t="str">
        <f t="shared" si="22"/>
        <v>po</v>
      </c>
      <c r="AC32" s="25" t="str">
        <f t="shared" ref="AC32:AC48" si="69">"pe"&amp;A32</f>
        <v>peo</v>
      </c>
      <c r="AD32" s="26" t="str">
        <f t="shared" si="57"/>
        <v>pho</v>
      </c>
      <c r="AE32" s="25" t="str">
        <f>"p"&amp;A32&amp;"h"</f>
        <v>poh</v>
      </c>
      <c r="AF32" s="26" t="str">
        <f t="shared" si="44"/>
        <v>ro</v>
      </c>
      <c r="AG32" s="25" t="str">
        <f t="shared" si="58"/>
        <v>rho</v>
      </c>
      <c r="AH32" s="26" t="str">
        <f t="shared" si="26"/>
        <v>so</v>
      </c>
      <c r="AI32" s="25" t="str">
        <f t="shared" si="59"/>
        <v>sho</v>
      </c>
      <c r="AJ32" s="26" t="str">
        <f t="shared" si="28"/>
        <v>to</v>
      </c>
      <c r="AK32" s="25" t="str">
        <f t="shared" si="60"/>
        <v>tho</v>
      </c>
      <c r="AL32" s="26" t="str">
        <f t="shared" si="30"/>
        <v>tso</v>
      </c>
      <c r="AM32" s="25" t="str">
        <f t="shared" si="61"/>
        <v>tsho</v>
      </c>
      <c r="AN32" s="26" t="str">
        <f t="shared" si="62"/>
        <v>uho</v>
      </c>
      <c r="AO32" s="25" t="str">
        <f t="shared" si="33"/>
        <v>wo</v>
      </c>
      <c r="AP32" s="26" t="str">
        <f t="shared" si="63"/>
        <v>xo</v>
      </c>
    </row>
    <row r="33" spans="1:42">
      <c r="A33" s="24" t="s">
        <v>77</v>
      </c>
      <c r="B33" s="25" t="str">
        <f t="shared" si="2"/>
        <v>boh</v>
      </c>
      <c r="C33" s="25"/>
      <c r="D33" s="25" t="str">
        <f t="shared" si="46"/>
        <v>bhoh</v>
      </c>
      <c r="E33" s="25" t="str">
        <f t="shared" si="47"/>
        <v>choh</v>
      </c>
      <c r="F33" s="25" t="str">
        <f t="shared" si="48"/>
        <v>ch'oh</v>
      </c>
      <c r="G33" s="25" t="str">
        <f t="shared" si="5"/>
        <v>doh</v>
      </c>
      <c r="H33" s="25" t="str">
        <f t="shared" si="64"/>
        <v>deoh</v>
      </c>
      <c r="I33" s="25" t="str">
        <f t="shared" si="49"/>
        <v>dhoh</v>
      </c>
      <c r="J33" s="25" t="str">
        <f t="shared" si="65"/>
        <v>foh</v>
      </c>
      <c r="K33" s="25"/>
      <c r="L33" s="25" t="str">
        <f t="shared" si="66"/>
        <v>goh</v>
      </c>
      <c r="M33" s="25" t="str">
        <f t="shared" si="50"/>
        <v>ghoh</v>
      </c>
      <c r="N33" s="25" t="str">
        <f t="shared" si="67"/>
        <v>hoh</v>
      </c>
      <c r="O33" s="25" t="str">
        <f t="shared" si="51"/>
        <v>hsoh</v>
      </c>
      <c r="P33" s="25" t="str">
        <f t="shared" si="68"/>
        <v>joh</v>
      </c>
      <c r="Q33" s="25" t="str">
        <f t="shared" si="52"/>
        <v>j'oh</v>
      </c>
      <c r="R33" s="25" t="str">
        <f t="shared" si="1"/>
        <v>jhoh</v>
      </c>
      <c r="S33" s="25" t="str">
        <f t="shared" si="14"/>
        <v>koh</v>
      </c>
      <c r="T33" s="25" t="str">
        <f t="shared" si="53"/>
        <v>khoh</v>
      </c>
      <c r="U33" s="25" t="str">
        <f t="shared" si="16"/>
        <v>moh</v>
      </c>
      <c r="V33" s="25" t="str">
        <f t="shared" si="54"/>
        <v>mhoh</v>
      </c>
      <c r="W33" s="25"/>
      <c r="X33" s="25" t="str">
        <f t="shared" si="19"/>
        <v>noh</v>
      </c>
      <c r="Y33" s="25" t="str">
        <f t="shared" si="55"/>
        <v>ngoh</v>
      </c>
      <c r="Z33" s="25" t="str">
        <f t="shared" si="56"/>
        <v>nhoh</v>
      </c>
      <c r="AA33" s="25"/>
      <c r="AB33" s="25" t="str">
        <f t="shared" si="22"/>
        <v>poh</v>
      </c>
      <c r="AC33" s="25" t="str">
        <f t="shared" si="69"/>
        <v>peoh</v>
      </c>
      <c r="AD33" s="25" t="str">
        <f t="shared" si="57"/>
        <v>phoh</v>
      </c>
      <c r="AE33" s="25"/>
      <c r="AF33" s="25" t="str">
        <f t="shared" si="44"/>
        <v>roh</v>
      </c>
      <c r="AG33" s="25" t="str">
        <f t="shared" si="58"/>
        <v>rhoh</v>
      </c>
      <c r="AH33" s="25" t="str">
        <f t="shared" si="26"/>
        <v>soh</v>
      </c>
      <c r="AI33" s="25" t="str">
        <f t="shared" si="59"/>
        <v>shoh</v>
      </c>
      <c r="AJ33" s="25" t="str">
        <f t="shared" si="28"/>
        <v>toh</v>
      </c>
      <c r="AK33" s="25" t="str">
        <f t="shared" si="60"/>
        <v>thoh</v>
      </c>
      <c r="AL33" s="25" t="str">
        <f t="shared" si="30"/>
        <v>tsoh</v>
      </c>
      <c r="AM33" s="25" t="str">
        <f t="shared" si="61"/>
        <v>tshoh</v>
      </c>
      <c r="AN33" s="25" t="str">
        <f t="shared" si="62"/>
        <v>uhoh</v>
      </c>
      <c r="AO33" s="25" t="str">
        <f t="shared" si="33"/>
        <v>woh</v>
      </c>
      <c r="AP33" s="25" t="str">
        <f t="shared" si="63"/>
        <v>xoh</v>
      </c>
    </row>
    <row r="34" spans="1:42">
      <c r="A34" s="24" t="s">
        <v>78</v>
      </c>
      <c r="B34" s="25" t="str">
        <f t="shared" si="2"/>
        <v>bohn</v>
      </c>
      <c r="C34" s="26" t="str">
        <f t="shared" ref="C34:C49" si="70">"b"&amp;A34&amp;"h"</f>
        <v>bohnh</v>
      </c>
      <c r="D34" s="25" t="str">
        <f t="shared" si="46"/>
        <v>bhohn</v>
      </c>
      <c r="E34" s="26" t="str">
        <f t="shared" si="47"/>
        <v>chohn</v>
      </c>
      <c r="F34" s="25" t="str">
        <f t="shared" si="48"/>
        <v>ch'ohn</v>
      </c>
      <c r="G34" s="26" t="str">
        <f t="shared" si="5"/>
        <v>dohn</v>
      </c>
      <c r="H34" s="25" t="str">
        <f t="shared" si="64"/>
        <v>deohn</v>
      </c>
      <c r="I34" s="26" t="str">
        <f t="shared" si="49"/>
        <v>dhohn</v>
      </c>
      <c r="J34" s="25" t="str">
        <f t="shared" si="65"/>
        <v>fohn</v>
      </c>
      <c r="K34" s="26" t="str">
        <f t="shared" ref="K34:K41" si="71">"f"&amp;A34&amp;"h"</f>
        <v>fohnh</v>
      </c>
      <c r="L34" s="25" t="str">
        <f t="shared" si="66"/>
        <v>gohn</v>
      </c>
      <c r="M34" s="26" t="str">
        <f t="shared" si="50"/>
        <v>ghohn</v>
      </c>
      <c r="N34" s="25" t="str">
        <f t="shared" si="67"/>
        <v>hohn</v>
      </c>
      <c r="O34" s="26" t="str">
        <f t="shared" si="51"/>
        <v>hsohn</v>
      </c>
      <c r="P34" s="25" t="str">
        <f t="shared" si="68"/>
        <v>john</v>
      </c>
      <c r="Q34" s="26" t="str">
        <f t="shared" si="52"/>
        <v>j'ohn</v>
      </c>
      <c r="R34" s="25" t="str">
        <f t="shared" si="1"/>
        <v>jhohn</v>
      </c>
      <c r="S34" s="25" t="str">
        <f t="shared" si="14"/>
        <v>kohn</v>
      </c>
      <c r="T34" s="26" t="str">
        <f t="shared" si="53"/>
        <v>khohn</v>
      </c>
      <c r="U34" s="25" t="str">
        <f t="shared" si="16"/>
        <v>mohn</v>
      </c>
      <c r="V34" s="26" t="str">
        <f t="shared" si="54"/>
        <v>mhohn</v>
      </c>
      <c r="W34" s="25" t="str">
        <f t="shared" ref="W34:W41" si="72">"m"&amp;A34&amp;"h"</f>
        <v>mohnh</v>
      </c>
      <c r="X34" s="26" t="str">
        <f t="shared" si="19"/>
        <v>nohn</v>
      </c>
      <c r="Y34" s="25" t="str">
        <f t="shared" si="55"/>
        <v>ngohn</v>
      </c>
      <c r="Z34" s="26" t="str">
        <f t="shared" si="56"/>
        <v>nhohn</v>
      </c>
      <c r="AA34" s="25" t="str">
        <f t="shared" ref="AA34:AA41" si="73">"n"&amp;A34&amp;"h"</f>
        <v>nohnh</v>
      </c>
      <c r="AB34" s="26" t="str">
        <f t="shared" si="22"/>
        <v>pohn</v>
      </c>
      <c r="AC34" s="25" t="str">
        <f t="shared" si="69"/>
        <v>peohn</v>
      </c>
      <c r="AD34" s="26" t="str">
        <f t="shared" si="57"/>
        <v>phohn</v>
      </c>
      <c r="AE34" s="25" t="str">
        <f t="shared" ref="AE34:AE41" si="74">"p"&amp;A34&amp;"h"</f>
        <v>pohnh</v>
      </c>
      <c r="AF34" s="26" t="str">
        <f t="shared" si="44"/>
        <v>rohn</v>
      </c>
      <c r="AG34" s="25" t="str">
        <f t="shared" si="58"/>
        <v>rhohn</v>
      </c>
      <c r="AH34" s="26" t="str">
        <f t="shared" si="26"/>
        <v>sohn</v>
      </c>
      <c r="AI34" s="25" t="str">
        <f t="shared" si="59"/>
        <v>shohn</v>
      </c>
      <c r="AJ34" s="26" t="str">
        <f t="shared" si="28"/>
        <v>tohn</v>
      </c>
      <c r="AK34" s="25" t="str">
        <f t="shared" si="60"/>
        <v>thohn</v>
      </c>
      <c r="AL34" s="26" t="str">
        <f t="shared" si="30"/>
        <v>tsohn</v>
      </c>
      <c r="AM34" s="25" t="str">
        <f t="shared" si="61"/>
        <v>tshohn</v>
      </c>
      <c r="AN34" s="26" t="str">
        <f t="shared" si="62"/>
        <v>uhohn</v>
      </c>
      <c r="AO34" s="25" t="str">
        <f t="shared" si="33"/>
        <v>wohn</v>
      </c>
      <c r="AP34" s="26" t="str">
        <f t="shared" si="63"/>
        <v>xohn</v>
      </c>
    </row>
    <row r="35" spans="1:42">
      <c r="A35" s="24" t="s">
        <v>79</v>
      </c>
      <c r="B35" s="25" t="str">
        <f t="shared" si="2"/>
        <v>bohng</v>
      </c>
      <c r="C35" s="25" t="str">
        <f t="shared" si="70"/>
        <v>bohngh</v>
      </c>
      <c r="D35" s="25" t="str">
        <f t="shared" si="46"/>
        <v>bhohng</v>
      </c>
      <c r="E35" s="25" t="str">
        <f t="shared" si="47"/>
        <v>chohng</v>
      </c>
      <c r="F35" s="25" t="str">
        <f t="shared" si="48"/>
        <v>ch'ohng</v>
      </c>
      <c r="G35" s="25" t="str">
        <f t="shared" si="5"/>
        <v>dohng</v>
      </c>
      <c r="H35" s="25" t="str">
        <f t="shared" si="64"/>
        <v>deohng</v>
      </c>
      <c r="I35" s="25" t="str">
        <f t="shared" si="49"/>
        <v>dhohng</v>
      </c>
      <c r="J35" s="25" t="str">
        <f t="shared" si="65"/>
        <v>fohng</v>
      </c>
      <c r="K35" s="25" t="str">
        <f t="shared" si="71"/>
        <v>fohngh</v>
      </c>
      <c r="L35" s="25" t="str">
        <f t="shared" si="66"/>
        <v>gohng</v>
      </c>
      <c r="M35" s="25" t="str">
        <f t="shared" si="50"/>
        <v>ghohng</v>
      </c>
      <c r="N35" s="25" t="str">
        <f t="shared" si="67"/>
        <v>hohng</v>
      </c>
      <c r="O35" s="25" t="str">
        <f t="shared" si="51"/>
        <v>hsohng</v>
      </c>
      <c r="P35" s="25" t="str">
        <f t="shared" si="68"/>
        <v>johng</v>
      </c>
      <c r="Q35" s="25" t="str">
        <f t="shared" si="52"/>
        <v>j'ohng</v>
      </c>
      <c r="R35" s="25" t="str">
        <f t="shared" ref="R35:R59" si="75">"jh"&amp;A35</f>
        <v>jhohng</v>
      </c>
      <c r="S35" s="25" t="str">
        <f t="shared" si="14"/>
        <v>kohng</v>
      </c>
      <c r="T35" s="25" t="str">
        <f t="shared" si="53"/>
        <v>khohng</v>
      </c>
      <c r="U35" s="25" t="str">
        <f t="shared" si="16"/>
        <v>mohng</v>
      </c>
      <c r="V35" s="25" t="str">
        <f t="shared" si="54"/>
        <v>mhohng</v>
      </c>
      <c r="W35" s="25" t="str">
        <f t="shared" si="72"/>
        <v>mohngh</v>
      </c>
      <c r="X35" s="25" t="str">
        <f t="shared" si="19"/>
        <v>nohng</v>
      </c>
      <c r="Y35" s="25" t="str">
        <f t="shared" si="55"/>
        <v>ngohng</v>
      </c>
      <c r="Z35" s="25" t="str">
        <f t="shared" si="56"/>
        <v>nhohng</v>
      </c>
      <c r="AA35" s="25" t="str">
        <f t="shared" si="73"/>
        <v>nohngh</v>
      </c>
      <c r="AB35" s="25" t="str">
        <f t="shared" si="22"/>
        <v>pohng</v>
      </c>
      <c r="AC35" s="25" t="str">
        <f t="shared" si="69"/>
        <v>peohng</v>
      </c>
      <c r="AD35" s="25" t="str">
        <f t="shared" si="57"/>
        <v>phohng</v>
      </c>
      <c r="AE35" s="25" t="str">
        <f t="shared" si="74"/>
        <v>pohngh</v>
      </c>
      <c r="AF35" s="25" t="str">
        <f t="shared" si="44"/>
        <v>rohng</v>
      </c>
      <c r="AG35" s="25" t="str">
        <f t="shared" si="58"/>
        <v>rhohng</v>
      </c>
      <c r="AH35" s="25" t="str">
        <f t="shared" si="26"/>
        <v>sohng</v>
      </c>
      <c r="AI35" s="25" t="str">
        <f t="shared" si="59"/>
        <v>shohng</v>
      </c>
      <c r="AJ35" s="25" t="str">
        <f t="shared" si="28"/>
        <v>tohng</v>
      </c>
      <c r="AK35" s="25" t="str">
        <f t="shared" si="60"/>
        <v>thohng</v>
      </c>
      <c r="AL35" s="25" t="str">
        <f t="shared" si="30"/>
        <v>tsohng</v>
      </c>
      <c r="AM35" s="25" t="str">
        <f t="shared" si="61"/>
        <v>tshohng</v>
      </c>
      <c r="AN35" s="25" t="str">
        <f t="shared" si="62"/>
        <v>uhohng</v>
      </c>
      <c r="AO35" s="25" t="str">
        <f t="shared" si="33"/>
        <v>wohng</v>
      </c>
      <c r="AP35" s="25" t="str">
        <f t="shared" si="63"/>
        <v>xohng</v>
      </c>
    </row>
    <row r="36" spans="1:42">
      <c r="A36" s="24" t="s">
        <v>80</v>
      </c>
      <c r="B36" s="25" t="str">
        <f t="shared" si="2"/>
        <v>boi</v>
      </c>
      <c r="C36" s="26" t="str">
        <f t="shared" si="70"/>
        <v>boih</v>
      </c>
      <c r="D36" s="25" t="str">
        <f t="shared" si="46"/>
        <v>bhoi</v>
      </c>
      <c r="E36" s="26" t="str">
        <f t="shared" si="47"/>
        <v>choi</v>
      </c>
      <c r="F36" s="25" t="str">
        <f t="shared" si="48"/>
        <v>ch'oi</v>
      </c>
      <c r="G36" s="26" t="str">
        <f t="shared" si="5"/>
        <v>doi</v>
      </c>
      <c r="H36" s="25" t="str">
        <f t="shared" si="64"/>
        <v>deoi</v>
      </c>
      <c r="I36" s="26" t="str">
        <f t="shared" si="49"/>
        <v>dhoi</v>
      </c>
      <c r="J36" s="25" t="str">
        <f t="shared" si="65"/>
        <v>foi</v>
      </c>
      <c r="K36" s="26" t="str">
        <f t="shared" si="71"/>
        <v>foih</v>
      </c>
      <c r="L36" s="25" t="str">
        <f t="shared" si="66"/>
        <v>goi</v>
      </c>
      <c r="M36" s="26" t="str">
        <f t="shared" si="50"/>
        <v>ghoi</v>
      </c>
      <c r="N36" s="25" t="str">
        <f t="shared" si="67"/>
        <v>hoi</v>
      </c>
      <c r="O36" s="26" t="str">
        <f t="shared" si="51"/>
        <v>hsoi</v>
      </c>
      <c r="P36" s="25" t="str">
        <f t="shared" si="68"/>
        <v>joi</v>
      </c>
      <c r="Q36" s="26" t="str">
        <f t="shared" si="52"/>
        <v>j'oi</v>
      </c>
      <c r="R36" s="25" t="str">
        <f t="shared" si="75"/>
        <v>jhoi</v>
      </c>
      <c r="S36" s="25" t="str">
        <f t="shared" si="14"/>
        <v>koi</v>
      </c>
      <c r="T36" s="26" t="str">
        <f t="shared" si="53"/>
        <v>khoi</v>
      </c>
      <c r="U36" s="25" t="str">
        <f t="shared" si="16"/>
        <v>moi</v>
      </c>
      <c r="V36" s="26" t="str">
        <f t="shared" si="54"/>
        <v>mhoi</v>
      </c>
      <c r="W36" s="25" t="str">
        <f t="shared" si="72"/>
        <v>moih</v>
      </c>
      <c r="X36" s="26" t="str">
        <f t="shared" si="19"/>
        <v>noi</v>
      </c>
      <c r="Y36" s="25" t="str">
        <f t="shared" si="55"/>
        <v>ngoi</v>
      </c>
      <c r="Z36" s="26" t="str">
        <f t="shared" si="56"/>
        <v>nhoi</v>
      </c>
      <c r="AA36" s="25" t="str">
        <f t="shared" si="73"/>
        <v>noih</v>
      </c>
      <c r="AB36" s="26" t="str">
        <f t="shared" si="22"/>
        <v>poi</v>
      </c>
      <c r="AC36" s="25" t="str">
        <f t="shared" si="69"/>
        <v>peoi</v>
      </c>
      <c r="AD36" s="26" t="str">
        <f t="shared" si="57"/>
        <v>phoi</v>
      </c>
      <c r="AE36" s="25" t="str">
        <f t="shared" si="74"/>
        <v>poih</v>
      </c>
      <c r="AF36" s="26" t="str">
        <f t="shared" si="44"/>
        <v>roi</v>
      </c>
      <c r="AG36" s="25" t="str">
        <f t="shared" si="58"/>
        <v>rhoi</v>
      </c>
      <c r="AH36" s="26" t="str">
        <f t="shared" si="26"/>
        <v>soi</v>
      </c>
      <c r="AI36" s="25" t="str">
        <f t="shared" si="59"/>
        <v>shoi</v>
      </c>
      <c r="AJ36" s="26" t="str">
        <f t="shared" si="28"/>
        <v>toi</v>
      </c>
      <c r="AK36" s="25" t="str">
        <f t="shared" si="60"/>
        <v>thoi</v>
      </c>
      <c r="AL36" s="26" t="str">
        <f t="shared" si="30"/>
        <v>tsoi</v>
      </c>
      <c r="AM36" s="25" t="str">
        <f t="shared" si="61"/>
        <v>tshoi</v>
      </c>
      <c r="AN36" s="26" t="str">
        <f t="shared" si="62"/>
        <v>uhoi</v>
      </c>
      <c r="AO36" s="25" t="str">
        <f t="shared" si="33"/>
        <v>woi</v>
      </c>
      <c r="AP36" s="26" t="str">
        <f t="shared" si="63"/>
        <v>xoi</v>
      </c>
    </row>
    <row r="37" spans="1:42">
      <c r="A37" s="24" t="s">
        <v>81</v>
      </c>
      <c r="B37" s="25" t="str">
        <f t="shared" si="2"/>
        <v>bon</v>
      </c>
      <c r="C37" s="25" t="str">
        <f t="shared" si="70"/>
        <v>bonh</v>
      </c>
      <c r="D37" s="25" t="str">
        <f t="shared" si="46"/>
        <v>bhon</v>
      </c>
      <c r="E37" s="25" t="str">
        <f t="shared" si="47"/>
        <v>chon</v>
      </c>
      <c r="F37" s="25" t="str">
        <f t="shared" si="48"/>
        <v>ch'on</v>
      </c>
      <c r="G37" s="25" t="str">
        <f t="shared" si="5"/>
        <v>don</v>
      </c>
      <c r="H37" s="25" t="str">
        <f t="shared" si="64"/>
        <v>deon</v>
      </c>
      <c r="I37" s="25" t="str">
        <f t="shared" si="49"/>
        <v>dhon</v>
      </c>
      <c r="J37" s="25" t="str">
        <f t="shared" si="65"/>
        <v>fon</v>
      </c>
      <c r="K37" s="25" t="str">
        <f t="shared" si="71"/>
        <v>fonh</v>
      </c>
      <c r="L37" s="25" t="str">
        <f t="shared" si="66"/>
        <v>gon</v>
      </c>
      <c r="M37" s="25" t="str">
        <f t="shared" si="50"/>
        <v>ghon</v>
      </c>
      <c r="N37" s="25" t="str">
        <f t="shared" si="67"/>
        <v>hon</v>
      </c>
      <c r="O37" s="25" t="str">
        <f t="shared" si="51"/>
        <v>hson</v>
      </c>
      <c r="P37" s="25" t="str">
        <f t="shared" si="68"/>
        <v>jon</v>
      </c>
      <c r="Q37" s="25" t="str">
        <f t="shared" si="52"/>
        <v>j'on</v>
      </c>
      <c r="R37" s="25" t="str">
        <f t="shared" si="75"/>
        <v>jhon</v>
      </c>
      <c r="S37" s="25" t="str">
        <f t="shared" si="14"/>
        <v>kon</v>
      </c>
      <c r="T37" s="25" t="str">
        <f t="shared" si="53"/>
        <v>khon</v>
      </c>
      <c r="U37" s="25" t="str">
        <f t="shared" si="16"/>
        <v>mon</v>
      </c>
      <c r="V37" s="25" t="str">
        <f t="shared" si="54"/>
        <v>mhon</v>
      </c>
      <c r="W37" s="25" t="str">
        <f t="shared" si="72"/>
        <v>monh</v>
      </c>
      <c r="X37" s="25" t="str">
        <f t="shared" si="19"/>
        <v>non</v>
      </c>
      <c r="Y37" s="25" t="str">
        <f t="shared" si="55"/>
        <v>ngon</v>
      </c>
      <c r="Z37" s="25" t="str">
        <f t="shared" si="56"/>
        <v>nhon</v>
      </c>
      <c r="AA37" s="25" t="str">
        <f t="shared" si="73"/>
        <v>nonh</v>
      </c>
      <c r="AB37" s="25" t="str">
        <f t="shared" si="22"/>
        <v>pon</v>
      </c>
      <c r="AC37" s="25" t="str">
        <f t="shared" si="69"/>
        <v>peon</v>
      </c>
      <c r="AD37" s="25" t="str">
        <f t="shared" si="57"/>
        <v>phon</v>
      </c>
      <c r="AE37" s="25" t="str">
        <f t="shared" si="74"/>
        <v>ponh</v>
      </c>
      <c r="AF37" s="25" t="str">
        <f t="shared" si="44"/>
        <v>ron</v>
      </c>
      <c r="AG37" s="25" t="str">
        <f t="shared" si="58"/>
        <v>rhon</v>
      </c>
      <c r="AH37" s="25" t="str">
        <f t="shared" si="26"/>
        <v>son</v>
      </c>
      <c r="AI37" s="25" t="str">
        <f t="shared" si="59"/>
        <v>shon</v>
      </c>
      <c r="AJ37" s="25" t="str">
        <f t="shared" si="28"/>
        <v>ton</v>
      </c>
      <c r="AK37" s="25" t="str">
        <f t="shared" si="60"/>
        <v>thon</v>
      </c>
      <c r="AL37" s="25" t="str">
        <f t="shared" si="30"/>
        <v>tson</v>
      </c>
      <c r="AM37" s="25" t="str">
        <f t="shared" si="61"/>
        <v>tshon</v>
      </c>
      <c r="AN37" s="25" t="str">
        <f t="shared" si="62"/>
        <v>uhon</v>
      </c>
      <c r="AO37" s="25" t="str">
        <f t="shared" si="33"/>
        <v>won</v>
      </c>
      <c r="AP37" s="25" t="str">
        <f t="shared" si="63"/>
        <v>xon</v>
      </c>
    </row>
    <row r="38" spans="1:42">
      <c r="A38" s="24" t="s">
        <v>82</v>
      </c>
      <c r="B38" s="25" t="str">
        <f t="shared" si="2"/>
        <v>bong</v>
      </c>
      <c r="C38" s="26" t="str">
        <f t="shared" si="70"/>
        <v>bongh</v>
      </c>
      <c r="D38" s="25" t="str">
        <f t="shared" si="46"/>
        <v>bhong</v>
      </c>
      <c r="E38" s="26" t="str">
        <f t="shared" si="47"/>
        <v>chong</v>
      </c>
      <c r="F38" s="25" t="str">
        <f t="shared" si="48"/>
        <v>ch'ong</v>
      </c>
      <c r="G38" s="26" t="str">
        <f t="shared" si="5"/>
        <v>dong</v>
      </c>
      <c r="H38" s="25" t="str">
        <f t="shared" si="64"/>
        <v>deong</v>
      </c>
      <c r="I38" s="26" t="str">
        <f t="shared" si="49"/>
        <v>dhong</v>
      </c>
      <c r="J38" s="25" t="str">
        <f t="shared" si="65"/>
        <v>fong</v>
      </c>
      <c r="K38" s="26" t="str">
        <f t="shared" si="71"/>
        <v>fongh</v>
      </c>
      <c r="L38" s="25" t="str">
        <f t="shared" si="66"/>
        <v>gong</v>
      </c>
      <c r="M38" s="26" t="str">
        <f t="shared" si="50"/>
        <v>ghong</v>
      </c>
      <c r="N38" s="25" t="str">
        <f t="shared" si="67"/>
        <v>hong</v>
      </c>
      <c r="O38" s="26" t="str">
        <f t="shared" si="51"/>
        <v>hsong</v>
      </c>
      <c r="P38" s="25" t="str">
        <f t="shared" si="68"/>
        <v>jong</v>
      </c>
      <c r="Q38" s="26" t="str">
        <f t="shared" si="52"/>
        <v>j'ong</v>
      </c>
      <c r="R38" s="25" t="str">
        <f t="shared" si="75"/>
        <v>jhong</v>
      </c>
      <c r="S38" s="25" t="str">
        <f t="shared" si="14"/>
        <v>kong</v>
      </c>
      <c r="T38" s="26" t="str">
        <f t="shared" si="53"/>
        <v>khong</v>
      </c>
      <c r="U38" s="25" t="str">
        <f t="shared" si="16"/>
        <v>mong</v>
      </c>
      <c r="V38" s="26" t="str">
        <f t="shared" si="54"/>
        <v>mhong</v>
      </c>
      <c r="W38" s="25" t="str">
        <f t="shared" si="72"/>
        <v>mongh</v>
      </c>
      <c r="X38" s="26" t="str">
        <f t="shared" si="19"/>
        <v>nong</v>
      </c>
      <c r="Y38" s="25" t="str">
        <f t="shared" si="55"/>
        <v>ngong</v>
      </c>
      <c r="Z38" s="26" t="str">
        <f t="shared" si="56"/>
        <v>nhong</v>
      </c>
      <c r="AA38" s="25" t="str">
        <f t="shared" si="73"/>
        <v>nongh</v>
      </c>
      <c r="AB38" s="26" t="str">
        <f t="shared" si="22"/>
        <v>pong</v>
      </c>
      <c r="AC38" s="25" t="str">
        <f t="shared" si="69"/>
        <v>peong</v>
      </c>
      <c r="AD38" s="26" t="str">
        <f t="shared" si="57"/>
        <v>phong</v>
      </c>
      <c r="AE38" s="25" t="str">
        <f t="shared" si="74"/>
        <v>pongh</v>
      </c>
      <c r="AF38" s="26" t="str">
        <f t="shared" si="44"/>
        <v>rong</v>
      </c>
      <c r="AG38" s="25" t="str">
        <f t="shared" si="58"/>
        <v>rhong</v>
      </c>
      <c r="AH38" s="26" t="str">
        <f t="shared" si="26"/>
        <v>song</v>
      </c>
      <c r="AI38" s="25" t="str">
        <f t="shared" si="59"/>
        <v>shong</v>
      </c>
      <c r="AJ38" s="26" t="str">
        <f t="shared" si="28"/>
        <v>tong</v>
      </c>
      <c r="AK38" s="25" t="str">
        <f t="shared" si="60"/>
        <v>thong</v>
      </c>
      <c r="AL38" s="26" t="str">
        <f t="shared" si="30"/>
        <v>tsong</v>
      </c>
      <c r="AM38" s="25" t="str">
        <f t="shared" si="61"/>
        <v>tshong</v>
      </c>
      <c r="AN38" s="26" t="str">
        <f t="shared" si="62"/>
        <v>uhong</v>
      </c>
      <c r="AO38" s="25" t="str">
        <f t="shared" si="33"/>
        <v>wong</v>
      </c>
      <c r="AP38" s="26" t="str">
        <f t="shared" si="63"/>
        <v>xong</v>
      </c>
    </row>
    <row r="39" spans="1:42">
      <c r="A39" s="24" t="s">
        <v>83</v>
      </c>
      <c r="B39" s="25" t="str">
        <f t="shared" si="2"/>
        <v>boo</v>
      </c>
      <c r="C39" s="25" t="str">
        <f t="shared" si="70"/>
        <v>booh</v>
      </c>
      <c r="D39" s="25" t="str">
        <f t="shared" si="46"/>
        <v>bhoo</v>
      </c>
      <c r="E39" s="25" t="str">
        <f t="shared" si="47"/>
        <v>choo</v>
      </c>
      <c r="F39" s="25" t="str">
        <f t="shared" si="48"/>
        <v>ch'oo</v>
      </c>
      <c r="G39" s="25" t="str">
        <f t="shared" si="5"/>
        <v>doo</v>
      </c>
      <c r="H39" s="25" t="str">
        <f t="shared" si="64"/>
        <v>deoo</v>
      </c>
      <c r="I39" s="25" t="str">
        <f t="shared" si="49"/>
        <v>dhoo</v>
      </c>
      <c r="J39" s="25" t="str">
        <f t="shared" si="65"/>
        <v>foo</v>
      </c>
      <c r="K39" s="25" t="str">
        <f t="shared" si="71"/>
        <v>fooh</v>
      </c>
      <c r="L39" s="25" t="str">
        <f t="shared" si="66"/>
        <v>goo</v>
      </c>
      <c r="M39" s="25" t="str">
        <f t="shared" si="50"/>
        <v>ghoo</v>
      </c>
      <c r="N39" s="25" t="str">
        <f t="shared" si="67"/>
        <v>hoo</v>
      </c>
      <c r="O39" s="25" t="str">
        <f t="shared" si="51"/>
        <v>hsoo</v>
      </c>
      <c r="P39" s="25" t="str">
        <f t="shared" si="68"/>
        <v>joo</v>
      </c>
      <c r="Q39" s="25" t="str">
        <f t="shared" si="52"/>
        <v>j'oo</v>
      </c>
      <c r="R39" s="25" t="str">
        <f t="shared" si="75"/>
        <v>jhoo</v>
      </c>
      <c r="S39" s="25" t="str">
        <f t="shared" si="14"/>
        <v>koo</v>
      </c>
      <c r="T39" s="25" t="str">
        <f t="shared" si="53"/>
        <v>khoo</v>
      </c>
      <c r="U39" s="25" t="str">
        <f t="shared" si="16"/>
        <v>moo</v>
      </c>
      <c r="V39" s="25" t="str">
        <f t="shared" si="54"/>
        <v>mhoo</v>
      </c>
      <c r="W39" s="25" t="str">
        <f t="shared" si="72"/>
        <v>mooh</v>
      </c>
      <c r="X39" s="25" t="str">
        <f t="shared" si="19"/>
        <v>noo</v>
      </c>
      <c r="Y39" s="25" t="str">
        <f t="shared" si="55"/>
        <v>ngoo</v>
      </c>
      <c r="Z39" s="25" t="str">
        <f t="shared" si="56"/>
        <v>nhoo</v>
      </c>
      <c r="AA39" s="25" t="str">
        <f t="shared" si="73"/>
        <v>nooh</v>
      </c>
      <c r="AB39" s="25" t="str">
        <f t="shared" si="22"/>
        <v>poo</v>
      </c>
      <c r="AC39" s="25" t="str">
        <f t="shared" si="69"/>
        <v>peoo</v>
      </c>
      <c r="AD39" s="25" t="str">
        <f t="shared" si="57"/>
        <v>phoo</v>
      </c>
      <c r="AE39" s="25" t="str">
        <f t="shared" si="74"/>
        <v>pooh</v>
      </c>
      <c r="AF39" s="25" t="str">
        <f t="shared" si="44"/>
        <v>roo</v>
      </c>
      <c r="AG39" s="25" t="str">
        <f t="shared" si="58"/>
        <v>rhoo</v>
      </c>
      <c r="AH39" s="25" t="str">
        <f t="shared" si="26"/>
        <v>soo</v>
      </c>
      <c r="AI39" s="25" t="str">
        <f t="shared" si="59"/>
        <v>shoo</v>
      </c>
      <c r="AJ39" s="25" t="str">
        <f t="shared" si="28"/>
        <v>too</v>
      </c>
      <c r="AK39" s="25" t="str">
        <f t="shared" si="60"/>
        <v>thoo</v>
      </c>
      <c r="AL39" s="25" t="str">
        <f t="shared" si="30"/>
        <v>tsoo</v>
      </c>
      <c r="AM39" s="25" t="str">
        <f t="shared" si="61"/>
        <v>tshoo</v>
      </c>
      <c r="AN39" s="25" t="str">
        <f t="shared" si="62"/>
        <v>uhoo</v>
      </c>
      <c r="AO39" s="25" t="str">
        <f t="shared" si="33"/>
        <v>woo</v>
      </c>
      <c r="AP39" s="25" t="str">
        <f t="shared" si="63"/>
        <v>xoo</v>
      </c>
    </row>
    <row r="40" spans="1:42">
      <c r="A40" s="24" t="s">
        <v>84</v>
      </c>
      <c r="B40" s="25" t="str">
        <f t="shared" si="2"/>
        <v>booi</v>
      </c>
      <c r="C40" s="26" t="str">
        <f t="shared" si="70"/>
        <v>booih</v>
      </c>
      <c r="D40" s="25" t="str">
        <f t="shared" si="46"/>
        <v>bhooi</v>
      </c>
      <c r="E40" s="26" t="str">
        <f t="shared" si="47"/>
        <v>chooi</v>
      </c>
      <c r="F40" s="25" t="str">
        <f t="shared" si="48"/>
        <v>ch'ooi</v>
      </c>
      <c r="G40" s="26" t="str">
        <f t="shared" si="5"/>
        <v>dooi</v>
      </c>
      <c r="H40" s="25" t="str">
        <f t="shared" si="64"/>
        <v>deooi</v>
      </c>
      <c r="I40" s="26" t="str">
        <f t="shared" si="49"/>
        <v>dhooi</v>
      </c>
      <c r="J40" s="25" t="str">
        <f t="shared" si="65"/>
        <v>fooi</v>
      </c>
      <c r="K40" s="26" t="str">
        <f t="shared" si="71"/>
        <v>fooih</v>
      </c>
      <c r="L40" s="25" t="str">
        <f t="shared" si="66"/>
        <v>gooi</v>
      </c>
      <c r="M40" s="26" t="str">
        <f t="shared" si="50"/>
        <v>ghooi</v>
      </c>
      <c r="N40" s="25" t="str">
        <f t="shared" si="67"/>
        <v>hooi</v>
      </c>
      <c r="O40" s="26" t="str">
        <f t="shared" si="51"/>
        <v>hsooi</v>
      </c>
      <c r="P40" s="25" t="str">
        <f t="shared" si="68"/>
        <v>jooi</v>
      </c>
      <c r="Q40" s="26" t="str">
        <f t="shared" si="52"/>
        <v>j'ooi</v>
      </c>
      <c r="R40" s="25" t="str">
        <f t="shared" si="75"/>
        <v>jhooi</v>
      </c>
      <c r="S40" s="25" t="str">
        <f t="shared" si="14"/>
        <v>kooi</v>
      </c>
      <c r="T40" s="26" t="str">
        <f t="shared" si="53"/>
        <v>khooi</v>
      </c>
      <c r="U40" s="25" t="str">
        <f t="shared" si="16"/>
        <v>mooi</v>
      </c>
      <c r="V40" s="26" t="str">
        <f t="shared" si="54"/>
        <v>mhooi</v>
      </c>
      <c r="W40" s="25" t="str">
        <f t="shared" si="72"/>
        <v>mooih</v>
      </c>
      <c r="X40" s="26" t="str">
        <f t="shared" si="19"/>
        <v>nooi</v>
      </c>
      <c r="Y40" s="25" t="str">
        <f t="shared" si="55"/>
        <v>ngooi</v>
      </c>
      <c r="Z40" s="26" t="str">
        <f t="shared" si="56"/>
        <v>nhooi</v>
      </c>
      <c r="AA40" s="25" t="str">
        <f t="shared" si="73"/>
        <v>nooih</v>
      </c>
      <c r="AB40" s="26" t="str">
        <f t="shared" si="22"/>
        <v>pooi</v>
      </c>
      <c r="AC40" s="25" t="str">
        <f t="shared" si="69"/>
        <v>peooi</v>
      </c>
      <c r="AD40" s="26" t="str">
        <f t="shared" si="57"/>
        <v>phooi</v>
      </c>
      <c r="AE40" s="25" t="str">
        <f t="shared" si="74"/>
        <v>pooih</v>
      </c>
      <c r="AF40" s="26" t="str">
        <f t="shared" si="44"/>
        <v>rooi</v>
      </c>
      <c r="AG40" s="25" t="str">
        <f t="shared" si="58"/>
        <v>rhooi</v>
      </c>
      <c r="AH40" s="26" t="str">
        <f t="shared" si="26"/>
        <v>sooi</v>
      </c>
      <c r="AI40" s="25" t="str">
        <f t="shared" si="59"/>
        <v>shooi</v>
      </c>
      <c r="AJ40" s="26" t="str">
        <f t="shared" si="28"/>
        <v>tooi</v>
      </c>
      <c r="AK40" s="25" t="str">
        <f t="shared" si="60"/>
        <v>thooi</v>
      </c>
      <c r="AL40" s="26" t="str">
        <f t="shared" si="30"/>
        <v>tsooi</v>
      </c>
      <c r="AM40" s="25" t="str">
        <f t="shared" si="61"/>
        <v>tshooi</v>
      </c>
      <c r="AN40" s="26" t="str">
        <f t="shared" si="62"/>
        <v>uhooi</v>
      </c>
      <c r="AO40" s="25" t="str">
        <f t="shared" si="33"/>
        <v>wooi</v>
      </c>
      <c r="AP40" s="26" t="str">
        <f t="shared" si="63"/>
        <v>xooi</v>
      </c>
    </row>
    <row r="41" spans="1:42">
      <c r="A41" s="24" t="s">
        <v>85</v>
      </c>
      <c r="B41" s="25" t="str">
        <f t="shared" si="2"/>
        <v>bu</v>
      </c>
      <c r="C41" s="25" t="str">
        <f t="shared" si="70"/>
        <v>buh</v>
      </c>
      <c r="D41" s="25" t="str">
        <f t="shared" si="46"/>
        <v>bhu</v>
      </c>
      <c r="E41" s="25" t="str">
        <f t="shared" si="47"/>
        <v>chu</v>
      </c>
      <c r="F41" s="25" t="str">
        <f t="shared" si="48"/>
        <v>ch'u</v>
      </c>
      <c r="G41" s="25" t="str">
        <f t="shared" si="5"/>
        <v>du</v>
      </c>
      <c r="H41" s="25" t="str">
        <f t="shared" si="64"/>
        <v>deu</v>
      </c>
      <c r="I41" s="25" t="str">
        <f t="shared" si="49"/>
        <v>dhu</v>
      </c>
      <c r="J41" s="25" t="str">
        <f t="shared" si="65"/>
        <v>fu</v>
      </c>
      <c r="K41" s="25" t="str">
        <f t="shared" si="71"/>
        <v>fuh</v>
      </c>
      <c r="L41" s="25" t="str">
        <f t="shared" si="66"/>
        <v>gu</v>
      </c>
      <c r="M41" s="25" t="str">
        <f t="shared" si="50"/>
        <v>ghu</v>
      </c>
      <c r="N41" s="25" t="str">
        <f t="shared" si="67"/>
        <v>hu</v>
      </c>
      <c r="O41" s="25" t="str">
        <f t="shared" si="51"/>
        <v>hsu</v>
      </c>
      <c r="P41" s="25" t="str">
        <f t="shared" si="68"/>
        <v>ju</v>
      </c>
      <c r="Q41" s="25" t="str">
        <f t="shared" si="52"/>
        <v>j'u</v>
      </c>
      <c r="R41" s="25" t="str">
        <f t="shared" si="75"/>
        <v>jhu</v>
      </c>
      <c r="S41" s="25" t="str">
        <f t="shared" si="14"/>
        <v>ku</v>
      </c>
      <c r="T41" s="25" t="str">
        <f t="shared" si="53"/>
        <v>khu</v>
      </c>
      <c r="U41" s="25" t="str">
        <f t="shared" si="16"/>
        <v>mu</v>
      </c>
      <c r="V41" s="25" t="str">
        <f t="shared" si="54"/>
        <v>mhu</v>
      </c>
      <c r="W41" s="25" t="str">
        <f t="shared" si="72"/>
        <v>muh</v>
      </c>
      <c r="X41" s="25" t="str">
        <f t="shared" si="19"/>
        <v>nu</v>
      </c>
      <c r="Y41" s="25" t="str">
        <f t="shared" si="55"/>
        <v>ngu</v>
      </c>
      <c r="Z41" s="25" t="str">
        <f t="shared" si="56"/>
        <v>nhu</v>
      </c>
      <c r="AA41" s="25" t="str">
        <f t="shared" si="73"/>
        <v>nuh</v>
      </c>
      <c r="AB41" s="25" t="str">
        <f t="shared" si="22"/>
        <v>pu</v>
      </c>
      <c r="AC41" s="25" t="str">
        <f t="shared" si="69"/>
        <v>peu</v>
      </c>
      <c r="AD41" s="25" t="str">
        <f t="shared" si="57"/>
        <v>phu</v>
      </c>
      <c r="AE41" s="25" t="str">
        <f t="shared" si="74"/>
        <v>puh</v>
      </c>
      <c r="AF41" s="25" t="str">
        <f t="shared" si="44"/>
        <v>ru</v>
      </c>
      <c r="AG41" s="25" t="str">
        <f t="shared" si="58"/>
        <v>rhu</v>
      </c>
      <c r="AH41" s="25" t="str">
        <f t="shared" si="26"/>
        <v>su</v>
      </c>
      <c r="AI41" s="25" t="str">
        <f t="shared" si="59"/>
        <v>shu</v>
      </c>
      <c r="AJ41" s="25" t="str">
        <f t="shared" si="28"/>
        <v>tu</v>
      </c>
      <c r="AK41" s="25" t="str">
        <f t="shared" si="60"/>
        <v>thu</v>
      </c>
      <c r="AL41" s="25" t="str">
        <f t="shared" si="30"/>
        <v>tsu</v>
      </c>
      <c r="AM41" s="25" t="str">
        <f t="shared" si="61"/>
        <v>tshu</v>
      </c>
      <c r="AN41" s="25" t="str">
        <f t="shared" si="62"/>
        <v>uhu</v>
      </c>
      <c r="AO41" s="25" t="str">
        <f t="shared" si="33"/>
        <v>wu</v>
      </c>
      <c r="AP41" s="25" t="str">
        <f t="shared" si="63"/>
        <v>xu</v>
      </c>
    </row>
    <row r="42" spans="1:42">
      <c r="A42" s="24" t="s">
        <v>38</v>
      </c>
      <c r="B42" s="25" t="str">
        <f t="shared" si="2"/>
        <v>buh</v>
      </c>
      <c r="C42" s="26" t="str">
        <f t="shared" si="70"/>
        <v>buhh</v>
      </c>
      <c r="D42" s="25" t="str">
        <f t="shared" si="46"/>
        <v>bhuh</v>
      </c>
      <c r="E42" s="26" t="str">
        <f t="shared" si="47"/>
        <v>chuh</v>
      </c>
      <c r="F42" s="25" t="str">
        <f t="shared" si="48"/>
        <v>ch'uh</v>
      </c>
      <c r="G42" s="26" t="str">
        <f t="shared" si="5"/>
        <v>duh</v>
      </c>
      <c r="H42" s="25" t="str">
        <f t="shared" si="64"/>
        <v>deuh</v>
      </c>
      <c r="I42" s="26" t="str">
        <f t="shared" si="49"/>
        <v>dhuh</v>
      </c>
      <c r="J42" s="25" t="str">
        <f t="shared" si="65"/>
        <v>fuh</v>
      </c>
      <c r="K42" s="26"/>
      <c r="L42" s="25" t="str">
        <f t="shared" si="66"/>
        <v>guh</v>
      </c>
      <c r="M42" s="26" t="str">
        <f t="shared" si="50"/>
        <v>ghuh</v>
      </c>
      <c r="N42" s="25" t="str">
        <f t="shared" si="67"/>
        <v>huh</v>
      </c>
      <c r="O42" s="26" t="str">
        <f t="shared" si="51"/>
        <v>hsuh</v>
      </c>
      <c r="P42" s="25" t="str">
        <f t="shared" si="68"/>
        <v>juh</v>
      </c>
      <c r="Q42" s="26" t="str">
        <f t="shared" si="52"/>
        <v>j'uh</v>
      </c>
      <c r="R42" s="25" t="str">
        <f t="shared" si="75"/>
        <v>jhuh</v>
      </c>
      <c r="S42" s="25" t="str">
        <f t="shared" si="14"/>
        <v>kuh</v>
      </c>
      <c r="T42" s="26" t="str">
        <f t="shared" si="53"/>
        <v>khuh</v>
      </c>
      <c r="U42" s="25" t="str">
        <f t="shared" si="16"/>
        <v>muh</v>
      </c>
      <c r="V42" s="26" t="str">
        <f t="shared" si="54"/>
        <v>mhuh</v>
      </c>
      <c r="W42" s="25"/>
      <c r="X42" s="26" t="str">
        <f t="shared" si="19"/>
        <v>nuh</v>
      </c>
      <c r="Y42" s="25" t="str">
        <f t="shared" si="55"/>
        <v>nguh</v>
      </c>
      <c r="Z42" s="26" t="str">
        <f t="shared" si="56"/>
        <v>nhuh</v>
      </c>
      <c r="AA42" s="25"/>
      <c r="AB42" s="26" t="str">
        <f t="shared" si="22"/>
        <v>puh</v>
      </c>
      <c r="AC42" s="25" t="str">
        <f t="shared" si="69"/>
        <v>peuh</v>
      </c>
      <c r="AD42" s="26" t="str">
        <f t="shared" si="57"/>
        <v>phuh</v>
      </c>
      <c r="AE42" s="25"/>
      <c r="AF42" s="26" t="str">
        <f t="shared" si="44"/>
        <v>ruh</v>
      </c>
      <c r="AG42" s="25" t="str">
        <f t="shared" si="58"/>
        <v>rhuh</v>
      </c>
      <c r="AH42" s="26" t="str">
        <f t="shared" si="26"/>
        <v>suh</v>
      </c>
      <c r="AI42" s="25" t="str">
        <f t="shared" si="59"/>
        <v>shuh</v>
      </c>
      <c r="AJ42" s="26" t="str">
        <f t="shared" si="28"/>
        <v>tuh</v>
      </c>
      <c r="AK42" s="25" t="str">
        <f t="shared" si="60"/>
        <v>thuh</v>
      </c>
      <c r="AL42" s="26" t="str">
        <f t="shared" si="30"/>
        <v>tsuh</v>
      </c>
      <c r="AM42" s="25" t="str">
        <f t="shared" si="61"/>
        <v>tshuh</v>
      </c>
      <c r="AN42" s="26" t="str">
        <f t="shared" si="62"/>
        <v>uhuh</v>
      </c>
      <c r="AO42" s="25" t="str">
        <f t="shared" si="33"/>
        <v>wuh</v>
      </c>
      <c r="AP42" s="26" t="str">
        <f t="shared" si="63"/>
        <v>xuh</v>
      </c>
    </row>
    <row r="43" spans="1:42">
      <c r="A43" s="24" t="s">
        <v>86</v>
      </c>
      <c r="B43" s="25" t="str">
        <f t="shared" si="2"/>
        <v>buhi</v>
      </c>
      <c r="C43" s="25" t="str">
        <f t="shared" si="70"/>
        <v>buhih</v>
      </c>
      <c r="D43" s="25" t="str">
        <f t="shared" si="46"/>
        <v>bhuhi</v>
      </c>
      <c r="E43" s="25" t="str">
        <f t="shared" si="47"/>
        <v>chuhi</v>
      </c>
      <c r="F43" s="25" t="str">
        <f t="shared" si="48"/>
        <v>ch'uhi</v>
      </c>
      <c r="G43" s="25" t="str">
        <f t="shared" si="5"/>
        <v>duhi</v>
      </c>
      <c r="H43" s="25" t="str">
        <f t="shared" si="64"/>
        <v>deuhi</v>
      </c>
      <c r="I43" s="25" t="str">
        <f t="shared" si="49"/>
        <v>dhuhi</v>
      </c>
      <c r="J43" s="25" t="str">
        <f t="shared" si="65"/>
        <v>fuhi</v>
      </c>
      <c r="K43" s="25" t="str">
        <f t="shared" ref="K43:K49" si="76">"f"&amp;A43&amp;"h"</f>
        <v>fuhih</v>
      </c>
      <c r="L43" s="25" t="str">
        <f t="shared" si="66"/>
        <v>guhi</v>
      </c>
      <c r="M43" s="25" t="str">
        <f t="shared" si="50"/>
        <v>ghuhi</v>
      </c>
      <c r="N43" s="25" t="str">
        <f t="shared" si="67"/>
        <v>huhi</v>
      </c>
      <c r="O43" s="25" t="str">
        <f t="shared" si="51"/>
        <v>hsuhi</v>
      </c>
      <c r="P43" s="25" t="str">
        <f t="shared" si="68"/>
        <v>juhi</v>
      </c>
      <c r="Q43" s="25" t="str">
        <f t="shared" si="52"/>
        <v>j'uhi</v>
      </c>
      <c r="R43" s="25" t="str">
        <f t="shared" si="75"/>
        <v>jhuhi</v>
      </c>
      <c r="S43" s="25" t="str">
        <f t="shared" si="14"/>
        <v>kuhi</v>
      </c>
      <c r="T43" s="25" t="str">
        <f t="shared" si="53"/>
        <v>khuhi</v>
      </c>
      <c r="U43" s="25" t="str">
        <f t="shared" si="16"/>
        <v>muhi</v>
      </c>
      <c r="V43" s="25" t="str">
        <f t="shared" si="54"/>
        <v>mhuhi</v>
      </c>
      <c r="W43" s="25" t="str">
        <f t="shared" ref="W43:W49" si="77">"m"&amp;A43&amp;"h"</f>
        <v>muhih</v>
      </c>
      <c r="X43" s="25" t="str">
        <f t="shared" si="19"/>
        <v>nuhi</v>
      </c>
      <c r="Y43" s="25" t="str">
        <f t="shared" si="55"/>
        <v>nguhi</v>
      </c>
      <c r="Z43" s="25" t="str">
        <f t="shared" si="56"/>
        <v>nhuhi</v>
      </c>
      <c r="AA43" s="25" t="str">
        <f t="shared" ref="AA43:AA49" si="78">"n"&amp;A43&amp;"h"</f>
        <v>nuhih</v>
      </c>
      <c r="AB43" s="25" t="str">
        <f t="shared" si="22"/>
        <v>puhi</v>
      </c>
      <c r="AC43" s="25" t="str">
        <f t="shared" si="69"/>
        <v>peuhi</v>
      </c>
      <c r="AD43" s="25" t="str">
        <f t="shared" si="57"/>
        <v>phuhi</v>
      </c>
      <c r="AE43" s="25" t="str">
        <f t="shared" ref="AE43:AE54" si="79">"p"&amp;A43&amp;"h"</f>
        <v>puhih</v>
      </c>
      <c r="AF43" s="25" t="str">
        <f t="shared" si="44"/>
        <v>ruhi</v>
      </c>
      <c r="AG43" s="25" t="str">
        <f t="shared" si="58"/>
        <v>rhuhi</v>
      </c>
      <c r="AH43" s="25" t="str">
        <f t="shared" si="26"/>
        <v>suhi</v>
      </c>
      <c r="AI43" s="25" t="str">
        <f t="shared" si="59"/>
        <v>shuhi</v>
      </c>
      <c r="AJ43" s="25" t="str">
        <f t="shared" si="28"/>
        <v>tuhi</v>
      </c>
      <c r="AK43" s="25" t="str">
        <f t="shared" si="60"/>
        <v>thuhi</v>
      </c>
      <c r="AL43" s="25" t="str">
        <f t="shared" si="30"/>
        <v>tsuhi</v>
      </c>
      <c r="AM43" s="25" t="str">
        <f t="shared" si="61"/>
        <v>tshuhi</v>
      </c>
      <c r="AN43" s="25" t="str">
        <f t="shared" si="62"/>
        <v>uhuhi</v>
      </c>
      <c r="AO43" s="25" t="str">
        <f t="shared" si="33"/>
        <v>wuhi</v>
      </c>
      <c r="AP43" s="25" t="str">
        <f t="shared" si="63"/>
        <v>xuhi</v>
      </c>
    </row>
    <row r="44" spans="1:42">
      <c r="A44" s="24" t="s">
        <v>87</v>
      </c>
      <c r="B44" s="25" t="str">
        <f t="shared" si="2"/>
        <v>buhn</v>
      </c>
      <c r="C44" s="26" t="str">
        <f t="shared" si="70"/>
        <v>buhnh</v>
      </c>
      <c r="D44" s="25" t="str">
        <f t="shared" si="46"/>
        <v>bhuhn</v>
      </c>
      <c r="E44" s="26" t="str">
        <f t="shared" si="47"/>
        <v>chuhn</v>
      </c>
      <c r="F44" s="25" t="str">
        <f t="shared" si="48"/>
        <v>ch'uhn</v>
      </c>
      <c r="G44" s="26" t="str">
        <f t="shared" si="5"/>
        <v>duhn</v>
      </c>
      <c r="H44" s="25" t="str">
        <f t="shared" si="64"/>
        <v>deuhn</v>
      </c>
      <c r="I44" s="26" t="str">
        <f t="shared" si="49"/>
        <v>dhuhn</v>
      </c>
      <c r="J44" s="25" t="str">
        <f t="shared" si="65"/>
        <v>fuhn</v>
      </c>
      <c r="K44" s="26" t="str">
        <f t="shared" si="76"/>
        <v>fuhnh</v>
      </c>
      <c r="L44" s="25" t="str">
        <f t="shared" si="66"/>
        <v>guhn</v>
      </c>
      <c r="M44" s="26" t="str">
        <f t="shared" si="50"/>
        <v>ghuhn</v>
      </c>
      <c r="N44" s="25" t="str">
        <f t="shared" si="67"/>
        <v>huhn</v>
      </c>
      <c r="O44" s="26" t="str">
        <f t="shared" si="51"/>
        <v>hsuhn</v>
      </c>
      <c r="P44" s="25" t="str">
        <f t="shared" si="68"/>
        <v>juhn</v>
      </c>
      <c r="Q44" s="26" t="str">
        <f t="shared" si="52"/>
        <v>j'uhn</v>
      </c>
      <c r="R44" s="25" t="str">
        <f t="shared" si="75"/>
        <v>jhuhn</v>
      </c>
      <c r="S44" s="25" t="str">
        <f t="shared" si="14"/>
        <v>kuhn</v>
      </c>
      <c r="T44" s="26" t="str">
        <f t="shared" si="53"/>
        <v>khuhn</v>
      </c>
      <c r="U44" s="25" t="str">
        <f t="shared" si="16"/>
        <v>muhn</v>
      </c>
      <c r="V44" s="26" t="str">
        <f t="shared" si="54"/>
        <v>mhuhn</v>
      </c>
      <c r="W44" s="25" t="str">
        <f t="shared" si="77"/>
        <v>muhnh</v>
      </c>
      <c r="X44" s="26" t="str">
        <f t="shared" si="19"/>
        <v>nuhn</v>
      </c>
      <c r="Y44" s="25" t="str">
        <f t="shared" si="55"/>
        <v>nguhn</v>
      </c>
      <c r="Z44" s="26" t="str">
        <f t="shared" si="56"/>
        <v>nhuhn</v>
      </c>
      <c r="AA44" s="25" t="str">
        <f t="shared" si="78"/>
        <v>nuhnh</v>
      </c>
      <c r="AB44" s="26" t="str">
        <f t="shared" si="22"/>
        <v>puhn</v>
      </c>
      <c r="AC44" s="25" t="str">
        <f t="shared" si="69"/>
        <v>peuhn</v>
      </c>
      <c r="AD44" s="26" t="str">
        <f t="shared" si="57"/>
        <v>phuhn</v>
      </c>
      <c r="AE44" s="25" t="str">
        <f t="shared" si="79"/>
        <v>puhnh</v>
      </c>
      <c r="AF44" s="26" t="str">
        <f t="shared" si="44"/>
        <v>ruhn</v>
      </c>
      <c r="AG44" s="25" t="str">
        <f t="shared" si="58"/>
        <v>rhuhn</v>
      </c>
      <c r="AH44" s="26" t="str">
        <f t="shared" si="26"/>
        <v>suhn</v>
      </c>
      <c r="AI44" s="25" t="str">
        <f t="shared" si="59"/>
        <v>shuhn</v>
      </c>
      <c r="AJ44" s="26" t="str">
        <f t="shared" si="28"/>
        <v>tuhn</v>
      </c>
      <c r="AK44" s="25" t="str">
        <f t="shared" si="60"/>
        <v>thuhn</v>
      </c>
      <c r="AL44" s="26" t="str">
        <f t="shared" si="30"/>
        <v>tsuhn</v>
      </c>
      <c r="AM44" s="25" t="str">
        <f t="shared" si="61"/>
        <v>tshuhn</v>
      </c>
      <c r="AN44" s="26" t="str">
        <f t="shared" si="62"/>
        <v>uhuhn</v>
      </c>
      <c r="AO44" s="25" t="str">
        <f t="shared" si="33"/>
        <v>wuhn</v>
      </c>
      <c r="AP44" s="26" t="str">
        <f t="shared" si="63"/>
        <v>xuhn</v>
      </c>
    </row>
    <row r="45" spans="1:42">
      <c r="A45" s="24" t="s">
        <v>88</v>
      </c>
      <c r="B45" s="25" t="str">
        <f t="shared" si="2"/>
        <v>buhng</v>
      </c>
      <c r="C45" s="25" t="str">
        <f t="shared" si="70"/>
        <v>buhngh</v>
      </c>
      <c r="D45" s="25" t="str">
        <f t="shared" si="46"/>
        <v>bhuhng</v>
      </c>
      <c r="E45" s="25" t="str">
        <f t="shared" si="47"/>
        <v>chuhng</v>
      </c>
      <c r="F45" s="25" t="str">
        <f t="shared" si="48"/>
        <v>ch'uhng</v>
      </c>
      <c r="G45" s="25" t="str">
        <f t="shared" si="5"/>
        <v>duhng</v>
      </c>
      <c r="H45" s="25" t="str">
        <f t="shared" si="64"/>
        <v>deuhng</v>
      </c>
      <c r="I45" s="25" t="str">
        <f t="shared" si="49"/>
        <v>dhuhng</v>
      </c>
      <c r="J45" s="25" t="str">
        <f t="shared" si="65"/>
        <v>fuhng</v>
      </c>
      <c r="K45" s="25" t="str">
        <f t="shared" si="76"/>
        <v>fuhngh</v>
      </c>
      <c r="L45" s="25" t="str">
        <f t="shared" si="66"/>
        <v>guhng</v>
      </c>
      <c r="M45" s="25" t="str">
        <f t="shared" si="50"/>
        <v>ghuhng</v>
      </c>
      <c r="N45" s="25" t="str">
        <f t="shared" si="67"/>
        <v>huhng</v>
      </c>
      <c r="O45" s="25" t="str">
        <f t="shared" si="51"/>
        <v>hsuhng</v>
      </c>
      <c r="P45" s="25" t="str">
        <f t="shared" si="68"/>
        <v>juhng</v>
      </c>
      <c r="Q45" s="25" t="str">
        <f t="shared" si="52"/>
        <v>j'uhng</v>
      </c>
      <c r="R45" s="25" t="str">
        <f t="shared" si="75"/>
        <v>jhuhng</v>
      </c>
      <c r="S45" s="25" t="str">
        <f t="shared" si="14"/>
        <v>kuhng</v>
      </c>
      <c r="T45" s="25" t="str">
        <f t="shared" si="53"/>
        <v>khuhng</v>
      </c>
      <c r="U45" s="25" t="str">
        <f t="shared" si="16"/>
        <v>muhng</v>
      </c>
      <c r="V45" s="25" t="str">
        <f t="shared" si="54"/>
        <v>mhuhng</v>
      </c>
      <c r="W45" s="25" t="str">
        <f t="shared" si="77"/>
        <v>muhngh</v>
      </c>
      <c r="X45" s="25" t="str">
        <f t="shared" si="19"/>
        <v>nuhng</v>
      </c>
      <c r="Y45" s="25" t="str">
        <f t="shared" si="55"/>
        <v>nguhng</v>
      </c>
      <c r="Z45" s="25" t="str">
        <f t="shared" si="56"/>
        <v>nhuhng</v>
      </c>
      <c r="AA45" s="25" t="str">
        <f t="shared" si="78"/>
        <v>nuhngh</v>
      </c>
      <c r="AB45" s="25" t="str">
        <f t="shared" si="22"/>
        <v>puhng</v>
      </c>
      <c r="AC45" s="25" t="str">
        <f t="shared" si="69"/>
        <v>peuhng</v>
      </c>
      <c r="AD45" s="25" t="str">
        <f t="shared" si="57"/>
        <v>phuhng</v>
      </c>
      <c r="AE45" s="25" t="str">
        <f t="shared" si="79"/>
        <v>puhngh</v>
      </c>
      <c r="AF45" s="25" t="str">
        <f t="shared" si="44"/>
        <v>ruhng</v>
      </c>
      <c r="AG45" s="25" t="str">
        <f t="shared" si="58"/>
        <v>rhuhng</v>
      </c>
      <c r="AH45" s="25" t="str">
        <f t="shared" si="26"/>
        <v>suhng</v>
      </c>
      <c r="AI45" s="25" t="str">
        <f t="shared" si="59"/>
        <v>shuhng</v>
      </c>
      <c r="AJ45" s="25" t="str">
        <f t="shared" si="28"/>
        <v>tuhng</v>
      </c>
      <c r="AK45" s="25" t="str">
        <f t="shared" si="60"/>
        <v>thuhng</v>
      </c>
      <c r="AL45" s="25" t="str">
        <f t="shared" si="30"/>
        <v>tsuhng</v>
      </c>
      <c r="AM45" s="25" t="str">
        <f t="shared" si="61"/>
        <v>tshuhng</v>
      </c>
      <c r="AN45" s="25" t="str">
        <f t="shared" si="62"/>
        <v>uhuhng</v>
      </c>
      <c r="AO45" s="25" t="str">
        <f t="shared" si="33"/>
        <v>wuhng</v>
      </c>
      <c r="AP45" s="25" t="str">
        <f t="shared" si="63"/>
        <v>xuhng</v>
      </c>
    </row>
    <row r="46" spans="1:42">
      <c r="A46" s="24" t="s">
        <v>89</v>
      </c>
      <c r="B46" s="25" t="str">
        <f t="shared" si="2"/>
        <v>bui</v>
      </c>
      <c r="C46" s="26" t="str">
        <f t="shared" si="70"/>
        <v>buih</v>
      </c>
      <c r="D46" s="25" t="str">
        <f t="shared" si="46"/>
        <v>bhui</v>
      </c>
      <c r="E46" s="26" t="str">
        <f t="shared" si="47"/>
        <v>chui</v>
      </c>
      <c r="F46" s="25" t="str">
        <f t="shared" si="48"/>
        <v>ch'ui</v>
      </c>
      <c r="G46" s="26" t="str">
        <f t="shared" si="5"/>
        <v>dui</v>
      </c>
      <c r="H46" s="25" t="str">
        <f t="shared" si="64"/>
        <v>deui</v>
      </c>
      <c r="I46" s="26" t="str">
        <f t="shared" si="49"/>
        <v>dhui</v>
      </c>
      <c r="J46" s="25" t="str">
        <f t="shared" si="65"/>
        <v>fui</v>
      </c>
      <c r="K46" s="26" t="str">
        <f t="shared" si="76"/>
        <v>fuih</v>
      </c>
      <c r="L46" s="25" t="str">
        <f t="shared" si="66"/>
        <v>gui</v>
      </c>
      <c r="M46" s="26" t="str">
        <f t="shared" si="50"/>
        <v>ghui</v>
      </c>
      <c r="N46" s="25" t="str">
        <f t="shared" si="67"/>
        <v>hui</v>
      </c>
      <c r="O46" s="26" t="str">
        <f t="shared" si="51"/>
        <v>hsui</v>
      </c>
      <c r="P46" s="25" t="str">
        <f t="shared" si="68"/>
        <v>jui</v>
      </c>
      <c r="Q46" s="26" t="str">
        <f t="shared" si="52"/>
        <v>j'ui</v>
      </c>
      <c r="R46" s="25" t="str">
        <f t="shared" si="75"/>
        <v>jhui</v>
      </c>
      <c r="S46" s="25" t="str">
        <f t="shared" si="14"/>
        <v>kui</v>
      </c>
      <c r="T46" s="26" t="str">
        <f t="shared" si="53"/>
        <v>khui</v>
      </c>
      <c r="U46" s="25" t="str">
        <f t="shared" si="16"/>
        <v>mui</v>
      </c>
      <c r="V46" s="26" t="str">
        <f t="shared" si="54"/>
        <v>mhui</v>
      </c>
      <c r="W46" s="25" t="str">
        <f t="shared" si="77"/>
        <v>muih</v>
      </c>
      <c r="X46" s="26" t="str">
        <f t="shared" si="19"/>
        <v>nui</v>
      </c>
      <c r="Y46" s="25" t="str">
        <f t="shared" si="55"/>
        <v>ngui</v>
      </c>
      <c r="Z46" s="26" t="str">
        <f t="shared" si="56"/>
        <v>nhui</v>
      </c>
      <c r="AA46" s="25" t="str">
        <f t="shared" si="78"/>
        <v>nuih</v>
      </c>
      <c r="AB46" s="26" t="str">
        <f t="shared" si="22"/>
        <v>pui</v>
      </c>
      <c r="AC46" s="25" t="str">
        <f t="shared" si="69"/>
        <v>peui</v>
      </c>
      <c r="AD46" s="26" t="str">
        <f t="shared" si="57"/>
        <v>phui</v>
      </c>
      <c r="AE46" s="25" t="str">
        <f t="shared" si="79"/>
        <v>puih</v>
      </c>
      <c r="AF46" s="26" t="str">
        <f t="shared" si="44"/>
        <v>rui</v>
      </c>
      <c r="AG46" s="25" t="str">
        <f t="shared" si="58"/>
        <v>rhui</v>
      </c>
      <c r="AH46" s="26" t="str">
        <f t="shared" si="26"/>
        <v>sui</v>
      </c>
      <c r="AI46" s="25" t="str">
        <f t="shared" si="59"/>
        <v>shui</v>
      </c>
      <c r="AJ46" s="26" t="str">
        <f t="shared" si="28"/>
        <v>tui</v>
      </c>
      <c r="AK46" s="25" t="str">
        <f t="shared" si="60"/>
        <v>thui</v>
      </c>
      <c r="AL46" s="26" t="str">
        <f t="shared" si="30"/>
        <v>tsui</v>
      </c>
      <c r="AM46" s="25" t="str">
        <f t="shared" si="61"/>
        <v>tshui</v>
      </c>
      <c r="AN46" s="26" t="str">
        <f t="shared" si="62"/>
        <v>uhui</v>
      </c>
      <c r="AO46" s="25" t="str">
        <f t="shared" si="33"/>
        <v>wui</v>
      </c>
      <c r="AP46" s="26" t="str">
        <f t="shared" si="63"/>
        <v>xui</v>
      </c>
    </row>
    <row r="47" spans="1:42">
      <c r="A47" s="24" t="s">
        <v>90</v>
      </c>
      <c r="B47" s="25" t="str">
        <f t="shared" si="2"/>
        <v>bun</v>
      </c>
      <c r="C47" s="25" t="str">
        <f t="shared" si="70"/>
        <v>bunh</v>
      </c>
      <c r="D47" s="25" t="str">
        <f t="shared" si="46"/>
        <v>bhun</v>
      </c>
      <c r="E47" s="25" t="str">
        <f t="shared" si="47"/>
        <v>chun</v>
      </c>
      <c r="F47" s="25" t="str">
        <f t="shared" si="48"/>
        <v>ch'un</v>
      </c>
      <c r="G47" s="25" t="str">
        <f t="shared" si="5"/>
        <v>dun</v>
      </c>
      <c r="H47" s="25" t="str">
        <f t="shared" si="64"/>
        <v>deun</v>
      </c>
      <c r="I47" s="25" t="str">
        <f t="shared" si="49"/>
        <v>dhun</v>
      </c>
      <c r="J47" s="25" t="str">
        <f t="shared" si="65"/>
        <v>fun</v>
      </c>
      <c r="K47" s="25" t="str">
        <f t="shared" si="76"/>
        <v>funh</v>
      </c>
      <c r="L47" s="25" t="str">
        <f t="shared" si="66"/>
        <v>gun</v>
      </c>
      <c r="M47" s="25" t="str">
        <f t="shared" si="50"/>
        <v>ghun</v>
      </c>
      <c r="N47" s="25" t="str">
        <f t="shared" si="67"/>
        <v>hun</v>
      </c>
      <c r="O47" s="25" t="str">
        <f t="shared" si="51"/>
        <v>hsun</v>
      </c>
      <c r="P47" s="25" t="str">
        <f t="shared" si="68"/>
        <v>jun</v>
      </c>
      <c r="Q47" s="25" t="str">
        <f t="shared" si="52"/>
        <v>j'un</v>
      </c>
      <c r="R47" s="25" t="str">
        <f t="shared" si="75"/>
        <v>jhun</v>
      </c>
      <c r="S47" s="25" t="str">
        <f t="shared" si="14"/>
        <v>kun</v>
      </c>
      <c r="T47" s="25" t="str">
        <f t="shared" si="53"/>
        <v>khun</v>
      </c>
      <c r="U47" s="25" t="str">
        <f t="shared" si="16"/>
        <v>mun</v>
      </c>
      <c r="V47" s="25" t="str">
        <f t="shared" si="54"/>
        <v>mhun</v>
      </c>
      <c r="W47" s="25" t="str">
        <f t="shared" si="77"/>
        <v>munh</v>
      </c>
      <c r="X47" s="25" t="str">
        <f t="shared" si="19"/>
        <v>nun</v>
      </c>
      <c r="Y47" s="25" t="str">
        <f t="shared" si="55"/>
        <v>ngun</v>
      </c>
      <c r="Z47" s="25" t="str">
        <f t="shared" si="56"/>
        <v>nhun</v>
      </c>
      <c r="AA47" s="25" t="str">
        <f t="shared" si="78"/>
        <v>nunh</v>
      </c>
      <c r="AB47" s="25" t="str">
        <f t="shared" si="22"/>
        <v>pun</v>
      </c>
      <c r="AC47" s="25" t="str">
        <f t="shared" si="69"/>
        <v>peun</v>
      </c>
      <c r="AD47" s="25" t="str">
        <f t="shared" si="57"/>
        <v>phun</v>
      </c>
      <c r="AE47" s="25" t="str">
        <f t="shared" si="79"/>
        <v>punh</v>
      </c>
      <c r="AF47" s="25" t="str">
        <f t="shared" si="44"/>
        <v>run</v>
      </c>
      <c r="AG47" s="25" t="str">
        <f t="shared" si="58"/>
        <v>rhun</v>
      </c>
      <c r="AH47" s="25" t="str">
        <f t="shared" si="26"/>
        <v>sun</v>
      </c>
      <c r="AI47" s="25" t="str">
        <f t="shared" si="59"/>
        <v>shun</v>
      </c>
      <c r="AJ47" s="25" t="str">
        <f t="shared" si="28"/>
        <v>tun</v>
      </c>
      <c r="AK47" s="25" t="str">
        <f t="shared" si="60"/>
        <v>thun</v>
      </c>
      <c r="AL47" s="25" t="str">
        <f t="shared" si="30"/>
        <v>tsun</v>
      </c>
      <c r="AM47" s="25" t="str">
        <f t="shared" si="61"/>
        <v>tshun</v>
      </c>
      <c r="AN47" s="25" t="str">
        <f t="shared" si="62"/>
        <v>uhun</v>
      </c>
      <c r="AO47" s="25" t="str">
        <f t="shared" si="33"/>
        <v>wun</v>
      </c>
      <c r="AP47" s="25" t="str">
        <f t="shared" si="63"/>
        <v>xun</v>
      </c>
    </row>
    <row r="48" spans="1:42">
      <c r="A48" s="24" t="s">
        <v>91</v>
      </c>
      <c r="B48" s="25" t="str">
        <f t="shared" si="2"/>
        <v>bung</v>
      </c>
      <c r="C48" s="26" t="str">
        <f t="shared" si="70"/>
        <v>bungh</v>
      </c>
      <c r="D48" s="25" t="str">
        <f t="shared" si="46"/>
        <v>bhung</v>
      </c>
      <c r="E48" s="26" t="str">
        <f t="shared" si="47"/>
        <v>chung</v>
      </c>
      <c r="F48" s="25" t="str">
        <f t="shared" si="48"/>
        <v>ch'ung</v>
      </c>
      <c r="G48" s="26" t="str">
        <f t="shared" si="5"/>
        <v>dung</v>
      </c>
      <c r="H48" s="25" t="str">
        <f t="shared" si="64"/>
        <v>deung</v>
      </c>
      <c r="I48" s="26" t="str">
        <f t="shared" si="49"/>
        <v>dhung</v>
      </c>
      <c r="J48" s="25" t="str">
        <f t="shared" si="65"/>
        <v>fung</v>
      </c>
      <c r="K48" s="26" t="str">
        <f t="shared" si="76"/>
        <v>fungh</v>
      </c>
      <c r="L48" s="25" t="str">
        <f t="shared" si="66"/>
        <v>gung</v>
      </c>
      <c r="M48" s="26" t="str">
        <f t="shared" si="50"/>
        <v>ghung</v>
      </c>
      <c r="N48" s="25" t="str">
        <f t="shared" si="67"/>
        <v>hung</v>
      </c>
      <c r="O48" s="26" t="str">
        <f t="shared" si="51"/>
        <v>hsung</v>
      </c>
      <c r="P48" s="25" t="str">
        <f t="shared" si="68"/>
        <v>jung</v>
      </c>
      <c r="Q48" s="26" t="str">
        <f t="shared" si="52"/>
        <v>j'ung</v>
      </c>
      <c r="R48" s="25" t="str">
        <f t="shared" si="75"/>
        <v>jhung</v>
      </c>
      <c r="S48" s="25" t="str">
        <f t="shared" si="14"/>
        <v>kung</v>
      </c>
      <c r="T48" s="26" t="str">
        <f t="shared" si="53"/>
        <v>khung</v>
      </c>
      <c r="U48" s="25" t="str">
        <f t="shared" si="16"/>
        <v>mung</v>
      </c>
      <c r="V48" s="26" t="str">
        <f t="shared" si="54"/>
        <v>mhung</v>
      </c>
      <c r="W48" s="25" t="str">
        <f t="shared" si="77"/>
        <v>mungh</v>
      </c>
      <c r="X48" s="26" t="str">
        <f t="shared" si="19"/>
        <v>nung</v>
      </c>
      <c r="Y48" s="25" t="str">
        <f t="shared" si="55"/>
        <v>ngung</v>
      </c>
      <c r="Z48" s="26" t="str">
        <f t="shared" si="56"/>
        <v>nhung</v>
      </c>
      <c r="AA48" s="25" t="str">
        <f t="shared" si="78"/>
        <v>nungh</v>
      </c>
      <c r="AB48" s="26" t="str">
        <f t="shared" si="22"/>
        <v>pung</v>
      </c>
      <c r="AC48" s="25" t="str">
        <f t="shared" si="69"/>
        <v>peung</v>
      </c>
      <c r="AD48" s="26" t="str">
        <f t="shared" si="57"/>
        <v>phung</v>
      </c>
      <c r="AE48" s="25" t="str">
        <f t="shared" si="79"/>
        <v>pungh</v>
      </c>
      <c r="AF48" s="26" t="str">
        <f t="shared" si="44"/>
        <v>rung</v>
      </c>
      <c r="AG48" s="25" t="str">
        <f t="shared" si="58"/>
        <v>rhung</v>
      </c>
      <c r="AH48" s="26" t="str">
        <f t="shared" si="26"/>
        <v>sung</v>
      </c>
      <c r="AI48" s="25" t="str">
        <f t="shared" si="59"/>
        <v>shung</v>
      </c>
      <c r="AJ48" s="26" t="str">
        <f t="shared" si="28"/>
        <v>tung</v>
      </c>
      <c r="AK48" s="25" t="str">
        <f t="shared" si="60"/>
        <v>thung</v>
      </c>
      <c r="AL48" s="26" t="str">
        <f t="shared" si="30"/>
        <v>tsung</v>
      </c>
      <c r="AM48" s="25" t="str">
        <f t="shared" si="61"/>
        <v>tshung</v>
      </c>
      <c r="AN48" s="26" t="str">
        <f t="shared" si="62"/>
        <v>uhung</v>
      </c>
      <c r="AO48" s="25" t="str">
        <f t="shared" si="33"/>
        <v>wung</v>
      </c>
      <c r="AP48" s="26" t="str">
        <f t="shared" si="63"/>
        <v>xung</v>
      </c>
    </row>
    <row r="49" spans="1:42">
      <c r="A49" s="24" t="s">
        <v>92</v>
      </c>
      <c r="B49" s="25" t="str">
        <f t="shared" si="2"/>
        <v>bya</v>
      </c>
      <c r="C49" s="25" t="str">
        <f t="shared" si="70"/>
        <v>byah</v>
      </c>
      <c r="D49" s="25"/>
      <c r="E49" s="25" t="str">
        <f t="shared" si="47"/>
        <v>chya</v>
      </c>
      <c r="F49" s="25" t="str">
        <f t="shared" si="48"/>
        <v>ch'ya</v>
      </c>
      <c r="G49" s="25" t="str">
        <f t="shared" si="5"/>
        <v>dya</v>
      </c>
      <c r="H49" s="25"/>
      <c r="I49" s="25"/>
      <c r="J49" s="25" t="str">
        <f t="shared" si="65"/>
        <v>fya</v>
      </c>
      <c r="K49" s="25" t="str">
        <f t="shared" si="76"/>
        <v>fyah</v>
      </c>
      <c r="L49" s="25" t="str">
        <f t="shared" si="66"/>
        <v>gya</v>
      </c>
      <c r="M49" s="25"/>
      <c r="N49" s="25" t="str">
        <f t="shared" si="67"/>
        <v>hya</v>
      </c>
      <c r="O49" s="25"/>
      <c r="P49" s="25" t="str">
        <f t="shared" si="68"/>
        <v>jya</v>
      </c>
      <c r="Q49" s="25"/>
      <c r="R49" s="25"/>
      <c r="S49" s="25" t="str">
        <f t="shared" si="14"/>
        <v>kya</v>
      </c>
      <c r="T49" s="25"/>
      <c r="U49" s="25" t="str">
        <f t="shared" si="16"/>
        <v>mya</v>
      </c>
      <c r="V49" s="25"/>
      <c r="W49" s="25" t="str">
        <f t="shared" si="77"/>
        <v>myah</v>
      </c>
      <c r="X49" s="25" t="str">
        <f t="shared" si="19"/>
        <v>nya</v>
      </c>
      <c r="Y49" s="25"/>
      <c r="Z49" s="25"/>
      <c r="AA49" s="25" t="str">
        <f t="shared" si="78"/>
        <v>nyah</v>
      </c>
      <c r="AB49" s="25" t="str">
        <f t="shared" si="22"/>
        <v>pya</v>
      </c>
      <c r="AC49" s="25"/>
      <c r="AD49" s="25"/>
      <c r="AE49" s="25" t="str">
        <f t="shared" si="79"/>
        <v>pyah</v>
      </c>
      <c r="AF49" s="25" t="str">
        <f t="shared" si="44"/>
        <v>rya</v>
      </c>
      <c r="AG49" s="25"/>
      <c r="AH49" s="25" t="str">
        <f t="shared" si="26"/>
        <v>sya</v>
      </c>
      <c r="AI49" s="25"/>
      <c r="AJ49" s="25" t="str">
        <f t="shared" si="28"/>
        <v>tya</v>
      </c>
      <c r="AK49" s="25" t="str">
        <f t="shared" si="60"/>
        <v>thya</v>
      </c>
      <c r="AL49" s="25" t="str">
        <f t="shared" si="30"/>
        <v>tsya</v>
      </c>
      <c r="AM49" s="25" t="str">
        <f t="shared" si="61"/>
        <v>tshya</v>
      </c>
      <c r="AN49" s="25" t="str">
        <f t="shared" si="62"/>
        <v>uhya</v>
      </c>
      <c r="AO49" s="25" t="str">
        <f t="shared" si="33"/>
        <v>wya</v>
      </c>
      <c r="AP49" s="25"/>
    </row>
    <row r="50" spans="1:42">
      <c r="A50" s="24" t="s">
        <v>93</v>
      </c>
      <c r="B50" s="25" t="str">
        <f t="shared" si="2"/>
        <v>byah</v>
      </c>
      <c r="C50" s="26"/>
      <c r="D50" s="25"/>
      <c r="E50" s="26" t="str">
        <f t="shared" si="47"/>
        <v>chyah</v>
      </c>
      <c r="F50" s="25" t="str">
        <f t="shared" si="48"/>
        <v>ch'yah</v>
      </c>
      <c r="G50" s="26" t="str">
        <f t="shared" si="5"/>
        <v>dyah</v>
      </c>
      <c r="H50" s="25"/>
      <c r="I50" s="26"/>
      <c r="J50" s="25" t="str">
        <f t="shared" si="65"/>
        <v>fyah</v>
      </c>
      <c r="K50" s="26"/>
      <c r="L50" s="25" t="str">
        <f t="shared" si="66"/>
        <v>gyah</v>
      </c>
      <c r="M50" s="26"/>
      <c r="N50" s="25" t="str">
        <f t="shared" si="67"/>
        <v>hyah</v>
      </c>
      <c r="O50" s="26"/>
      <c r="P50" s="25" t="str">
        <f t="shared" si="68"/>
        <v>jyah</v>
      </c>
      <c r="Q50" s="26"/>
      <c r="R50" s="25"/>
      <c r="S50" s="25" t="str">
        <f t="shared" si="14"/>
        <v>kyah</v>
      </c>
      <c r="T50" s="26"/>
      <c r="U50" s="25" t="str">
        <f t="shared" si="16"/>
        <v>myah</v>
      </c>
      <c r="V50" s="26"/>
      <c r="W50" s="25"/>
      <c r="X50" s="26" t="str">
        <f t="shared" si="19"/>
        <v>nyah</v>
      </c>
      <c r="Y50" s="25"/>
      <c r="Z50" s="26"/>
      <c r="AA50" s="25"/>
      <c r="AB50" s="26" t="str">
        <f t="shared" si="22"/>
        <v>pyah</v>
      </c>
      <c r="AC50" s="25"/>
      <c r="AD50" s="26"/>
      <c r="AE50" s="25" t="str">
        <f t="shared" si="79"/>
        <v>pyahh</v>
      </c>
      <c r="AF50" s="26" t="str">
        <f t="shared" si="44"/>
        <v>ryah</v>
      </c>
      <c r="AG50" s="25"/>
      <c r="AH50" s="26" t="str">
        <f t="shared" si="26"/>
        <v>syah</v>
      </c>
      <c r="AI50" s="25"/>
      <c r="AJ50" s="26" t="str">
        <f t="shared" si="28"/>
        <v>tyah</v>
      </c>
      <c r="AK50" s="25" t="str">
        <f t="shared" si="60"/>
        <v>thyah</v>
      </c>
      <c r="AL50" s="26" t="str">
        <f t="shared" si="30"/>
        <v>tsyah</v>
      </c>
      <c r="AM50" s="25" t="str">
        <f t="shared" si="61"/>
        <v>tshyah</v>
      </c>
      <c r="AN50" s="26" t="str">
        <f t="shared" si="62"/>
        <v>uhyah</v>
      </c>
      <c r="AO50" s="25" t="str">
        <f t="shared" si="33"/>
        <v>wyah</v>
      </c>
      <c r="AP50" s="26"/>
    </row>
    <row r="51" spans="1:42">
      <c r="A51" s="24" t="s">
        <v>94</v>
      </c>
      <c r="B51" s="25" t="str">
        <f t="shared" si="2"/>
        <v>byeh</v>
      </c>
      <c r="C51" s="25"/>
      <c r="D51" s="25"/>
      <c r="E51" s="25" t="str">
        <f t="shared" si="47"/>
        <v>chyeh</v>
      </c>
      <c r="F51" s="25" t="str">
        <f t="shared" si="48"/>
        <v>ch'yeh</v>
      </c>
      <c r="G51" s="25" t="str">
        <f t="shared" si="5"/>
        <v>dyeh</v>
      </c>
      <c r="H51" s="25"/>
      <c r="I51" s="25"/>
      <c r="J51" s="25" t="str">
        <f t="shared" si="65"/>
        <v>fyeh</v>
      </c>
      <c r="K51" s="25"/>
      <c r="L51" s="25" t="str">
        <f t="shared" si="66"/>
        <v>gyeh</v>
      </c>
      <c r="M51" s="25"/>
      <c r="N51" s="25" t="str">
        <f t="shared" si="67"/>
        <v>hyeh</v>
      </c>
      <c r="O51" s="25"/>
      <c r="P51" s="25" t="str">
        <f t="shared" si="68"/>
        <v>jyeh</v>
      </c>
      <c r="Q51" s="25"/>
      <c r="R51" s="25"/>
      <c r="S51" s="25" t="str">
        <f t="shared" si="14"/>
        <v>kyeh</v>
      </c>
      <c r="T51" s="25"/>
      <c r="U51" s="25" t="str">
        <f t="shared" si="16"/>
        <v>myeh</v>
      </c>
      <c r="V51" s="25"/>
      <c r="W51" s="25"/>
      <c r="X51" s="25" t="str">
        <f t="shared" si="19"/>
        <v>nyeh</v>
      </c>
      <c r="Y51" s="25"/>
      <c r="Z51" s="25"/>
      <c r="AA51" s="25"/>
      <c r="AB51" s="25" t="str">
        <f t="shared" si="22"/>
        <v>pyeh</v>
      </c>
      <c r="AC51" s="25"/>
      <c r="AD51" s="25"/>
      <c r="AE51" s="25" t="str">
        <f t="shared" si="79"/>
        <v>pyehh</v>
      </c>
      <c r="AF51" s="25" t="str">
        <f t="shared" si="44"/>
        <v>ryeh</v>
      </c>
      <c r="AG51" s="25"/>
      <c r="AH51" s="25" t="str">
        <f t="shared" si="26"/>
        <v>syeh</v>
      </c>
      <c r="AI51" s="25"/>
      <c r="AJ51" s="25" t="str">
        <f t="shared" si="28"/>
        <v>tyeh</v>
      </c>
      <c r="AK51" s="25" t="str">
        <f t="shared" si="60"/>
        <v>thyeh</v>
      </c>
      <c r="AL51" s="25" t="str">
        <f t="shared" si="30"/>
        <v>tsyeh</v>
      </c>
      <c r="AM51" s="25" t="str">
        <f t="shared" si="61"/>
        <v>tshyeh</v>
      </c>
      <c r="AN51" s="25" t="str">
        <f t="shared" si="62"/>
        <v>uhyeh</v>
      </c>
      <c r="AO51" s="25" t="str">
        <f t="shared" si="33"/>
        <v>wyeh</v>
      </c>
      <c r="AP51" s="25"/>
    </row>
    <row r="52" spans="1:42">
      <c r="A52" s="24" t="s">
        <v>95</v>
      </c>
      <c r="B52" s="25" t="str">
        <f t="shared" si="2"/>
        <v>byeon/yun</v>
      </c>
      <c r="C52" s="26" t="str">
        <f>"b"&amp;A52&amp;"h"</f>
        <v>byeon/yunh</v>
      </c>
      <c r="D52" s="25"/>
      <c r="E52" s="26" t="str">
        <f t="shared" si="47"/>
        <v>chyeon/yun</v>
      </c>
      <c r="F52" s="25" t="str">
        <f t="shared" si="48"/>
        <v>ch'yeon/yun</v>
      </c>
      <c r="G52" s="26" t="str">
        <f t="shared" si="5"/>
        <v>dyeon/yun</v>
      </c>
      <c r="H52" s="25"/>
      <c r="I52" s="26"/>
      <c r="J52" s="25" t="str">
        <f t="shared" si="65"/>
        <v>fyeon/yun</v>
      </c>
      <c r="K52" s="26" t="str">
        <f>"f"&amp;A52&amp;"h"</f>
        <v>fyeon/yunh</v>
      </c>
      <c r="L52" s="25" t="str">
        <f t="shared" si="66"/>
        <v>gyeon/yun</v>
      </c>
      <c r="M52" s="26"/>
      <c r="N52" s="25" t="str">
        <f t="shared" si="67"/>
        <v>hyeon/yun</v>
      </c>
      <c r="O52" s="26"/>
      <c r="P52" s="25" t="str">
        <f t="shared" si="68"/>
        <v>jyeon/yun</v>
      </c>
      <c r="Q52" s="26"/>
      <c r="R52" s="25"/>
      <c r="S52" s="25" t="str">
        <f t="shared" si="14"/>
        <v>kyeon/yun</v>
      </c>
      <c r="T52" s="26"/>
      <c r="U52" s="25" t="str">
        <f t="shared" si="16"/>
        <v>myeon/yun</v>
      </c>
      <c r="V52" s="26"/>
      <c r="W52" s="25" t="str">
        <f>"m"&amp;A52&amp;"h"</f>
        <v>myeon/yunh</v>
      </c>
      <c r="X52" s="26" t="str">
        <f t="shared" si="19"/>
        <v>nyeon/yun</v>
      </c>
      <c r="Y52" s="25"/>
      <c r="Z52" s="26"/>
      <c r="AA52" s="25" t="str">
        <f>"n"&amp;A52&amp;"h"</f>
        <v>nyeon/yunh</v>
      </c>
      <c r="AB52" s="26" t="str">
        <f t="shared" si="22"/>
        <v>pyeon/yun</v>
      </c>
      <c r="AC52" s="25"/>
      <c r="AD52" s="26"/>
      <c r="AE52" s="25" t="str">
        <f t="shared" si="79"/>
        <v>pyeon/yunh</v>
      </c>
      <c r="AF52" s="26" t="str">
        <f t="shared" si="44"/>
        <v>ryeon/yun</v>
      </c>
      <c r="AG52" s="25"/>
      <c r="AH52" s="26" t="str">
        <f t="shared" si="26"/>
        <v>syeon/yun</v>
      </c>
      <c r="AI52" s="25"/>
      <c r="AJ52" s="26" t="str">
        <f t="shared" si="28"/>
        <v>tyeon/yun</v>
      </c>
      <c r="AK52" s="25" t="str">
        <f t="shared" si="60"/>
        <v>thyeon/yun</v>
      </c>
      <c r="AL52" s="26" t="str">
        <f t="shared" si="30"/>
        <v>tsyeon/yun</v>
      </c>
      <c r="AM52" s="25" t="str">
        <f t="shared" si="61"/>
        <v>tshyeon/yun</v>
      </c>
      <c r="AN52" s="26"/>
      <c r="AO52" s="25" t="str">
        <f t="shared" si="33"/>
        <v>wyeon/yun</v>
      </c>
      <c r="AP52" s="26"/>
    </row>
    <row r="53" spans="1:42">
      <c r="A53" s="24" t="s">
        <v>96</v>
      </c>
      <c r="B53" s="25" t="str">
        <f t="shared" si="2"/>
        <v>byeong/yung</v>
      </c>
      <c r="C53" s="25" t="str">
        <f>"b"&amp;A53&amp;"h"</f>
        <v>byeong/yungh</v>
      </c>
      <c r="D53" s="25"/>
      <c r="E53" s="25" t="str">
        <f t="shared" si="47"/>
        <v>chyeong/yung</v>
      </c>
      <c r="F53" s="25" t="str">
        <f t="shared" si="48"/>
        <v>ch'yeong/yung</v>
      </c>
      <c r="G53" s="25" t="str">
        <f t="shared" si="5"/>
        <v>dyeong/yung</v>
      </c>
      <c r="H53" s="25"/>
      <c r="I53" s="25"/>
      <c r="J53" s="25" t="str">
        <f t="shared" si="65"/>
        <v>fyeong/yung</v>
      </c>
      <c r="K53" s="25" t="str">
        <f>"f"&amp;A53&amp;"h"</f>
        <v>fyeong/yungh</v>
      </c>
      <c r="L53" s="25" t="str">
        <f t="shared" si="66"/>
        <v>gyeong/yung</v>
      </c>
      <c r="M53" s="25"/>
      <c r="N53" s="25" t="str">
        <f t="shared" si="67"/>
        <v>hyeong/yung</v>
      </c>
      <c r="O53" s="25"/>
      <c r="P53" s="25" t="str">
        <f t="shared" si="68"/>
        <v>jyeong/yung</v>
      </c>
      <c r="Q53" s="25"/>
      <c r="R53" s="25"/>
      <c r="S53" s="25" t="str">
        <f t="shared" si="14"/>
        <v>kyeong/yung</v>
      </c>
      <c r="T53" s="25"/>
      <c r="U53" s="25" t="str">
        <f t="shared" si="16"/>
        <v>myeong/yung</v>
      </c>
      <c r="V53" s="25"/>
      <c r="W53" s="25" t="str">
        <f>"m"&amp;A53&amp;"h"</f>
        <v>myeong/yungh</v>
      </c>
      <c r="X53" s="25" t="str">
        <f t="shared" si="19"/>
        <v>nyeong/yung</v>
      </c>
      <c r="Y53" s="25"/>
      <c r="Z53" s="25"/>
      <c r="AA53" s="25" t="str">
        <f>"n"&amp;A53&amp;"h"</f>
        <v>nyeong/yungh</v>
      </c>
      <c r="AB53" s="25" t="str">
        <f t="shared" si="22"/>
        <v>pyeong/yung</v>
      </c>
      <c r="AC53" s="25"/>
      <c r="AD53" s="25"/>
      <c r="AE53" s="25" t="str">
        <f t="shared" si="79"/>
        <v>pyeong/yungh</v>
      </c>
      <c r="AF53" s="25" t="str">
        <f t="shared" si="44"/>
        <v>ryeong/yung</v>
      </c>
      <c r="AG53" s="25"/>
      <c r="AH53" s="25" t="str">
        <f t="shared" si="26"/>
        <v>syeong/yung</v>
      </c>
      <c r="AI53" s="25"/>
      <c r="AJ53" s="25" t="str">
        <f t="shared" si="28"/>
        <v>tyeong/yung</v>
      </c>
      <c r="AK53" s="25" t="str">
        <f t="shared" si="60"/>
        <v>thyeong/yung</v>
      </c>
      <c r="AL53" s="25" t="str">
        <f t="shared" si="30"/>
        <v>tsyeong/yung</v>
      </c>
      <c r="AM53" s="25" t="str">
        <f t="shared" si="61"/>
        <v>tshyeong/yung</v>
      </c>
      <c r="AN53" s="25"/>
      <c r="AO53" s="25" t="str">
        <f t="shared" si="33"/>
        <v>wyeong/yung</v>
      </c>
      <c r="AP53" s="25"/>
    </row>
    <row r="54" spans="1:42">
      <c r="A54" s="24" t="s">
        <v>97</v>
      </c>
      <c r="B54" s="25" t="str">
        <f t="shared" si="2"/>
        <v>byo</v>
      </c>
      <c r="C54" s="26" t="str">
        <f>"b"&amp;A54&amp;"h"</f>
        <v>byoh</v>
      </c>
      <c r="D54" s="25"/>
      <c r="E54" s="26" t="str">
        <f t="shared" si="47"/>
        <v>chyo</v>
      </c>
      <c r="F54" s="25" t="str">
        <f t="shared" si="48"/>
        <v>ch'yo</v>
      </c>
      <c r="G54" s="26" t="str">
        <f t="shared" si="5"/>
        <v>dyo</v>
      </c>
      <c r="H54" s="25"/>
      <c r="I54" s="26"/>
      <c r="J54" s="25" t="str">
        <f t="shared" si="65"/>
        <v>fyo</v>
      </c>
      <c r="K54" s="26" t="str">
        <f>"f"&amp;A54&amp;"h"</f>
        <v>fyoh</v>
      </c>
      <c r="L54" s="25" t="str">
        <f t="shared" si="66"/>
        <v>gyo</v>
      </c>
      <c r="M54" s="26"/>
      <c r="N54" s="25" t="str">
        <f t="shared" si="67"/>
        <v>hyo</v>
      </c>
      <c r="O54" s="26"/>
      <c r="P54" s="25" t="str">
        <f t="shared" si="68"/>
        <v>jyo</v>
      </c>
      <c r="Q54" s="26"/>
      <c r="R54" s="25"/>
      <c r="S54" s="25" t="str">
        <f t="shared" si="14"/>
        <v>kyo</v>
      </c>
      <c r="T54" s="26"/>
      <c r="U54" s="25" t="str">
        <f t="shared" si="16"/>
        <v>myo</v>
      </c>
      <c r="V54" s="26"/>
      <c r="W54" s="25" t="str">
        <f>"m"&amp;A54&amp;"h"</f>
        <v>myoh</v>
      </c>
      <c r="X54" s="26" t="str">
        <f t="shared" si="19"/>
        <v>nyo</v>
      </c>
      <c r="Y54" s="25"/>
      <c r="Z54" s="26"/>
      <c r="AA54" s="25" t="str">
        <f>"n"&amp;A54&amp;"h"</f>
        <v>nyoh</v>
      </c>
      <c r="AB54" s="26" t="str">
        <f t="shared" si="22"/>
        <v>pyo</v>
      </c>
      <c r="AC54" s="25"/>
      <c r="AD54" s="26"/>
      <c r="AE54" s="25" t="str">
        <f t="shared" si="79"/>
        <v>pyoh</v>
      </c>
      <c r="AF54" s="26" t="str">
        <f t="shared" si="44"/>
        <v>ryo</v>
      </c>
      <c r="AG54" s="25"/>
      <c r="AH54" s="26" t="str">
        <f t="shared" si="26"/>
        <v>syo</v>
      </c>
      <c r="AI54" s="25"/>
      <c r="AJ54" s="26" t="str">
        <f t="shared" si="28"/>
        <v>tyo</v>
      </c>
      <c r="AK54" s="25" t="str">
        <f t="shared" si="60"/>
        <v>thyo</v>
      </c>
      <c r="AL54" s="26" t="str">
        <f t="shared" si="30"/>
        <v>tsyo</v>
      </c>
      <c r="AM54" s="25" t="str">
        <f t="shared" si="61"/>
        <v>tshyo</v>
      </c>
      <c r="AN54" s="26" t="str">
        <f t="shared" ref="AN54:AN59" si="80">"uh"&amp;A54</f>
        <v>uhyo</v>
      </c>
      <c r="AO54" s="25" t="str">
        <f t="shared" si="33"/>
        <v>wyo</v>
      </c>
      <c r="AP54" s="26"/>
    </row>
    <row r="55" spans="1:42">
      <c r="A55" s="24" t="s">
        <v>98</v>
      </c>
      <c r="B55" s="25" t="str">
        <f t="shared" si="2"/>
        <v>byoh</v>
      </c>
      <c r="C55" s="25"/>
      <c r="D55" s="25"/>
      <c r="E55" s="25" t="str">
        <f t="shared" si="47"/>
        <v>chyoh</v>
      </c>
      <c r="F55" s="25" t="str">
        <f t="shared" si="48"/>
        <v>ch'yoh</v>
      </c>
      <c r="G55" s="25" t="str">
        <f t="shared" si="5"/>
        <v>dyoh</v>
      </c>
      <c r="H55" s="25"/>
      <c r="I55" s="25"/>
      <c r="J55" s="25" t="str">
        <f t="shared" si="65"/>
        <v>fyoh</v>
      </c>
      <c r="K55" s="25"/>
      <c r="L55" s="25" t="str">
        <f t="shared" si="66"/>
        <v>gyoh</v>
      </c>
      <c r="M55" s="25"/>
      <c r="N55" s="25" t="str">
        <f t="shared" si="67"/>
        <v>hyoh</v>
      </c>
      <c r="O55" s="25"/>
      <c r="P55" s="25" t="str">
        <f t="shared" si="68"/>
        <v>jyoh</v>
      </c>
      <c r="Q55" s="25"/>
      <c r="R55" s="25"/>
      <c r="S55" s="25" t="str">
        <f t="shared" si="14"/>
        <v>kyoh</v>
      </c>
      <c r="T55" s="25"/>
      <c r="U55" s="25" t="str">
        <f t="shared" si="16"/>
        <v>myoh</v>
      </c>
      <c r="V55" s="25"/>
      <c r="W55" s="25"/>
      <c r="X55" s="25" t="str">
        <f t="shared" si="19"/>
        <v>nyoh</v>
      </c>
      <c r="Y55" s="25"/>
      <c r="Z55" s="25"/>
      <c r="AA55" s="25"/>
      <c r="AB55" s="25" t="str">
        <f t="shared" si="22"/>
        <v>pyoh</v>
      </c>
      <c r="AC55" s="25"/>
      <c r="AD55" s="25"/>
      <c r="AE55" s="25"/>
      <c r="AF55" s="25" t="str">
        <f t="shared" si="44"/>
        <v>ryoh</v>
      </c>
      <c r="AG55" s="25"/>
      <c r="AH55" s="25" t="str">
        <f t="shared" si="26"/>
        <v>syoh</v>
      </c>
      <c r="AI55" s="25"/>
      <c r="AJ55" s="25" t="str">
        <f t="shared" si="28"/>
        <v>tyoh</v>
      </c>
      <c r="AK55" s="25" t="str">
        <f t="shared" si="60"/>
        <v>thyoh</v>
      </c>
      <c r="AL55" s="25" t="str">
        <f t="shared" si="30"/>
        <v>tsyoh</v>
      </c>
      <c r="AM55" s="25" t="str">
        <f t="shared" si="61"/>
        <v>tshyoh</v>
      </c>
      <c r="AN55" s="25" t="str">
        <f t="shared" si="80"/>
        <v>uhyoh</v>
      </c>
      <c r="AO55" s="25" t="str">
        <f t="shared" si="33"/>
        <v>wyoh</v>
      </c>
      <c r="AP55" s="25"/>
    </row>
    <row r="56" spans="1:42">
      <c r="A56" s="24" t="s">
        <v>99</v>
      </c>
      <c r="B56" s="25" t="str">
        <f t="shared" si="2"/>
        <v>byon</v>
      </c>
      <c r="C56" s="26" t="str">
        <f>"b"&amp;A56&amp;"h"</f>
        <v>byonh</v>
      </c>
      <c r="D56" s="25"/>
      <c r="E56" s="26" t="str">
        <f t="shared" si="47"/>
        <v>chyon</v>
      </c>
      <c r="F56" s="25" t="str">
        <f t="shared" si="48"/>
        <v>ch'yon</v>
      </c>
      <c r="G56" s="26" t="str">
        <f t="shared" si="5"/>
        <v>dyon</v>
      </c>
      <c r="H56" s="25"/>
      <c r="I56" s="26"/>
      <c r="J56" s="25" t="str">
        <f t="shared" si="65"/>
        <v>fyon</v>
      </c>
      <c r="K56" s="26" t="str">
        <f>"f"&amp;A56&amp;"h"</f>
        <v>fyonh</v>
      </c>
      <c r="L56" s="25" t="str">
        <f t="shared" si="66"/>
        <v>gyon</v>
      </c>
      <c r="M56" s="26"/>
      <c r="N56" s="25" t="str">
        <f t="shared" si="67"/>
        <v>hyon</v>
      </c>
      <c r="O56" s="26"/>
      <c r="P56" s="25" t="str">
        <f t="shared" si="68"/>
        <v>jyon</v>
      </c>
      <c r="Q56" s="26"/>
      <c r="R56" s="25"/>
      <c r="S56" s="25" t="str">
        <f t="shared" si="14"/>
        <v>kyon</v>
      </c>
      <c r="T56" s="26"/>
      <c r="U56" s="25" t="str">
        <f t="shared" si="16"/>
        <v>myon</v>
      </c>
      <c r="V56" s="26"/>
      <c r="W56" s="25" t="str">
        <f>"m"&amp;A56&amp;"h"</f>
        <v>myonh</v>
      </c>
      <c r="X56" s="26" t="str">
        <f t="shared" si="19"/>
        <v>nyon</v>
      </c>
      <c r="Y56" s="25"/>
      <c r="Z56" s="26"/>
      <c r="AA56" s="25" t="str">
        <f>"n"&amp;A56&amp;"h"</f>
        <v>nyonh</v>
      </c>
      <c r="AB56" s="26" t="str">
        <f t="shared" si="22"/>
        <v>pyon</v>
      </c>
      <c r="AC56" s="25"/>
      <c r="AD56" s="26"/>
      <c r="AE56" s="25" t="str">
        <f>"p"&amp;A56&amp;"h"</f>
        <v>pyonh</v>
      </c>
      <c r="AF56" s="26" t="str">
        <f t="shared" si="44"/>
        <v>ryon</v>
      </c>
      <c r="AG56" s="25"/>
      <c r="AH56" s="26" t="str">
        <f t="shared" si="26"/>
        <v>syon</v>
      </c>
      <c r="AI56" s="25"/>
      <c r="AJ56" s="26" t="str">
        <f t="shared" si="28"/>
        <v>tyon</v>
      </c>
      <c r="AK56" s="25" t="str">
        <f t="shared" si="60"/>
        <v>thyon</v>
      </c>
      <c r="AL56" s="26" t="str">
        <f t="shared" si="30"/>
        <v>tsyon</v>
      </c>
      <c r="AM56" s="25" t="str">
        <f t="shared" si="61"/>
        <v>tshyon</v>
      </c>
      <c r="AN56" s="26" t="str">
        <f t="shared" si="80"/>
        <v>uhyon</v>
      </c>
      <c r="AO56" s="25" t="str">
        <f t="shared" si="33"/>
        <v>wyon</v>
      </c>
      <c r="AP56" s="26"/>
    </row>
    <row r="57" spans="1:42">
      <c r="A57" s="24" t="s">
        <v>100</v>
      </c>
      <c r="B57" s="25" t="str">
        <f t="shared" si="2"/>
        <v>byong</v>
      </c>
      <c r="C57" s="25" t="str">
        <f>"b"&amp;A57&amp;"h"</f>
        <v>byongh</v>
      </c>
      <c r="D57" s="25"/>
      <c r="E57" s="25" t="str">
        <f t="shared" si="47"/>
        <v>chyong</v>
      </c>
      <c r="F57" s="25" t="str">
        <f t="shared" si="48"/>
        <v>ch'yong</v>
      </c>
      <c r="G57" s="25" t="str">
        <f t="shared" si="5"/>
        <v>dyong</v>
      </c>
      <c r="H57" s="25"/>
      <c r="I57" s="25"/>
      <c r="J57" s="25" t="str">
        <f t="shared" si="65"/>
        <v>fyong</v>
      </c>
      <c r="K57" s="25" t="str">
        <f>"f"&amp;A57&amp;"h"</f>
        <v>fyongh</v>
      </c>
      <c r="L57" s="25" t="str">
        <f t="shared" si="66"/>
        <v>gyong</v>
      </c>
      <c r="M57" s="25"/>
      <c r="N57" s="25" t="str">
        <f t="shared" si="67"/>
        <v>hyong</v>
      </c>
      <c r="O57" s="25"/>
      <c r="P57" s="25" t="str">
        <f t="shared" si="68"/>
        <v>jyong</v>
      </c>
      <c r="Q57" s="25"/>
      <c r="R57" s="25"/>
      <c r="S57" s="25" t="str">
        <f t="shared" si="14"/>
        <v>kyong</v>
      </c>
      <c r="T57" s="25"/>
      <c r="U57" s="25" t="str">
        <f t="shared" si="16"/>
        <v>myong</v>
      </c>
      <c r="V57" s="25"/>
      <c r="W57" s="25" t="str">
        <f>"m"&amp;A57&amp;"h"</f>
        <v>myongh</v>
      </c>
      <c r="X57" s="25" t="str">
        <f t="shared" si="19"/>
        <v>nyong</v>
      </c>
      <c r="Y57" s="25"/>
      <c r="Z57" s="25"/>
      <c r="AA57" s="25" t="str">
        <f>"n"&amp;A57&amp;"h"</f>
        <v>nyongh</v>
      </c>
      <c r="AB57" s="25" t="str">
        <f t="shared" si="22"/>
        <v>pyong</v>
      </c>
      <c r="AC57" s="25"/>
      <c r="AD57" s="25"/>
      <c r="AE57" s="25" t="str">
        <f>"p"&amp;A57&amp;"h"</f>
        <v>pyongh</v>
      </c>
      <c r="AF57" s="25" t="str">
        <f t="shared" si="44"/>
        <v>ryong</v>
      </c>
      <c r="AG57" s="25"/>
      <c r="AH57" s="25" t="str">
        <f t="shared" si="26"/>
        <v>syong</v>
      </c>
      <c r="AI57" s="25"/>
      <c r="AJ57" s="25" t="str">
        <f t="shared" si="28"/>
        <v>tyong</v>
      </c>
      <c r="AK57" s="25" t="str">
        <f t="shared" si="60"/>
        <v>thyong</v>
      </c>
      <c r="AL57" s="25" t="str">
        <f t="shared" si="30"/>
        <v>tsyong</v>
      </c>
      <c r="AM57" s="25" t="str">
        <f t="shared" si="61"/>
        <v>tshyong</v>
      </c>
      <c r="AN57" s="25" t="str">
        <f t="shared" si="80"/>
        <v>uhyong</v>
      </c>
      <c r="AO57" s="25" t="str">
        <f t="shared" si="33"/>
        <v>wyong</v>
      </c>
      <c r="AP57" s="25"/>
    </row>
    <row r="58" spans="1:42">
      <c r="A58" s="24" t="s">
        <v>101</v>
      </c>
      <c r="B58" s="25" t="str">
        <f t="shared" si="2"/>
        <v>byoo/yu</v>
      </c>
      <c r="C58" s="26" t="str">
        <f>"b"&amp;A58&amp;"h"</f>
        <v>byoo/yuh</v>
      </c>
      <c r="D58" s="25"/>
      <c r="E58" s="26" t="str">
        <f t="shared" si="47"/>
        <v>chyoo/yu</v>
      </c>
      <c r="F58" s="25" t="str">
        <f t="shared" si="48"/>
        <v>ch'yoo/yu</v>
      </c>
      <c r="G58" s="26" t="str">
        <f t="shared" si="5"/>
        <v>dyoo/yu</v>
      </c>
      <c r="H58" s="25"/>
      <c r="I58" s="26"/>
      <c r="J58" s="25" t="str">
        <f t="shared" si="65"/>
        <v>fyoo/yu</v>
      </c>
      <c r="K58" s="26" t="str">
        <f>"f"&amp;A58&amp;"h"</f>
        <v>fyoo/yuh</v>
      </c>
      <c r="L58" s="25" t="str">
        <f t="shared" si="66"/>
        <v>gyoo/yu</v>
      </c>
      <c r="M58" s="26"/>
      <c r="N58" s="25" t="str">
        <f t="shared" si="67"/>
        <v>hyoo/yu</v>
      </c>
      <c r="O58" s="26"/>
      <c r="P58" s="25" t="str">
        <f t="shared" si="68"/>
        <v>jyoo/yu</v>
      </c>
      <c r="Q58" s="26"/>
      <c r="R58" s="25"/>
      <c r="S58" s="25" t="str">
        <f t="shared" si="14"/>
        <v>kyoo/yu</v>
      </c>
      <c r="T58" s="26"/>
      <c r="U58" s="25" t="str">
        <f t="shared" si="16"/>
        <v>myoo/yu</v>
      </c>
      <c r="V58" s="26"/>
      <c r="W58" s="25" t="str">
        <f>"m"&amp;A58&amp;"h"</f>
        <v>myoo/yuh</v>
      </c>
      <c r="X58" s="26" t="str">
        <f t="shared" si="19"/>
        <v>nyoo/yu</v>
      </c>
      <c r="Y58" s="25"/>
      <c r="Z58" s="26"/>
      <c r="AA58" s="25" t="str">
        <f>"n"&amp;A58&amp;"h"</f>
        <v>nyoo/yuh</v>
      </c>
      <c r="AB58" s="26" t="str">
        <f t="shared" si="22"/>
        <v>pyoo/yu</v>
      </c>
      <c r="AC58" s="25"/>
      <c r="AD58" s="26"/>
      <c r="AE58" s="25" t="str">
        <f>"p"&amp;A58&amp;"h"</f>
        <v>pyoo/yuh</v>
      </c>
      <c r="AF58" s="26" t="str">
        <f t="shared" si="44"/>
        <v>ryoo/yu</v>
      </c>
      <c r="AG58" s="25"/>
      <c r="AH58" s="26" t="str">
        <f t="shared" si="26"/>
        <v>syoo/yu</v>
      </c>
      <c r="AI58" s="25"/>
      <c r="AJ58" s="26" t="str">
        <f t="shared" si="28"/>
        <v>tyoo/yu</v>
      </c>
      <c r="AK58" s="25" t="str">
        <f t="shared" si="60"/>
        <v>thyoo/yu</v>
      </c>
      <c r="AL58" s="26" t="str">
        <f t="shared" si="30"/>
        <v>tsyoo/yu</v>
      </c>
      <c r="AM58" s="25" t="str">
        <f t="shared" si="61"/>
        <v>tshyoo/yu</v>
      </c>
      <c r="AN58" s="26" t="str">
        <f t="shared" si="80"/>
        <v>uhyoo/yu</v>
      </c>
      <c r="AO58" s="25" t="str">
        <f t="shared" si="33"/>
        <v>wyoo/yu</v>
      </c>
      <c r="AP58" s="26"/>
    </row>
    <row r="59" spans="1:42">
      <c r="A59" s="24" t="s">
        <v>102</v>
      </c>
      <c r="B59" s="25" t="str">
        <f t="shared" si="2"/>
        <v>byooh/yuh</v>
      </c>
      <c r="C59" s="25" t="str">
        <f>"b"&amp;A59&amp;"h"</f>
        <v>byooh/yuhh</v>
      </c>
      <c r="D59" s="25"/>
      <c r="E59" s="25" t="str">
        <f t="shared" si="47"/>
        <v>chyooh/yuh</v>
      </c>
      <c r="F59" s="25" t="str">
        <f t="shared" si="48"/>
        <v>ch'yooh/yuh</v>
      </c>
      <c r="G59" s="25" t="str">
        <f t="shared" si="5"/>
        <v>dyooh/yuh</v>
      </c>
      <c r="H59" s="25"/>
      <c r="I59" s="25"/>
      <c r="J59" s="25" t="str">
        <f t="shared" si="65"/>
        <v>fyooh/yuh</v>
      </c>
      <c r="K59" s="25"/>
      <c r="L59" s="25" t="str">
        <f t="shared" si="66"/>
        <v>gyooh/yuh</v>
      </c>
      <c r="M59" s="25"/>
      <c r="N59" s="25" t="str">
        <f t="shared" si="67"/>
        <v>hyooh/yuh</v>
      </c>
      <c r="O59" s="25"/>
      <c r="P59" s="25" t="str">
        <f t="shared" si="68"/>
        <v>jyooh/yuh</v>
      </c>
      <c r="Q59" s="25"/>
      <c r="R59" s="25"/>
      <c r="S59" s="25" t="str">
        <f t="shared" si="14"/>
        <v>kyooh/yuh</v>
      </c>
      <c r="T59" s="25"/>
      <c r="U59" s="25" t="str">
        <f t="shared" si="16"/>
        <v>myooh/yuh</v>
      </c>
      <c r="V59" s="25"/>
      <c r="W59" s="25" t="str">
        <f>"m"&amp;A59&amp;"h"</f>
        <v>myooh/yuhh</v>
      </c>
      <c r="X59" s="25" t="str">
        <f t="shared" si="19"/>
        <v>nyooh/yuh</v>
      </c>
      <c r="Y59" s="25"/>
      <c r="Z59" s="25"/>
      <c r="AA59" s="25" t="str">
        <f>"n"&amp;A59&amp;"h"</f>
        <v>nyooh/yuhh</v>
      </c>
      <c r="AB59" s="25" t="str">
        <f t="shared" si="22"/>
        <v>pyooh/yuh</v>
      </c>
      <c r="AC59" s="25"/>
      <c r="AD59" s="25"/>
      <c r="AE59" s="25"/>
      <c r="AF59" s="25" t="str">
        <f t="shared" si="44"/>
        <v>ryooh/yuh</v>
      </c>
      <c r="AG59" s="25"/>
      <c r="AH59" s="25" t="str">
        <f t="shared" si="26"/>
        <v>syooh/yuh</v>
      </c>
      <c r="AI59" s="25"/>
      <c r="AJ59" s="25" t="str">
        <f t="shared" si="28"/>
        <v>tyooh/yuh</v>
      </c>
      <c r="AK59" s="25" t="str">
        <f t="shared" si="60"/>
        <v>thyooh/yuh</v>
      </c>
      <c r="AL59" s="25" t="str">
        <f t="shared" si="30"/>
        <v>tsyooh/yuh</v>
      </c>
      <c r="AM59" s="25" t="str">
        <f t="shared" si="61"/>
        <v>tshyooh/yuh</v>
      </c>
      <c r="AN59" s="25" t="str">
        <f t="shared" si="80"/>
        <v>uhyooh/yuh</v>
      </c>
      <c r="AO59" s="25" t="str">
        <f t="shared" si="33"/>
        <v>wyooh/yuh</v>
      </c>
      <c r="AP59" s="25"/>
    </row>
  </sheetData>
  <pageMargins left="0.7" right="0.7" top="0.75" bottom="0.75" header="0.3" footer="0.3"/>
  <pageSetup paperSize="9" scale="2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M61"/>
  <sheetViews>
    <sheetView workbookViewId="0">
      <selection activeCell="I7" sqref="I7"/>
    </sheetView>
  </sheetViews>
  <sheetFormatPr defaultColWidth="10" defaultRowHeight="13.5"/>
  <sheetData>
    <row r="1" ht="32" customHeight="1" spans="1:13">
      <c r="A1" s="21" t="s">
        <v>103</v>
      </c>
      <c r="B1" s="21" t="s">
        <v>104</v>
      </c>
      <c r="C1" s="21" t="s">
        <v>105</v>
      </c>
      <c r="D1" s="21" t="s">
        <v>106</v>
      </c>
      <c r="E1" s="21" t="s">
        <v>107</v>
      </c>
      <c r="F1" s="21" t="s">
        <v>108</v>
      </c>
      <c r="G1" s="21" t="s">
        <v>109</v>
      </c>
      <c r="H1" s="21" t="s">
        <v>110</v>
      </c>
      <c r="I1" s="21" t="s">
        <v>111</v>
      </c>
      <c r="J1" s="21" t="s">
        <v>112</v>
      </c>
      <c r="K1" s="21" t="s">
        <v>113</v>
      </c>
      <c r="L1" s="21" t="s">
        <v>114</v>
      </c>
      <c r="M1" s="21" t="s">
        <v>115</v>
      </c>
    </row>
    <row r="2" ht="32" customHeight="1" spans="1:13">
      <c r="A2" s="21" t="s">
        <v>41</v>
      </c>
      <c r="B2" s="22" t="s">
        <v>116</v>
      </c>
      <c r="C2" s="23"/>
      <c r="D2" s="22"/>
      <c r="E2" s="23"/>
      <c r="F2" s="22"/>
      <c r="G2" s="23"/>
      <c r="H2" s="22"/>
      <c r="I2" s="23"/>
      <c r="J2" s="22"/>
      <c r="K2" s="23"/>
      <c r="L2" s="22"/>
      <c r="M2" s="23"/>
    </row>
    <row r="3" ht="32" customHeight="1" spans="1:13">
      <c r="A3" s="21" t="s">
        <v>42</v>
      </c>
      <c r="B3" s="22" t="s">
        <v>116</v>
      </c>
      <c r="C3" s="23"/>
      <c r="D3" s="22"/>
      <c r="E3" s="23"/>
      <c r="F3" s="22"/>
      <c r="G3" s="23"/>
      <c r="H3" s="22"/>
      <c r="I3" s="23"/>
      <c r="J3" s="22"/>
      <c r="K3" s="23"/>
      <c r="L3" s="22"/>
      <c r="M3" s="23"/>
    </row>
    <row r="4" ht="32" customHeight="1" spans="1:13">
      <c r="A4" s="21" t="s">
        <v>44</v>
      </c>
      <c r="B4" s="22" t="s">
        <v>116</v>
      </c>
      <c r="C4" s="23"/>
      <c r="D4" s="22"/>
      <c r="E4" s="23"/>
      <c r="F4" s="22"/>
      <c r="G4" s="23"/>
      <c r="H4" s="22"/>
      <c r="I4" s="23"/>
      <c r="J4" s="22"/>
      <c r="K4" s="23"/>
      <c r="L4" s="22"/>
      <c r="M4" s="23"/>
    </row>
    <row r="5" ht="32" customHeight="1" spans="1:13">
      <c r="A5" s="21" t="s">
        <v>45</v>
      </c>
      <c r="B5" s="22" t="s">
        <v>116</v>
      </c>
      <c r="C5" s="23"/>
      <c r="D5" s="22"/>
      <c r="E5" s="23"/>
      <c r="F5" s="22"/>
      <c r="G5" s="23"/>
      <c r="H5" s="22"/>
      <c r="I5" s="23"/>
      <c r="J5" s="22"/>
      <c r="K5" s="23"/>
      <c r="L5" s="22"/>
      <c r="M5" s="23"/>
    </row>
    <row r="6" ht="32" customHeight="1" spans="1:13">
      <c r="A6" s="21" t="s">
        <v>47</v>
      </c>
      <c r="B6" s="22" t="s">
        <v>116</v>
      </c>
      <c r="C6" s="23"/>
      <c r="D6" s="22"/>
      <c r="E6" s="23"/>
      <c r="F6" s="22"/>
      <c r="G6" s="23"/>
      <c r="H6" s="22"/>
      <c r="I6" s="23"/>
      <c r="J6" s="22"/>
      <c r="K6" s="23"/>
      <c r="L6" s="22"/>
      <c r="M6" s="23"/>
    </row>
    <row r="7" ht="32" customHeight="1" spans="1:13">
      <c r="A7" s="21" t="s">
        <v>48</v>
      </c>
      <c r="B7" s="22" t="s">
        <v>116</v>
      </c>
      <c r="C7" s="23"/>
      <c r="D7" s="22"/>
      <c r="E7" s="23"/>
      <c r="F7" s="22"/>
      <c r="G7" s="23"/>
      <c r="H7" s="22"/>
      <c r="I7" s="23"/>
      <c r="J7" s="22"/>
      <c r="K7" s="23"/>
      <c r="L7" s="22"/>
      <c r="M7" s="23"/>
    </row>
    <row r="8" ht="32" customHeight="1" spans="1:13">
      <c r="A8" s="21" t="s">
        <v>49</v>
      </c>
      <c r="B8" s="22" t="s">
        <v>116</v>
      </c>
      <c r="C8" s="23"/>
      <c r="D8" s="22"/>
      <c r="E8" s="23"/>
      <c r="F8" s="22"/>
      <c r="G8" s="23"/>
      <c r="H8" s="22"/>
      <c r="I8" s="23"/>
      <c r="J8" s="22"/>
      <c r="K8" s="23"/>
      <c r="L8" s="22"/>
      <c r="M8" s="23"/>
    </row>
    <row r="9" ht="32" customHeight="1" spans="1:13">
      <c r="A9" s="21" t="s">
        <v>50</v>
      </c>
      <c r="B9" s="22" t="s">
        <v>116</v>
      </c>
      <c r="C9" s="23"/>
      <c r="D9" s="22"/>
      <c r="E9" s="23"/>
      <c r="F9" s="22"/>
      <c r="G9" s="23"/>
      <c r="H9" s="22"/>
      <c r="I9" s="23"/>
      <c r="J9" s="22"/>
      <c r="K9" s="23"/>
      <c r="L9" s="22"/>
      <c r="M9" s="23"/>
    </row>
    <row r="10" ht="32" customHeight="1" spans="1:13">
      <c r="A10" s="21" t="s">
        <v>51</v>
      </c>
      <c r="B10" s="22" t="s">
        <v>116</v>
      </c>
      <c r="C10" s="23"/>
      <c r="D10" s="22"/>
      <c r="E10" s="23"/>
      <c r="F10" s="22"/>
      <c r="G10" s="23"/>
      <c r="H10" s="22"/>
      <c r="I10" s="23"/>
      <c r="J10" s="22"/>
      <c r="K10" s="23"/>
      <c r="L10" s="22"/>
      <c r="M10" s="23"/>
    </row>
    <row r="11" ht="32" customHeight="1" spans="1:13">
      <c r="A11" s="21" t="s">
        <v>53</v>
      </c>
      <c r="B11" s="22" t="s">
        <v>116</v>
      </c>
      <c r="C11" s="23"/>
      <c r="D11" s="22"/>
      <c r="E11" s="23"/>
      <c r="F11" s="22"/>
      <c r="G11" s="23"/>
      <c r="H11" s="22"/>
      <c r="I11" s="23"/>
      <c r="J11" s="22"/>
      <c r="K11" s="23"/>
      <c r="L11" s="22"/>
      <c r="M11" s="23"/>
    </row>
    <row r="12" ht="32" customHeight="1" spans="1:13">
      <c r="A12" s="21" t="s">
        <v>55</v>
      </c>
      <c r="B12" s="22" t="s">
        <v>116</v>
      </c>
      <c r="C12" s="23"/>
      <c r="D12" s="22"/>
      <c r="E12" s="23"/>
      <c r="F12" s="22"/>
      <c r="G12" s="23"/>
      <c r="H12" s="22"/>
      <c r="I12" s="23"/>
      <c r="J12" s="22"/>
      <c r="K12" s="23"/>
      <c r="L12" s="22"/>
      <c r="M12" s="23"/>
    </row>
    <row r="13" ht="32" customHeight="1" spans="1:13">
      <c r="A13" s="21" t="s">
        <v>56</v>
      </c>
      <c r="B13" s="22" t="s">
        <v>116</v>
      </c>
      <c r="C13" s="23"/>
      <c r="D13" s="22"/>
      <c r="E13" s="23"/>
      <c r="F13" s="22"/>
      <c r="G13" s="23"/>
      <c r="H13" s="22"/>
      <c r="I13" s="23"/>
      <c r="J13" s="22"/>
      <c r="K13" s="23"/>
      <c r="L13" s="22"/>
      <c r="M13" s="23"/>
    </row>
    <row r="14" ht="32" customHeight="1" spans="1:13">
      <c r="A14" s="21" t="s">
        <v>58</v>
      </c>
      <c r="B14" s="22" t="s">
        <v>116</v>
      </c>
      <c r="C14" s="23"/>
      <c r="D14" s="22"/>
      <c r="E14" s="23"/>
      <c r="F14" s="22"/>
      <c r="G14" s="23"/>
      <c r="H14" s="22"/>
      <c r="I14" s="23"/>
      <c r="J14" s="22"/>
      <c r="K14" s="23"/>
      <c r="L14" s="22"/>
      <c r="M14" s="23"/>
    </row>
    <row r="15" ht="32" customHeight="1" spans="1:13">
      <c r="A15" s="21" t="s">
        <v>59</v>
      </c>
      <c r="B15" s="22" t="s">
        <v>116</v>
      </c>
      <c r="C15" s="23"/>
      <c r="D15" s="22"/>
      <c r="E15" s="23"/>
      <c r="F15" s="22"/>
      <c r="G15" s="23"/>
      <c r="H15" s="22"/>
      <c r="I15" s="23"/>
      <c r="J15" s="22"/>
      <c r="K15" s="23"/>
      <c r="L15" s="22"/>
      <c r="M15" s="23"/>
    </row>
    <row r="16" ht="32" customHeight="1" spans="1:13">
      <c r="A16" s="21" t="s">
        <v>61</v>
      </c>
      <c r="B16" s="22" t="s">
        <v>116</v>
      </c>
      <c r="C16" s="23"/>
      <c r="D16" s="22"/>
      <c r="E16" s="23"/>
      <c r="F16" s="22"/>
      <c r="G16" s="23"/>
      <c r="H16" s="22"/>
      <c r="I16" s="23"/>
      <c r="J16" s="22"/>
      <c r="K16" s="23"/>
      <c r="L16" s="22"/>
      <c r="M16" s="23"/>
    </row>
    <row r="17" ht="32" customHeight="1" spans="1:13">
      <c r="A17" s="21" t="s">
        <v>62</v>
      </c>
      <c r="B17" s="22" t="s">
        <v>116</v>
      </c>
      <c r="C17" s="23"/>
      <c r="D17" s="22"/>
      <c r="E17" s="23"/>
      <c r="F17" s="22"/>
      <c r="G17" s="23"/>
      <c r="H17" s="22"/>
      <c r="I17" s="23"/>
      <c r="J17" s="22"/>
      <c r="K17" s="23"/>
      <c r="L17" s="22"/>
      <c r="M17" s="23"/>
    </row>
    <row r="18" ht="32" customHeight="1" spans="1:13">
      <c r="A18" s="21" t="s">
        <v>63</v>
      </c>
      <c r="B18" s="22" t="s">
        <v>116</v>
      </c>
      <c r="C18" s="23"/>
      <c r="D18" s="22"/>
      <c r="E18" s="23"/>
      <c r="F18" s="22"/>
      <c r="G18" s="23"/>
      <c r="H18" s="22"/>
      <c r="I18" s="23"/>
      <c r="J18" s="22"/>
      <c r="K18" s="23"/>
      <c r="L18" s="22"/>
      <c r="M18" s="23"/>
    </row>
    <row r="19" ht="32" customHeight="1" spans="1:13">
      <c r="A19" s="21" t="s">
        <v>64</v>
      </c>
      <c r="B19" s="22" t="s">
        <v>116</v>
      </c>
      <c r="C19" s="23"/>
      <c r="D19" s="22"/>
      <c r="E19" s="23"/>
      <c r="F19" s="22"/>
      <c r="G19" s="23"/>
      <c r="H19" s="22"/>
      <c r="I19" s="23"/>
      <c r="J19" s="22"/>
      <c r="K19" s="23"/>
      <c r="L19" s="22"/>
      <c r="M19" s="23"/>
    </row>
    <row r="20" ht="32" customHeight="1" spans="1:13">
      <c r="A20" s="21" t="s">
        <v>65</v>
      </c>
      <c r="B20" s="22" t="s">
        <v>116</v>
      </c>
      <c r="C20" s="23"/>
      <c r="D20" s="22"/>
      <c r="E20" s="23"/>
      <c r="F20" s="22"/>
      <c r="G20" s="23"/>
      <c r="H20" s="22"/>
      <c r="I20" s="23"/>
      <c r="J20" s="22"/>
      <c r="K20" s="23"/>
      <c r="L20" s="22"/>
      <c r="M20" s="23"/>
    </row>
    <row r="21" ht="32" customHeight="1" spans="1:13">
      <c r="A21" s="21" t="s">
        <v>66</v>
      </c>
      <c r="B21" s="22" t="s">
        <v>116</v>
      </c>
      <c r="C21" s="23"/>
      <c r="D21" s="22"/>
      <c r="E21" s="23"/>
      <c r="F21" s="22"/>
      <c r="G21" s="23"/>
      <c r="H21" s="22"/>
      <c r="I21" s="23"/>
      <c r="J21" s="22"/>
      <c r="K21" s="23"/>
      <c r="L21" s="22"/>
      <c r="M21" s="23"/>
    </row>
    <row r="22" ht="32" customHeight="1" spans="1:13">
      <c r="A22" s="21" t="s">
        <v>67</v>
      </c>
      <c r="B22" s="22" t="s">
        <v>116</v>
      </c>
      <c r="C22" s="23"/>
      <c r="D22" s="22"/>
      <c r="E22" s="23"/>
      <c r="F22" s="22"/>
      <c r="G22" s="23"/>
      <c r="H22" s="22"/>
      <c r="I22" s="23"/>
      <c r="J22" s="22"/>
      <c r="K22" s="23"/>
      <c r="L22" s="22"/>
      <c r="M22" s="23"/>
    </row>
    <row r="23" ht="32" customHeight="1" spans="1:13">
      <c r="A23" s="21" t="s">
        <v>68</v>
      </c>
      <c r="B23" s="22" t="s">
        <v>116</v>
      </c>
      <c r="C23" s="23"/>
      <c r="D23" s="22"/>
      <c r="E23" s="23"/>
      <c r="F23" s="22"/>
      <c r="G23" s="23"/>
      <c r="H23" s="22"/>
      <c r="I23" s="23"/>
      <c r="J23" s="22"/>
      <c r="K23" s="23"/>
      <c r="L23" s="22"/>
      <c r="M23" s="23"/>
    </row>
    <row r="24" ht="32" customHeight="1" spans="1:13">
      <c r="A24" s="21" t="s">
        <v>69</v>
      </c>
      <c r="B24" s="22" t="s">
        <v>116</v>
      </c>
      <c r="C24" s="23"/>
      <c r="D24" s="22"/>
      <c r="E24" s="23"/>
      <c r="F24" s="22"/>
      <c r="G24" s="23"/>
      <c r="H24" s="22"/>
      <c r="I24" s="23"/>
      <c r="J24" s="22"/>
      <c r="K24" s="23"/>
      <c r="L24" s="22"/>
      <c r="M24" s="23"/>
    </row>
    <row r="25" ht="32" customHeight="1" spans="1:13">
      <c r="A25" s="21" t="s">
        <v>70</v>
      </c>
      <c r="B25" s="22" t="s">
        <v>116</v>
      </c>
      <c r="C25" s="23"/>
      <c r="D25" s="22"/>
      <c r="E25" s="23"/>
      <c r="F25" s="22"/>
      <c r="G25" s="23"/>
      <c r="H25" s="22"/>
      <c r="I25" s="23"/>
      <c r="J25" s="22"/>
      <c r="K25" s="23"/>
      <c r="L25" s="22"/>
      <c r="M25" s="23"/>
    </row>
    <row r="26" ht="32" customHeight="1" spans="1:13">
      <c r="A26" s="21" t="s">
        <v>71</v>
      </c>
      <c r="B26" s="22" t="s">
        <v>116</v>
      </c>
      <c r="C26" s="23"/>
      <c r="D26" s="22"/>
      <c r="E26" s="23"/>
      <c r="F26" s="22"/>
      <c r="G26" s="23"/>
      <c r="H26" s="22"/>
      <c r="I26" s="23"/>
      <c r="J26" s="22"/>
      <c r="K26" s="23"/>
      <c r="L26" s="22"/>
      <c r="M26" s="23"/>
    </row>
    <row r="27" ht="32" customHeight="1" spans="1:13">
      <c r="A27" s="21" t="s">
        <v>72</v>
      </c>
      <c r="B27" s="22" t="s">
        <v>116</v>
      </c>
      <c r="C27" s="23"/>
      <c r="D27" s="22"/>
      <c r="E27" s="23"/>
      <c r="F27" s="22"/>
      <c r="G27" s="23"/>
      <c r="H27" s="22"/>
      <c r="I27" s="23"/>
      <c r="J27" s="22"/>
      <c r="K27" s="23"/>
      <c r="L27" s="22"/>
      <c r="M27" s="23"/>
    </row>
    <row r="28" ht="32" customHeight="1" spans="1:13">
      <c r="A28" s="21" t="s">
        <v>73</v>
      </c>
      <c r="B28" s="22" t="s">
        <v>116</v>
      </c>
      <c r="C28" s="23"/>
      <c r="D28" s="22"/>
      <c r="E28" s="23"/>
      <c r="F28" s="22"/>
      <c r="G28" s="23"/>
      <c r="H28" s="22"/>
      <c r="I28" s="23"/>
      <c r="J28" s="22"/>
      <c r="K28" s="23"/>
      <c r="L28" s="22"/>
      <c r="M28" s="23"/>
    </row>
    <row r="29" ht="32" customHeight="1" spans="1:13">
      <c r="A29" s="21" t="s">
        <v>74</v>
      </c>
      <c r="B29" s="22" t="s">
        <v>116</v>
      </c>
      <c r="C29" s="23"/>
      <c r="D29" s="22"/>
      <c r="E29" s="23"/>
      <c r="F29" s="22"/>
      <c r="G29" s="23"/>
      <c r="H29" s="22"/>
      <c r="I29" s="23"/>
      <c r="J29" s="22"/>
      <c r="K29" s="23"/>
      <c r="L29" s="22"/>
      <c r="M29" s="23"/>
    </row>
    <row r="30" ht="32" customHeight="1" spans="1:13">
      <c r="A30" s="21" t="s">
        <v>75</v>
      </c>
      <c r="B30" s="22" t="s">
        <v>116</v>
      </c>
      <c r="C30" s="23"/>
      <c r="D30" s="22"/>
      <c r="E30" s="23"/>
      <c r="F30" s="22"/>
      <c r="G30" s="23"/>
      <c r="H30" s="22"/>
      <c r="I30" s="23"/>
      <c r="J30" s="22"/>
      <c r="K30" s="23"/>
      <c r="L30" s="22"/>
      <c r="M30" s="23"/>
    </row>
    <row r="31" ht="32" customHeight="1" spans="1:13">
      <c r="A31" s="21" t="s">
        <v>76</v>
      </c>
      <c r="B31" s="22" t="s">
        <v>116</v>
      </c>
      <c r="C31" s="23"/>
      <c r="D31" s="22"/>
      <c r="E31" s="23"/>
      <c r="F31" s="22"/>
      <c r="G31" s="23"/>
      <c r="H31" s="22"/>
      <c r="I31" s="23"/>
      <c r="J31" s="22"/>
      <c r="K31" s="23"/>
      <c r="L31" s="22"/>
      <c r="M31" s="23"/>
    </row>
    <row r="32" ht="32" customHeight="1" spans="1:13">
      <c r="A32" s="21" t="s">
        <v>77</v>
      </c>
      <c r="B32" s="22" t="s">
        <v>116</v>
      </c>
      <c r="C32" s="23"/>
      <c r="D32" s="22"/>
      <c r="E32" s="23"/>
      <c r="F32" s="22"/>
      <c r="G32" s="23"/>
      <c r="H32" s="22"/>
      <c r="I32" s="23"/>
      <c r="J32" s="22"/>
      <c r="K32" s="23"/>
      <c r="L32" s="22"/>
      <c r="M32" s="23"/>
    </row>
    <row r="33" ht="32" customHeight="1" spans="1:13">
      <c r="A33" s="21" t="s">
        <v>78</v>
      </c>
      <c r="B33" s="22" t="s">
        <v>116</v>
      </c>
      <c r="C33" s="23"/>
      <c r="D33" s="22"/>
      <c r="E33" s="23"/>
      <c r="F33" s="22"/>
      <c r="G33" s="23"/>
      <c r="H33" s="22"/>
      <c r="I33" s="23"/>
      <c r="J33" s="22"/>
      <c r="K33" s="23"/>
      <c r="L33" s="22"/>
      <c r="M33" s="23"/>
    </row>
    <row r="34" ht="32" customHeight="1" spans="1:13">
      <c r="A34" s="21" t="s">
        <v>79</v>
      </c>
      <c r="B34" s="22" t="s">
        <v>116</v>
      </c>
      <c r="C34" s="23"/>
      <c r="D34" s="22"/>
      <c r="E34" s="23"/>
      <c r="F34" s="22"/>
      <c r="G34" s="23"/>
      <c r="H34" s="22"/>
      <c r="I34" s="23"/>
      <c r="J34" s="22"/>
      <c r="K34" s="23"/>
      <c r="L34" s="22"/>
      <c r="M34" s="23"/>
    </row>
    <row r="35" ht="32" customHeight="1" spans="1:13">
      <c r="A35" s="21" t="s">
        <v>80</v>
      </c>
      <c r="B35" s="22" t="s">
        <v>116</v>
      </c>
      <c r="C35" s="23"/>
      <c r="D35" s="22"/>
      <c r="E35" s="23"/>
      <c r="F35" s="22"/>
      <c r="G35" s="23"/>
      <c r="H35" s="22"/>
      <c r="I35" s="23"/>
      <c r="J35" s="22"/>
      <c r="K35" s="23"/>
      <c r="L35" s="22"/>
      <c r="M35" s="23"/>
    </row>
    <row r="36" ht="32" customHeight="1" spans="1:13">
      <c r="A36" s="21" t="s">
        <v>81</v>
      </c>
      <c r="B36" s="22" t="s">
        <v>116</v>
      </c>
      <c r="C36" s="23"/>
      <c r="D36" s="22"/>
      <c r="E36" s="23"/>
      <c r="F36" s="22"/>
      <c r="G36" s="23"/>
      <c r="H36" s="22"/>
      <c r="I36" s="23"/>
      <c r="J36" s="22"/>
      <c r="K36" s="23"/>
      <c r="L36" s="22"/>
      <c r="M36" s="23"/>
    </row>
    <row r="37" ht="32" customHeight="1" spans="1:13">
      <c r="A37" s="21" t="s">
        <v>82</v>
      </c>
      <c r="B37" s="22" t="s">
        <v>116</v>
      </c>
      <c r="C37" s="23"/>
      <c r="D37" s="22"/>
      <c r="E37" s="23"/>
      <c r="F37" s="22"/>
      <c r="G37" s="23"/>
      <c r="H37" s="22"/>
      <c r="I37" s="23"/>
      <c r="J37" s="22"/>
      <c r="K37" s="23"/>
      <c r="L37" s="22"/>
      <c r="M37" s="23"/>
    </row>
    <row r="38" ht="32" customHeight="1" spans="1:13">
      <c r="A38" s="21" t="s">
        <v>83</v>
      </c>
      <c r="B38" s="22" t="s">
        <v>116</v>
      </c>
      <c r="C38" s="23"/>
      <c r="D38" s="22"/>
      <c r="E38" s="23"/>
      <c r="F38" s="22"/>
      <c r="G38" s="23"/>
      <c r="H38" s="22"/>
      <c r="I38" s="23"/>
      <c r="J38" s="22"/>
      <c r="K38" s="23"/>
      <c r="L38" s="22"/>
      <c r="M38" s="23"/>
    </row>
    <row r="39" ht="32" customHeight="1" spans="1:13">
      <c r="A39" s="21" t="s">
        <v>84</v>
      </c>
      <c r="B39" s="22" t="s">
        <v>116</v>
      </c>
      <c r="C39" s="23"/>
      <c r="D39" s="22"/>
      <c r="E39" s="23"/>
      <c r="F39" s="22"/>
      <c r="G39" s="23"/>
      <c r="H39" s="22"/>
      <c r="I39" s="23"/>
      <c r="J39" s="22"/>
      <c r="K39" s="23"/>
      <c r="L39" s="22"/>
      <c r="M39" s="23"/>
    </row>
    <row r="40" ht="32" customHeight="1" spans="1:13">
      <c r="A40" s="21" t="s">
        <v>85</v>
      </c>
      <c r="B40" s="22" t="s">
        <v>116</v>
      </c>
      <c r="C40" s="23"/>
      <c r="D40" s="22"/>
      <c r="E40" s="23"/>
      <c r="F40" s="22"/>
      <c r="G40" s="23"/>
      <c r="H40" s="22"/>
      <c r="I40" s="23"/>
      <c r="J40" s="22"/>
      <c r="K40" s="23"/>
      <c r="L40" s="22"/>
      <c r="M40" s="23"/>
    </row>
    <row r="41" ht="32" customHeight="1" spans="1:13">
      <c r="A41" s="21" t="s">
        <v>38</v>
      </c>
      <c r="B41" s="22" t="s">
        <v>116</v>
      </c>
      <c r="C41" s="23"/>
      <c r="D41" s="22"/>
      <c r="E41" s="23"/>
      <c r="F41" s="22"/>
      <c r="G41" s="23"/>
      <c r="H41" s="22"/>
      <c r="I41" s="23"/>
      <c r="J41" s="22"/>
      <c r="K41" s="23"/>
      <c r="L41" s="22"/>
      <c r="M41" s="23"/>
    </row>
    <row r="42" ht="32" customHeight="1" spans="1:13">
      <c r="A42" s="21" t="s">
        <v>86</v>
      </c>
      <c r="B42" s="22" t="s">
        <v>116</v>
      </c>
      <c r="C42" s="23"/>
      <c r="D42" s="22"/>
      <c r="E42" s="23"/>
      <c r="F42" s="22"/>
      <c r="G42" s="23"/>
      <c r="H42" s="22"/>
      <c r="I42" s="23"/>
      <c r="J42" s="22"/>
      <c r="K42" s="23"/>
      <c r="L42" s="22"/>
      <c r="M42" s="23"/>
    </row>
    <row r="43" ht="32" customHeight="1" spans="1:13">
      <c r="A43" s="21" t="s">
        <v>87</v>
      </c>
      <c r="B43" s="22" t="s">
        <v>116</v>
      </c>
      <c r="C43" s="23"/>
      <c r="D43" s="22"/>
      <c r="E43" s="23"/>
      <c r="F43" s="22"/>
      <c r="G43" s="23"/>
      <c r="H43" s="22"/>
      <c r="I43" s="23"/>
      <c r="J43" s="22"/>
      <c r="K43" s="23"/>
      <c r="L43" s="22"/>
      <c r="M43" s="23"/>
    </row>
    <row r="44" ht="32" customHeight="1" spans="1:13">
      <c r="A44" s="21" t="s">
        <v>88</v>
      </c>
      <c r="B44" s="22" t="s">
        <v>116</v>
      </c>
      <c r="C44" s="23"/>
      <c r="D44" s="22"/>
      <c r="E44" s="23"/>
      <c r="F44" s="22"/>
      <c r="G44" s="23"/>
      <c r="H44" s="22"/>
      <c r="I44" s="23"/>
      <c r="J44" s="22"/>
      <c r="K44" s="23"/>
      <c r="L44" s="22"/>
      <c r="M44" s="23"/>
    </row>
    <row r="45" ht="32" customHeight="1" spans="1:13">
      <c r="A45" s="21" t="s">
        <v>89</v>
      </c>
      <c r="B45" s="22" t="s">
        <v>116</v>
      </c>
      <c r="C45" s="23"/>
      <c r="D45" s="22"/>
      <c r="E45" s="23"/>
      <c r="F45" s="22"/>
      <c r="G45" s="23"/>
      <c r="H45" s="22"/>
      <c r="I45" s="23"/>
      <c r="J45" s="22"/>
      <c r="K45" s="23"/>
      <c r="L45" s="22"/>
      <c r="M45" s="23"/>
    </row>
    <row r="46" ht="32" customHeight="1" spans="1:13">
      <c r="A46" s="21" t="s">
        <v>90</v>
      </c>
      <c r="B46" s="22" t="s">
        <v>116</v>
      </c>
      <c r="C46" s="23"/>
      <c r="D46" s="22"/>
      <c r="E46" s="23"/>
      <c r="F46" s="22"/>
      <c r="G46" s="23"/>
      <c r="H46" s="22"/>
      <c r="I46" s="23"/>
      <c r="J46" s="22"/>
      <c r="K46" s="23"/>
      <c r="L46" s="22"/>
      <c r="M46" s="23"/>
    </row>
    <row r="47" ht="32" customHeight="1" spans="1:13">
      <c r="A47" s="21" t="s">
        <v>91</v>
      </c>
      <c r="B47" s="22" t="s">
        <v>116</v>
      </c>
      <c r="C47" s="23"/>
      <c r="D47" s="22"/>
      <c r="E47" s="23"/>
      <c r="F47" s="22"/>
      <c r="G47" s="23"/>
      <c r="H47" s="22"/>
      <c r="I47" s="23"/>
      <c r="J47" s="22"/>
      <c r="K47" s="23"/>
      <c r="L47" s="22"/>
      <c r="M47" s="23"/>
    </row>
    <row r="48" ht="32" customHeight="1" spans="1:13">
      <c r="A48" s="21" t="s">
        <v>92</v>
      </c>
      <c r="B48" s="22" t="s">
        <v>116</v>
      </c>
      <c r="C48" s="23"/>
      <c r="D48" s="22"/>
      <c r="E48" s="23"/>
      <c r="F48" s="22"/>
      <c r="G48" s="23"/>
      <c r="H48" s="22"/>
      <c r="I48" s="23"/>
      <c r="J48" s="22"/>
      <c r="K48" s="23"/>
      <c r="L48" s="22"/>
      <c r="M48" s="23"/>
    </row>
    <row r="49" ht="32" customHeight="1" spans="1:13">
      <c r="A49" s="21" t="s">
        <v>93</v>
      </c>
      <c r="B49" s="22" t="s">
        <v>116</v>
      </c>
      <c r="C49" s="23"/>
      <c r="D49" s="22"/>
      <c r="E49" s="23"/>
      <c r="F49" s="22"/>
      <c r="G49" s="23"/>
      <c r="H49" s="22"/>
      <c r="I49" s="23"/>
      <c r="J49" s="22"/>
      <c r="K49" s="23"/>
      <c r="L49" s="22"/>
      <c r="M49" s="23"/>
    </row>
    <row r="50" ht="32" customHeight="1" spans="1:13">
      <c r="A50" s="21" t="s">
        <v>94</v>
      </c>
      <c r="B50" s="22" t="s">
        <v>116</v>
      </c>
      <c r="C50" s="23"/>
      <c r="D50" s="22"/>
      <c r="E50" s="23"/>
      <c r="F50" s="22"/>
      <c r="G50" s="23"/>
      <c r="H50" s="22"/>
      <c r="I50" s="23"/>
      <c r="J50" s="22"/>
      <c r="K50" s="23"/>
      <c r="L50" s="22"/>
      <c r="M50" s="23"/>
    </row>
    <row r="51" ht="32" customHeight="1" spans="1:13">
      <c r="A51" s="21" t="s">
        <v>95</v>
      </c>
      <c r="B51" s="22" t="s">
        <v>116</v>
      </c>
      <c r="C51" s="23"/>
      <c r="D51" s="22"/>
      <c r="E51" s="23"/>
      <c r="F51" s="22"/>
      <c r="G51" s="23"/>
      <c r="H51" s="22"/>
      <c r="I51" s="23"/>
      <c r="J51" s="22"/>
      <c r="K51" s="23"/>
      <c r="L51" s="22"/>
      <c r="M51" s="23"/>
    </row>
    <row r="52" ht="32" customHeight="1" spans="1:13">
      <c r="A52" s="21" t="s">
        <v>96</v>
      </c>
      <c r="B52" s="22" t="s">
        <v>116</v>
      </c>
      <c r="C52" s="23"/>
      <c r="D52" s="22"/>
      <c r="E52" s="23"/>
      <c r="F52" s="22"/>
      <c r="G52" s="23"/>
      <c r="H52" s="22"/>
      <c r="I52" s="23"/>
      <c r="J52" s="22"/>
      <c r="K52" s="23"/>
      <c r="L52" s="22"/>
      <c r="M52" s="23"/>
    </row>
    <row r="53" ht="32" customHeight="1" spans="1:13">
      <c r="A53" s="21" t="s">
        <v>97</v>
      </c>
      <c r="B53" s="22" t="s">
        <v>116</v>
      </c>
      <c r="C53" s="23"/>
      <c r="D53" s="22"/>
      <c r="E53" s="23"/>
      <c r="F53" s="22"/>
      <c r="G53" s="23"/>
      <c r="H53" s="22"/>
      <c r="I53" s="23"/>
      <c r="J53" s="22"/>
      <c r="K53" s="23"/>
      <c r="L53" s="22"/>
      <c r="M53" s="23"/>
    </row>
    <row r="54" ht="32" customHeight="1" spans="1:13">
      <c r="A54" s="21" t="s">
        <v>98</v>
      </c>
      <c r="B54" s="22" t="s">
        <v>116</v>
      </c>
      <c r="C54" s="23"/>
      <c r="D54" s="22"/>
      <c r="E54" s="23"/>
      <c r="F54" s="22"/>
      <c r="G54" s="23"/>
      <c r="H54" s="22"/>
      <c r="I54" s="23"/>
      <c r="J54" s="22"/>
      <c r="K54" s="23"/>
      <c r="L54" s="22"/>
      <c r="M54" s="23"/>
    </row>
    <row r="55" ht="32" customHeight="1" spans="1:13">
      <c r="A55" s="21" t="s">
        <v>99</v>
      </c>
      <c r="B55" s="22" t="s">
        <v>116</v>
      </c>
      <c r="C55" s="23"/>
      <c r="D55" s="22"/>
      <c r="E55" s="23"/>
      <c r="F55" s="22"/>
      <c r="G55" s="23"/>
      <c r="H55" s="22"/>
      <c r="I55" s="23"/>
      <c r="J55" s="22"/>
      <c r="K55" s="23"/>
      <c r="L55" s="22"/>
      <c r="M55" s="23"/>
    </row>
    <row r="56" ht="32" customHeight="1" spans="1:13">
      <c r="A56" s="21" t="s">
        <v>100</v>
      </c>
      <c r="B56" s="22" t="s">
        <v>116</v>
      </c>
      <c r="C56" s="23"/>
      <c r="D56" s="22"/>
      <c r="E56" s="23"/>
      <c r="F56" s="22"/>
      <c r="G56" s="23"/>
      <c r="H56" s="22"/>
      <c r="I56" s="23"/>
      <c r="J56" s="22"/>
      <c r="K56" s="23"/>
      <c r="L56" s="22"/>
      <c r="M56" s="23"/>
    </row>
    <row r="57" ht="32" customHeight="1" spans="1:13">
      <c r="A57" s="21" t="s">
        <v>101</v>
      </c>
      <c r="B57" s="22" t="s">
        <v>116</v>
      </c>
      <c r="C57" s="23"/>
      <c r="D57" s="22"/>
      <c r="E57" s="23"/>
      <c r="F57" s="22"/>
      <c r="G57" s="23"/>
      <c r="H57" s="22"/>
      <c r="I57" s="23"/>
      <c r="J57" s="22"/>
      <c r="K57" s="23"/>
      <c r="L57" s="22"/>
      <c r="M57" s="23"/>
    </row>
    <row r="58" ht="32" customHeight="1" spans="1:13">
      <c r="A58" s="21" t="s">
        <v>102</v>
      </c>
      <c r="B58" s="22" t="s">
        <v>116</v>
      </c>
      <c r="C58" s="23"/>
      <c r="D58" s="22"/>
      <c r="E58" s="23"/>
      <c r="F58" s="22"/>
      <c r="G58" s="23"/>
      <c r="H58" s="22"/>
      <c r="I58" s="23"/>
      <c r="J58" s="22"/>
      <c r="K58" s="23"/>
      <c r="L58" s="22"/>
      <c r="M58" s="23"/>
    </row>
    <row r="59" ht="32" customHeight="1" spans="1:13">
      <c r="A59" s="21"/>
      <c r="B59" s="22"/>
      <c r="C59" s="23"/>
      <c r="D59" s="22"/>
      <c r="E59" s="23"/>
      <c r="F59" s="22"/>
      <c r="G59" s="23"/>
      <c r="H59" s="22"/>
      <c r="I59" s="23"/>
      <c r="J59" s="22"/>
      <c r="K59" s="23"/>
      <c r="L59" s="22"/>
      <c r="M59" s="23"/>
    </row>
    <row r="60" ht="32" customHeight="1" spans="1:13">
      <c r="A60" s="21"/>
      <c r="B60" s="22"/>
      <c r="C60" s="23"/>
      <c r="D60" s="22"/>
      <c r="E60" s="23"/>
      <c r="F60" s="22"/>
      <c r="G60" s="23"/>
      <c r="H60" s="22"/>
      <c r="I60" s="23"/>
      <c r="J60" s="22"/>
      <c r="K60" s="23"/>
      <c r="L60" s="22"/>
      <c r="M60" s="23"/>
    </row>
    <row r="61" ht="32" customHeight="1" spans="1:13">
      <c r="A61" s="21"/>
      <c r="B61" s="22"/>
      <c r="C61" s="23"/>
      <c r="D61" s="22"/>
      <c r="E61" s="23"/>
      <c r="F61" s="22"/>
      <c r="G61" s="23"/>
      <c r="H61" s="22"/>
      <c r="I61" s="23"/>
      <c r="J61" s="22"/>
      <c r="K61" s="23"/>
      <c r="L61" s="22"/>
      <c r="M61" s="23"/>
    </row>
  </sheetData>
  <pageMargins left="0.7" right="0.7" top="0.75" bottom="0.75" header="0.3" footer="0.3"/>
  <pageSetup paperSize="9" scale="27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48"/>
  <sheetViews>
    <sheetView tabSelected="1" topLeftCell="A26" workbookViewId="0">
      <selection activeCell="B2" sqref="B2:B42"/>
    </sheetView>
  </sheetViews>
  <sheetFormatPr defaultColWidth="10" defaultRowHeight="13.5"/>
  <cols>
    <col min="1" max="13" width="12.625" customWidth="1"/>
  </cols>
  <sheetData>
    <row r="1" ht="18" customHeight="1" spans="1:13">
      <c r="A1" s="1" t="s">
        <v>103</v>
      </c>
      <c r="B1" s="2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</row>
    <row r="2" ht="32" customHeight="1" spans="1:13">
      <c r="A2" s="3" t="s">
        <v>0</v>
      </c>
      <c r="B2" s="4" t="s">
        <v>117</v>
      </c>
      <c r="C2" s="5" t="s">
        <v>0</v>
      </c>
      <c r="D2" s="6" t="s">
        <v>118</v>
      </c>
      <c r="E2" s="7" t="s">
        <v>119</v>
      </c>
      <c r="F2" s="8"/>
      <c r="G2" s="5"/>
      <c r="H2" s="8"/>
      <c r="I2" s="5"/>
      <c r="J2" s="8"/>
      <c r="K2" s="5"/>
      <c r="L2" s="8"/>
      <c r="M2" s="5"/>
    </row>
    <row r="3" ht="48" customHeight="1" spans="1:13">
      <c r="A3" s="3" t="s">
        <v>1</v>
      </c>
      <c r="B3" s="4" t="s">
        <v>120</v>
      </c>
      <c r="C3" s="9" t="s">
        <v>121</v>
      </c>
      <c r="D3" s="6" t="s">
        <v>122</v>
      </c>
      <c r="E3" s="7" t="s">
        <v>123</v>
      </c>
      <c r="F3" s="8"/>
      <c r="G3" s="5"/>
      <c r="H3" s="8"/>
      <c r="I3" s="5"/>
      <c r="J3" s="8"/>
      <c r="K3" s="5"/>
      <c r="L3" s="8"/>
      <c r="M3" s="5"/>
    </row>
    <row r="4" ht="32" customHeight="1" spans="1:13">
      <c r="A4" s="3" t="s">
        <v>2</v>
      </c>
      <c r="B4" s="4" t="s">
        <v>124</v>
      </c>
      <c r="C4" s="5" t="s">
        <v>0</v>
      </c>
      <c r="D4" s="6"/>
      <c r="E4" s="7" t="s">
        <v>125</v>
      </c>
      <c r="F4" s="8"/>
      <c r="G4" s="5"/>
      <c r="H4" s="8"/>
      <c r="I4" s="5"/>
      <c r="J4" s="8"/>
      <c r="K4" s="5"/>
      <c r="L4" s="8"/>
      <c r="M4" s="5"/>
    </row>
    <row r="5" ht="32" customHeight="1" spans="1:13">
      <c r="A5" s="3" t="s">
        <v>3</v>
      </c>
      <c r="B5" s="4" t="s">
        <v>126</v>
      </c>
      <c r="C5" s="5" t="s">
        <v>127</v>
      </c>
      <c r="D5" s="6"/>
      <c r="E5" s="10" t="s">
        <v>128</v>
      </c>
      <c r="F5" s="8"/>
      <c r="G5" s="5"/>
      <c r="H5" s="8"/>
      <c r="I5" s="5"/>
      <c r="J5" s="8"/>
      <c r="K5" s="5"/>
      <c r="L5" s="8"/>
      <c r="M5" s="5"/>
    </row>
    <row r="6" ht="32" customHeight="1" spans="1:13">
      <c r="A6" s="3" t="s">
        <v>4</v>
      </c>
      <c r="B6" s="4" t="s">
        <v>129</v>
      </c>
      <c r="C6" s="5" t="s">
        <v>130</v>
      </c>
      <c r="D6" s="6"/>
      <c r="E6" s="11"/>
      <c r="F6" s="8"/>
      <c r="G6" s="5"/>
      <c r="H6" s="8"/>
      <c r="I6" s="5"/>
      <c r="J6" s="8"/>
      <c r="K6" s="5"/>
      <c r="L6" s="8"/>
      <c r="M6" s="5"/>
    </row>
    <row r="7" ht="32" customHeight="1" spans="1:13">
      <c r="A7" s="3" t="s">
        <v>5</v>
      </c>
      <c r="B7" s="4" t="s">
        <v>131</v>
      </c>
      <c r="C7" s="12" t="s">
        <v>5</v>
      </c>
      <c r="D7" s="6"/>
      <c r="E7" s="10" t="s">
        <v>132</v>
      </c>
      <c r="F7" s="8"/>
      <c r="G7" s="5"/>
      <c r="H7" s="8"/>
      <c r="I7" s="5"/>
      <c r="J7" s="8"/>
      <c r="K7" s="5"/>
      <c r="L7" s="8"/>
      <c r="M7" s="5"/>
    </row>
    <row r="8" ht="32" customHeight="1" spans="1:13">
      <c r="A8" s="3" t="s">
        <v>6</v>
      </c>
      <c r="B8" s="4" t="s">
        <v>131</v>
      </c>
      <c r="C8" s="13"/>
      <c r="D8" s="6"/>
      <c r="E8" s="11"/>
      <c r="F8" s="8"/>
      <c r="G8" s="5"/>
      <c r="H8" s="8"/>
      <c r="I8" s="5"/>
      <c r="J8" s="8"/>
      <c r="K8" s="5"/>
      <c r="L8" s="8"/>
      <c r="M8" s="5"/>
    </row>
    <row r="9" ht="32" customHeight="1" spans="1:13">
      <c r="A9" s="3" t="s">
        <v>7</v>
      </c>
      <c r="B9" s="4" t="s">
        <v>133</v>
      </c>
      <c r="C9" s="14"/>
      <c r="D9" s="6"/>
      <c r="E9" s="7" t="s">
        <v>134</v>
      </c>
      <c r="F9" s="8"/>
      <c r="G9" s="5"/>
      <c r="H9" s="8"/>
      <c r="I9" s="5"/>
      <c r="J9" s="8"/>
      <c r="K9" s="5"/>
      <c r="L9" s="8"/>
      <c r="M9" s="5"/>
    </row>
    <row r="10" ht="32" customHeight="1" spans="1:13">
      <c r="A10" s="3" t="s">
        <v>8</v>
      </c>
      <c r="B10" s="4" t="s">
        <v>135</v>
      </c>
      <c r="C10" s="5" t="s">
        <v>8</v>
      </c>
      <c r="D10" s="6"/>
      <c r="E10" s="7" t="s">
        <v>119</v>
      </c>
      <c r="F10" s="8"/>
      <c r="G10" s="5"/>
      <c r="H10" s="8"/>
      <c r="I10" s="5"/>
      <c r="J10" s="8"/>
      <c r="K10" s="5"/>
      <c r="L10" s="8"/>
      <c r="M10" s="5"/>
    </row>
    <row r="11" ht="32" customHeight="1" spans="1:13">
      <c r="A11" s="3" t="s">
        <v>9</v>
      </c>
      <c r="B11" s="4" t="s">
        <v>136</v>
      </c>
      <c r="C11" s="9" t="s">
        <v>121</v>
      </c>
      <c r="D11" s="6"/>
      <c r="E11" s="7" t="s">
        <v>123</v>
      </c>
      <c r="F11" s="8"/>
      <c r="G11" s="5"/>
      <c r="H11" s="8"/>
      <c r="I11" s="5"/>
      <c r="J11" s="8"/>
      <c r="K11" s="5"/>
      <c r="L11" s="8"/>
      <c r="M11" s="5"/>
    </row>
    <row r="12" ht="32" customHeight="1" spans="1:13">
      <c r="A12" s="3" t="s">
        <v>10</v>
      </c>
      <c r="B12" s="4" t="s">
        <v>137</v>
      </c>
      <c r="C12" s="12" t="s">
        <v>10</v>
      </c>
      <c r="D12" s="6"/>
      <c r="E12" s="7" t="s">
        <v>138</v>
      </c>
      <c r="F12" s="8"/>
      <c r="G12" s="5"/>
      <c r="H12" s="8"/>
      <c r="I12" s="5"/>
      <c r="J12" s="8"/>
      <c r="K12" s="5"/>
      <c r="L12" s="8"/>
      <c r="M12" s="5"/>
    </row>
    <row r="13" ht="32" customHeight="1" spans="1:13">
      <c r="A13" s="3" t="s">
        <v>11</v>
      </c>
      <c r="B13" s="4" t="s">
        <v>139</v>
      </c>
      <c r="C13" s="14"/>
      <c r="D13" s="6"/>
      <c r="E13" s="7" t="s">
        <v>140</v>
      </c>
      <c r="F13" s="8"/>
      <c r="G13" s="5"/>
      <c r="H13" s="8"/>
      <c r="I13" s="5"/>
      <c r="J13" s="8"/>
      <c r="K13" s="5"/>
      <c r="L13" s="8"/>
      <c r="M13" s="5"/>
    </row>
    <row r="14" ht="32" customHeight="1" spans="1:13">
      <c r="A14" s="3" t="s">
        <v>12</v>
      </c>
      <c r="B14" s="4" t="s">
        <v>141</v>
      </c>
      <c r="C14" s="5" t="s">
        <v>12</v>
      </c>
      <c r="D14" s="6"/>
      <c r="E14" s="7" t="s">
        <v>142</v>
      </c>
      <c r="F14" s="8"/>
      <c r="G14" s="5"/>
      <c r="H14" s="8"/>
      <c r="I14" s="5"/>
      <c r="J14" s="8"/>
      <c r="K14" s="5"/>
      <c r="L14" s="8"/>
      <c r="M14" s="5"/>
    </row>
    <row r="15" ht="32" customHeight="1" spans="1:13">
      <c r="A15" s="3" t="s">
        <v>13</v>
      </c>
      <c r="B15" s="4" t="s">
        <v>143</v>
      </c>
      <c r="C15" s="5" t="s">
        <v>40</v>
      </c>
      <c r="D15" s="6"/>
      <c r="E15" s="7" t="s">
        <v>144</v>
      </c>
      <c r="F15" s="8"/>
      <c r="G15" s="5"/>
      <c r="H15" s="8"/>
      <c r="I15" s="5"/>
      <c r="J15" s="8"/>
      <c r="K15" s="5"/>
      <c r="L15" s="8"/>
      <c r="M15" s="5"/>
    </row>
    <row r="16" ht="32" customHeight="1" spans="1:13">
      <c r="A16" s="3" t="s">
        <v>14</v>
      </c>
      <c r="B16" s="4" t="s">
        <v>145</v>
      </c>
      <c r="C16" s="5" t="s">
        <v>146</v>
      </c>
      <c r="D16" s="6"/>
      <c r="E16" s="7" t="s">
        <v>147</v>
      </c>
      <c r="F16" s="8"/>
      <c r="G16" s="5"/>
      <c r="H16" s="8"/>
      <c r="I16" s="5"/>
      <c r="J16" s="8"/>
      <c r="K16" s="5"/>
      <c r="L16" s="8"/>
      <c r="M16" s="5"/>
    </row>
    <row r="17" ht="32" customHeight="1" spans="1:13">
      <c r="A17" s="3" t="s">
        <v>15</v>
      </c>
      <c r="B17" s="4" t="s">
        <v>148</v>
      </c>
      <c r="C17" s="5" t="s">
        <v>14</v>
      </c>
      <c r="D17" s="6"/>
      <c r="E17" s="7" t="s">
        <v>149</v>
      </c>
      <c r="F17" s="8"/>
      <c r="G17" s="5"/>
      <c r="H17" s="8"/>
      <c r="I17" s="5"/>
      <c r="J17" s="8"/>
      <c r="K17" s="5"/>
      <c r="L17" s="8"/>
      <c r="M17" s="5"/>
    </row>
    <row r="18" ht="32" customHeight="1" spans="1:13">
      <c r="A18" s="3" t="s">
        <v>16</v>
      </c>
      <c r="B18" s="4" t="s">
        <v>150</v>
      </c>
      <c r="C18" s="12" t="s">
        <v>151</v>
      </c>
      <c r="D18" s="6"/>
      <c r="E18" s="7"/>
      <c r="F18" s="8"/>
      <c r="G18" s="5"/>
      <c r="H18" s="8"/>
      <c r="I18" s="5"/>
      <c r="J18" s="8"/>
      <c r="K18" s="5"/>
      <c r="L18" s="8"/>
      <c r="M18" s="5"/>
    </row>
    <row r="19" ht="32" customHeight="1" spans="1:13">
      <c r="A19" s="3" t="s">
        <v>17</v>
      </c>
      <c r="B19" s="4" t="s">
        <v>152</v>
      </c>
      <c r="C19" s="12" t="s">
        <v>17</v>
      </c>
      <c r="D19" s="6"/>
      <c r="E19" s="7" t="s">
        <v>138</v>
      </c>
      <c r="F19" s="8"/>
      <c r="G19" s="5"/>
      <c r="H19" s="8"/>
      <c r="I19" s="5"/>
      <c r="J19" s="8"/>
      <c r="K19" s="5"/>
      <c r="L19" s="8"/>
      <c r="M19" s="5"/>
    </row>
    <row r="20" ht="32" customHeight="1" spans="1:13">
      <c r="A20" s="3" t="s">
        <v>18</v>
      </c>
      <c r="B20" s="4" t="s">
        <v>152</v>
      </c>
      <c r="C20" s="14"/>
      <c r="D20" s="6"/>
      <c r="E20" s="7" t="s">
        <v>153</v>
      </c>
      <c r="F20" s="8"/>
      <c r="G20" s="5"/>
      <c r="H20" s="8"/>
      <c r="I20" s="5"/>
      <c r="J20" s="8"/>
      <c r="K20" s="5"/>
      <c r="L20" s="8"/>
      <c r="M20" s="5"/>
    </row>
    <row r="21" ht="32" customHeight="1" spans="1:13">
      <c r="A21" s="3" t="s">
        <v>19</v>
      </c>
      <c r="B21" s="4" t="s">
        <v>154</v>
      </c>
      <c r="C21" s="12" t="s">
        <v>19</v>
      </c>
      <c r="D21" s="6"/>
      <c r="E21" s="10" t="s">
        <v>155</v>
      </c>
      <c r="F21" s="8"/>
      <c r="G21" s="5"/>
      <c r="H21" s="8"/>
      <c r="I21" s="5"/>
      <c r="J21" s="8"/>
      <c r="K21" s="5"/>
      <c r="L21" s="8"/>
      <c r="M21" s="5"/>
    </row>
    <row r="22" ht="32" customHeight="1" spans="1:13">
      <c r="A22" s="3" t="s">
        <v>20</v>
      </c>
      <c r="B22" s="4" t="s">
        <v>154</v>
      </c>
      <c r="C22" s="14"/>
      <c r="D22" s="6"/>
      <c r="E22" s="11"/>
      <c r="F22" s="8"/>
      <c r="G22" s="5"/>
      <c r="H22" s="8"/>
      <c r="I22" s="5"/>
      <c r="J22" s="8"/>
      <c r="K22" s="5"/>
      <c r="L22" s="8"/>
      <c r="M22" s="5"/>
    </row>
    <row r="23" ht="48" customHeight="1" spans="1:13">
      <c r="A23" s="3" t="s">
        <v>21</v>
      </c>
      <c r="B23" s="4" t="s">
        <v>156</v>
      </c>
      <c r="C23" s="9" t="s">
        <v>121</v>
      </c>
      <c r="D23" s="6"/>
      <c r="E23" s="7" t="s">
        <v>157</v>
      </c>
      <c r="F23" s="8"/>
      <c r="G23" s="5"/>
      <c r="H23" s="8"/>
      <c r="I23" s="5"/>
      <c r="J23" s="8"/>
      <c r="K23" s="5"/>
      <c r="L23" s="8"/>
      <c r="M23" s="5"/>
    </row>
    <row r="24" ht="32" customHeight="1" spans="1:13">
      <c r="A24" s="3" t="s">
        <v>22</v>
      </c>
      <c r="B24" s="4" t="s">
        <v>158</v>
      </c>
      <c r="C24" s="12" t="s">
        <v>22</v>
      </c>
      <c r="D24" s="6"/>
      <c r="E24" s="10" t="s">
        <v>159</v>
      </c>
      <c r="F24" s="8"/>
      <c r="G24" s="5"/>
      <c r="H24" s="8"/>
      <c r="I24" s="5"/>
      <c r="J24" s="8"/>
      <c r="K24" s="5"/>
      <c r="L24" s="8"/>
      <c r="M24" s="5"/>
    </row>
    <row r="25" ht="32" customHeight="1" spans="1:13">
      <c r="A25" s="3" t="s">
        <v>23</v>
      </c>
      <c r="B25" s="4" t="s">
        <v>158</v>
      </c>
      <c r="C25" s="13"/>
      <c r="D25" s="6"/>
      <c r="E25" s="15"/>
      <c r="F25" s="8"/>
      <c r="G25" s="5"/>
      <c r="H25" s="8"/>
      <c r="I25" s="5"/>
      <c r="J25" s="8"/>
      <c r="K25" s="5"/>
      <c r="L25" s="8"/>
      <c r="M25" s="5"/>
    </row>
    <row r="26" ht="32" customHeight="1" spans="1:13">
      <c r="A26" s="3" t="s">
        <v>24</v>
      </c>
      <c r="B26" s="4" t="s">
        <v>158</v>
      </c>
      <c r="C26" s="14"/>
      <c r="D26" s="6"/>
      <c r="E26" s="11"/>
      <c r="F26" s="8"/>
      <c r="G26" s="5"/>
      <c r="H26" s="8"/>
      <c r="I26" s="5"/>
      <c r="J26" s="8"/>
      <c r="K26" s="5"/>
      <c r="L26" s="8"/>
      <c r="M26" s="5"/>
    </row>
    <row r="27" ht="48" customHeight="1" spans="1:13">
      <c r="A27" s="3" t="s">
        <v>25</v>
      </c>
      <c r="B27" s="4" t="s">
        <v>160</v>
      </c>
      <c r="C27" s="9" t="s">
        <v>121</v>
      </c>
      <c r="D27" s="6"/>
      <c r="E27" s="7" t="s">
        <v>161</v>
      </c>
      <c r="F27" s="8"/>
      <c r="G27" s="5"/>
      <c r="H27" s="8"/>
      <c r="I27" s="5"/>
      <c r="J27" s="8"/>
      <c r="K27" s="5"/>
      <c r="L27" s="8"/>
      <c r="M27" s="5"/>
    </row>
    <row r="28" ht="32" customHeight="1" spans="1:13">
      <c r="A28" s="3" t="s">
        <v>26</v>
      </c>
      <c r="B28" s="4" t="s">
        <v>162</v>
      </c>
      <c r="C28" s="12" t="s">
        <v>26</v>
      </c>
      <c r="D28" s="6"/>
      <c r="E28" s="10" t="s">
        <v>163</v>
      </c>
      <c r="F28" s="8"/>
      <c r="G28" s="5"/>
      <c r="H28" s="8"/>
      <c r="I28" s="5"/>
      <c r="J28" s="8"/>
      <c r="K28" s="5"/>
      <c r="L28" s="8"/>
      <c r="M28" s="5"/>
    </row>
    <row r="29" ht="32" customHeight="1" spans="1:13">
      <c r="A29" s="3" t="s">
        <v>27</v>
      </c>
      <c r="B29" s="4" t="s">
        <v>162</v>
      </c>
      <c r="C29" s="14"/>
      <c r="D29" s="6"/>
      <c r="E29" s="11"/>
      <c r="F29" s="8"/>
      <c r="G29" s="5"/>
      <c r="H29" s="8"/>
      <c r="I29" s="5"/>
      <c r="J29" s="8"/>
      <c r="K29" s="5"/>
      <c r="L29" s="8"/>
      <c r="M29" s="5"/>
    </row>
    <row r="30" ht="32" customHeight="1" spans="1:13">
      <c r="A30" s="3" t="s">
        <v>28</v>
      </c>
      <c r="B30" s="4" t="s">
        <v>162</v>
      </c>
      <c r="C30" s="5" t="s">
        <v>164</v>
      </c>
      <c r="D30" s="6"/>
      <c r="E30" s="7" t="s">
        <v>165</v>
      </c>
      <c r="F30" s="8"/>
      <c r="G30" s="5"/>
      <c r="H30" s="8"/>
      <c r="I30" s="5"/>
      <c r="J30" s="8"/>
      <c r="K30" s="5"/>
      <c r="L30" s="8"/>
      <c r="M30" s="5"/>
    </row>
    <row r="31" ht="48" customHeight="1" spans="1:13">
      <c r="A31" s="3" t="s">
        <v>29</v>
      </c>
      <c r="B31" s="4" t="s">
        <v>166</v>
      </c>
      <c r="C31" s="9" t="s">
        <v>121</v>
      </c>
      <c r="D31" s="6"/>
      <c r="E31" s="7" t="s">
        <v>167</v>
      </c>
      <c r="F31" s="8"/>
      <c r="G31" s="5"/>
      <c r="H31" s="8"/>
      <c r="I31" s="5"/>
      <c r="J31" s="8"/>
      <c r="K31" s="5"/>
      <c r="L31" s="8"/>
      <c r="M31" s="5"/>
    </row>
    <row r="32" ht="32" customHeight="1" spans="1:13">
      <c r="A32" s="3" t="s">
        <v>30</v>
      </c>
      <c r="B32" s="4" t="s">
        <v>168</v>
      </c>
      <c r="C32" s="12" t="s">
        <v>169</v>
      </c>
      <c r="D32" s="6"/>
      <c r="E32" s="10" t="s">
        <v>170</v>
      </c>
      <c r="F32" s="8"/>
      <c r="G32" s="5"/>
      <c r="H32" s="8"/>
      <c r="I32" s="5"/>
      <c r="J32" s="8"/>
      <c r="K32" s="5"/>
      <c r="L32" s="8"/>
      <c r="M32" s="5"/>
    </row>
    <row r="33" ht="32" customHeight="1" spans="1:13">
      <c r="A33" s="3" t="s">
        <v>31</v>
      </c>
      <c r="B33" s="4" t="s">
        <v>171</v>
      </c>
      <c r="C33" s="14"/>
      <c r="D33" s="6"/>
      <c r="E33" s="11"/>
      <c r="F33" s="8"/>
      <c r="G33" s="5"/>
      <c r="H33" s="8"/>
      <c r="I33" s="5"/>
      <c r="J33" s="8"/>
      <c r="K33" s="5"/>
      <c r="L33" s="8"/>
      <c r="M33" s="5"/>
    </row>
    <row r="34" ht="32" customHeight="1" spans="1:13">
      <c r="A34" s="3" t="s">
        <v>32</v>
      </c>
      <c r="B34" s="4" t="s">
        <v>172</v>
      </c>
      <c r="C34" s="5" t="s">
        <v>32</v>
      </c>
      <c r="D34" s="6"/>
      <c r="E34" s="7" t="s">
        <v>173</v>
      </c>
      <c r="F34" s="8"/>
      <c r="G34" s="5"/>
      <c r="H34" s="8"/>
      <c r="I34" s="5"/>
      <c r="J34" s="8"/>
      <c r="K34" s="5"/>
      <c r="L34" s="8"/>
      <c r="M34" s="5"/>
    </row>
    <row r="35" ht="32" customHeight="1" spans="1:13">
      <c r="A35" s="3" t="s">
        <v>33</v>
      </c>
      <c r="B35" s="4" t="s">
        <v>174</v>
      </c>
      <c r="C35" s="5" t="s">
        <v>33</v>
      </c>
      <c r="D35" s="6"/>
      <c r="E35" s="7" t="s">
        <v>144</v>
      </c>
      <c r="F35" s="8"/>
      <c r="G35" s="5"/>
      <c r="H35" s="8"/>
      <c r="I35" s="5"/>
      <c r="J35" s="8"/>
      <c r="K35" s="5"/>
      <c r="L35" s="8"/>
      <c r="M35" s="5"/>
    </row>
    <row r="36" ht="32" customHeight="1" spans="1:13">
      <c r="A36" s="3" t="s">
        <v>34</v>
      </c>
      <c r="B36" s="4" t="s">
        <v>175</v>
      </c>
      <c r="C36" s="12" t="s">
        <v>34</v>
      </c>
      <c r="D36" s="6"/>
      <c r="E36" s="10" t="s">
        <v>176</v>
      </c>
      <c r="F36" s="8"/>
      <c r="G36" s="5"/>
      <c r="H36" s="8"/>
      <c r="I36" s="5"/>
      <c r="J36" s="8"/>
      <c r="K36" s="5"/>
      <c r="L36" s="8"/>
      <c r="M36" s="5"/>
    </row>
    <row r="37" ht="32" customHeight="1" spans="1:13">
      <c r="A37" s="3" t="s">
        <v>35</v>
      </c>
      <c r="B37" s="4" t="s">
        <v>175</v>
      </c>
      <c r="C37" s="14"/>
      <c r="D37" s="6"/>
      <c r="E37" s="11"/>
      <c r="F37" s="8"/>
      <c r="G37" s="5"/>
      <c r="H37" s="8"/>
      <c r="I37" s="5"/>
      <c r="J37" s="8"/>
      <c r="K37" s="5"/>
      <c r="L37" s="8"/>
      <c r="M37" s="5"/>
    </row>
    <row r="38" ht="32" customHeight="1" spans="1:13">
      <c r="A38" s="3" t="s">
        <v>36</v>
      </c>
      <c r="B38" s="4" t="s">
        <v>177</v>
      </c>
      <c r="C38" s="5" t="s">
        <v>178</v>
      </c>
      <c r="D38" s="6"/>
      <c r="E38" s="7" t="s">
        <v>149</v>
      </c>
      <c r="F38" s="8"/>
      <c r="G38" s="5"/>
      <c r="H38" s="8"/>
      <c r="I38" s="5"/>
      <c r="J38" s="8"/>
      <c r="K38" s="5"/>
      <c r="L38" s="8"/>
      <c r="M38" s="5"/>
    </row>
    <row r="39" ht="32" customHeight="1" spans="1:13">
      <c r="A39" s="3" t="s">
        <v>37</v>
      </c>
      <c r="B39" s="4" t="s">
        <v>179</v>
      </c>
      <c r="C39" s="5" t="s">
        <v>180</v>
      </c>
      <c r="D39" s="6"/>
      <c r="E39" s="7" t="s">
        <v>147</v>
      </c>
      <c r="F39" s="8"/>
      <c r="G39" s="5"/>
      <c r="H39" s="8"/>
      <c r="I39" s="5"/>
      <c r="J39" s="8"/>
      <c r="K39" s="5"/>
      <c r="L39" s="8"/>
      <c r="M39" s="5"/>
    </row>
    <row r="40" ht="32" customHeight="1" spans="1:13">
      <c r="A40" s="3" t="s">
        <v>38</v>
      </c>
      <c r="B40" s="4" t="s">
        <v>181</v>
      </c>
      <c r="C40" s="12" t="s">
        <v>39</v>
      </c>
      <c r="D40" s="6"/>
      <c r="E40" s="10" t="s">
        <v>182</v>
      </c>
      <c r="F40" s="8"/>
      <c r="G40" s="5"/>
      <c r="H40" s="8"/>
      <c r="I40" s="5"/>
      <c r="J40" s="8"/>
      <c r="K40" s="5"/>
      <c r="L40" s="8"/>
      <c r="M40" s="5"/>
    </row>
    <row r="41" ht="32" customHeight="1" spans="1:13">
      <c r="A41" s="3" t="s">
        <v>39</v>
      </c>
      <c r="B41" s="4" t="s">
        <v>181</v>
      </c>
      <c r="C41" s="14"/>
      <c r="D41" s="6"/>
      <c r="E41" s="11"/>
      <c r="F41" s="8"/>
      <c r="G41" s="5"/>
      <c r="H41" s="8"/>
      <c r="I41" s="5"/>
      <c r="J41" s="8"/>
      <c r="K41" s="5"/>
      <c r="L41" s="8"/>
      <c r="M41" s="5"/>
    </row>
    <row r="42" ht="32" customHeight="1" spans="1:13">
      <c r="A42" s="3" t="s">
        <v>40</v>
      </c>
      <c r="B42" s="4" t="s">
        <v>183</v>
      </c>
      <c r="C42" s="5" t="s">
        <v>33</v>
      </c>
      <c r="D42" s="6"/>
      <c r="E42" s="7" t="s">
        <v>144</v>
      </c>
      <c r="F42" s="8"/>
      <c r="G42" s="5"/>
      <c r="H42" s="8"/>
      <c r="I42" s="5"/>
      <c r="J42" s="8"/>
      <c r="K42" s="5"/>
      <c r="L42" s="8"/>
      <c r="M42" s="5"/>
    </row>
    <row r="43" ht="32" customHeight="1" spans="1:13">
      <c r="A43" s="16"/>
      <c r="B43" s="17"/>
      <c r="C43" s="18"/>
      <c r="D43" s="19"/>
      <c r="E43" s="18"/>
      <c r="F43" s="19"/>
      <c r="G43" s="18"/>
      <c r="H43" s="19"/>
      <c r="I43" s="18"/>
      <c r="J43" s="19"/>
      <c r="K43" s="18"/>
      <c r="L43" s="19"/>
      <c r="M43" s="18"/>
    </row>
    <row r="44" ht="32" customHeight="1" spans="1:13">
      <c r="A44" s="16"/>
      <c r="B44" s="17"/>
      <c r="C44" s="18"/>
      <c r="D44" s="19"/>
      <c r="E44" s="18"/>
      <c r="F44" s="19"/>
      <c r="G44" s="18"/>
      <c r="H44" s="19"/>
      <c r="I44" s="18"/>
      <c r="J44" s="19"/>
      <c r="K44" s="18"/>
      <c r="L44" s="19"/>
      <c r="M44" s="18"/>
    </row>
    <row r="45" ht="32" customHeight="1" spans="1:13">
      <c r="A45" s="16"/>
      <c r="B45" s="17"/>
      <c r="C45" s="18"/>
      <c r="D45" s="19"/>
      <c r="E45" s="18"/>
      <c r="F45" s="19"/>
      <c r="G45" s="18"/>
      <c r="H45" s="19"/>
      <c r="I45" s="18"/>
      <c r="J45" s="19"/>
      <c r="K45" s="18"/>
      <c r="L45" s="19"/>
      <c r="M45" s="18"/>
    </row>
    <row r="46" ht="32" customHeight="1" spans="1:13">
      <c r="A46" s="16"/>
      <c r="B46" s="17"/>
      <c r="C46" s="18"/>
      <c r="D46" s="19"/>
      <c r="E46" s="18"/>
      <c r="F46" s="19"/>
      <c r="G46" s="18"/>
      <c r="H46" s="19"/>
      <c r="I46" s="18"/>
      <c r="J46" s="19"/>
      <c r="K46" s="18"/>
      <c r="L46" s="19"/>
      <c r="M46" s="18"/>
    </row>
    <row r="47" ht="32" customHeight="1" spans="1:13">
      <c r="A47" s="16"/>
      <c r="B47" s="17"/>
      <c r="C47" s="18"/>
      <c r="D47" s="19"/>
      <c r="E47" s="18"/>
      <c r="F47" s="19"/>
      <c r="G47" s="18"/>
      <c r="H47" s="19"/>
      <c r="I47" s="18"/>
      <c r="J47" s="19"/>
      <c r="K47" s="18"/>
      <c r="L47" s="19"/>
      <c r="M47" s="18"/>
    </row>
    <row r="48" spans="3:13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</sheetData>
  <mergeCells count="17">
    <mergeCell ref="C7:C9"/>
    <mergeCell ref="C12:C13"/>
    <mergeCell ref="C19:C20"/>
    <mergeCell ref="C21:C22"/>
    <mergeCell ref="C24:C26"/>
    <mergeCell ref="C28:C29"/>
    <mergeCell ref="C32:C33"/>
    <mergeCell ref="C36:C37"/>
    <mergeCell ref="C40:C41"/>
    <mergeCell ref="E5:E6"/>
    <mergeCell ref="E7:E8"/>
    <mergeCell ref="E21:E22"/>
    <mergeCell ref="E24:E26"/>
    <mergeCell ref="E28:E29"/>
    <mergeCell ref="E32:E33"/>
    <mergeCell ref="E36:E37"/>
    <mergeCell ref="E40:E41"/>
  </mergeCells>
  <pageMargins left="0.7" right="0.7" top="0.75" bottom="0.75" header="0.3" footer="0.3"/>
  <pageSetup paperSize="9" scale="27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RS-Lenda Asia</vt:lpstr>
      <vt:lpstr>元音</vt:lpstr>
      <vt:lpstr>辅音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 NEX A</dc:creator>
  <cp:lastModifiedBy>8.1-J.Wang</cp:lastModifiedBy>
  <dcterms:created xsi:type="dcterms:W3CDTF">2013-05-07T02:19:00Z</dcterms:created>
  <dcterms:modified xsi:type="dcterms:W3CDTF">2020-02-11T10:25:43Z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