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<sst xmlns="http://schemas.openxmlformats.org/spreadsheetml/2006/main" count="99" uniqueCount="43">
  <si>
    <t>Team Number:</t>
  </si>
  <si>
    <t>Project Name:</t>
  </si>
  <si>
    <t>House-hold Irrigaton</t>
  </si>
  <si>
    <t>Team Member Names:</t>
  </si>
  <si>
    <t>David Cannon, Austin Gonzalez, Terry Williams, Jacob Dirks</t>
  </si>
  <si>
    <t xml:space="preserve">Version: </t>
  </si>
  <si>
    <t>All Major Components</t>
  </si>
  <si>
    <t>Component Name</t>
  </si>
  <si>
    <t>Part Number</t>
  </si>
  <si>
    <t>Supply Voltage Range</t>
  </si>
  <si>
    <t>#</t>
  </si>
  <si>
    <t>Absolute Maximum Current (mA)</t>
  </si>
  <si>
    <t>Total Current (mA)</t>
  </si>
  <si>
    <t>Units</t>
  </si>
  <si>
    <t>Curiosity Nano</t>
  </si>
  <si>
    <t>PIC18F57Q43</t>
  </si>
  <si>
    <t>1.7-5.1V</t>
  </si>
  <si>
    <t>mA</t>
  </si>
  <si>
    <t>Galvanized Nail Reisistor system</t>
  </si>
  <si>
    <t>N/A</t>
  </si>
  <si>
    <t>1.8-5.1V</t>
  </si>
  <si>
    <t>DC Motor</t>
  </si>
  <si>
    <t>4.5-9V</t>
  </si>
  <si>
    <t>(+)9V Rail</t>
  </si>
  <si>
    <t>Subtotal</t>
  </si>
  <si>
    <t>Safety Margin</t>
  </si>
  <si>
    <t>Total Current</t>
  </si>
  <si>
    <t>SOURCE</t>
  </si>
  <si>
    <t>Plug-In Wall Supply</t>
  </si>
  <si>
    <t>B09ZTKTLGW</t>
  </si>
  <si>
    <t>110V AC</t>
  </si>
  <si>
    <t>+9V</t>
  </si>
  <si>
    <t>3000 - Amount Taken By Regulators</t>
  </si>
  <si>
    <t>Total Remaining</t>
  </si>
  <si>
    <t>(+)5V Rail</t>
  </si>
  <si>
    <t>+5V Regulator</t>
  </si>
  <si>
    <t>LM7805</t>
  </si>
  <si>
    <t>5-35V</t>
  </si>
  <si>
    <t>External Power Source 1</t>
  </si>
  <si>
    <t>Output Voltage</t>
  </si>
  <si>
    <t>Power Source Selection 1</t>
  </si>
  <si>
    <t>Plug-in Wall Supply</t>
  </si>
  <si>
    <t>Power Rails Connected to External Source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</si>
</sst>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7">
    <border/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</border>
    <border>
      <left style="medium">
        <color rgb="FF434343"/>
      </left>
    </border>
    <border>
      <left style="medium">
        <color rgb="FF434343"/>
      </left>
      <bottom style="thin">
        <color rgb="FF000000"/>
      </bottom>
    </border>
    <border>
      <right style="medium">
        <color rgb="FF434343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434343"/>
      </left>
      <bottom style="medium">
        <color rgb="FF434343"/>
      </bottom>
    </border>
    <border>
      <bottom style="medium">
        <color rgb="FF434343"/>
      </bottom>
    </border>
    <border>
      <right style="thin">
        <color rgb="FF000000"/>
      </right>
      <bottom style="medium">
        <color rgb="FF434343"/>
      </bottom>
    </border>
    <border>
      <left style="medium">
        <color rgb="FF434343"/>
      </left>
      <right style="medium">
        <color rgb="FF434343"/>
      </right>
      <top style="medium">
        <color rgb="FF434343"/>
      </top>
    </border>
    <border>
      <left style="medium">
        <color rgb="FF434343"/>
      </left>
      <right style="medium">
        <color rgb="FF434343"/>
      </right>
    </border>
    <border>
      <right style="medium">
        <color rgb="FF434343"/>
      </right>
      <bottom style="thin">
        <color rgb="FF000000"/>
      </bottom>
    </border>
    <border>
      <left style="medium">
        <color rgb="FF434343"/>
      </left>
      <right style="medium">
        <color rgb="FF434343"/>
      </right>
      <bottom style="medium">
        <color rgb="FF434343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2" fontId="2" numFmtId="0" xfId="0" applyAlignment="1" applyBorder="1" applyFill="1" applyFont="1">
      <alignment horizontal="center" readingOrder="0" shrinkToFit="0" wrapText="1"/>
    </xf>
    <xf borderId="2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shrinkToFit="0" wrapText="1"/>
    </xf>
    <xf borderId="6" fillId="0" fontId="3" numFmtId="0" xfId="0" applyBorder="1" applyFont="1"/>
    <xf borderId="5" fillId="0" fontId="3" numFmtId="0" xfId="0" applyBorder="1" applyFont="1"/>
    <xf borderId="1" fillId="0" fontId="1" numFmtId="9" xfId="0" applyAlignment="1" applyBorder="1" applyFont="1" applyNumberFormat="1">
      <alignment readingOrder="0" shrinkToFit="0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quotePrefix="1" borderId="1" fillId="0" fontId="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1" fillId="0" fontId="3" numFmtId="0" xfId="0" applyBorder="1" applyFont="1"/>
    <xf borderId="12" fillId="0" fontId="3" numFmtId="0" xfId="0" applyBorder="1" applyFont="1"/>
    <xf borderId="13" fillId="0" fontId="1" numFmtId="0" xfId="0" applyAlignment="1" applyBorder="1" applyFont="1">
      <alignment readingOrder="0" shrinkToFit="0" wrapText="1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8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25"/>
    <col customWidth="1" min="2" max="2" width="19.13"/>
    <col customWidth="1" min="3" max="3" width="20.38"/>
    <col customWidth="1" min="5" max="5" width="11.0"/>
    <col customWidth="1" min="6" max="6" width="9.25"/>
    <col customWidth="1" min="7" max="7" width="12.38"/>
    <col customWidth="1" min="8" max="8" width="11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>
        <v>102.0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1</v>
      </c>
      <c r="C3" s="2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3</v>
      </c>
      <c r="C4" s="2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 t="s">
        <v>5</v>
      </c>
      <c r="C5" s="2">
        <v>1.0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/>
      <c r="C10" s="5" t="s">
        <v>14</v>
      </c>
      <c r="D10" s="5" t="s">
        <v>15</v>
      </c>
      <c r="E10" s="5" t="s">
        <v>16</v>
      </c>
      <c r="F10" s="5">
        <v>1.0</v>
      </c>
      <c r="G10" s="5">
        <v>500.0</v>
      </c>
      <c r="H10" s="6">
        <f t="shared" ref="H10:H12" si="1">F10*G10</f>
        <v>500</v>
      </c>
      <c r="I10" s="5" t="s">
        <v>17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/>
      <c r="C11" s="5" t="s">
        <v>18</v>
      </c>
      <c r="D11" s="5" t="s">
        <v>19</v>
      </c>
      <c r="E11" s="5" t="s">
        <v>20</v>
      </c>
      <c r="F11" s="5">
        <v>1.0</v>
      </c>
      <c r="G11" s="5">
        <v>20.0</v>
      </c>
      <c r="H11" s="6">
        <f t="shared" si="1"/>
        <v>20</v>
      </c>
      <c r="I11" s="5" t="s">
        <v>17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/>
      <c r="C12" s="5" t="s">
        <v>21</v>
      </c>
      <c r="D12" s="5">
        <v>711.0</v>
      </c>
      <c r="E12" s="5" t="s">
        <v>22</v>
      </c>
      <c r="F12" s="5">
        <v>1.0</v>
      </c>
      <c r="G12" s="5">
        <v>40.0</v>
      </c>
      <c r="H12" s="6">
        <f t="shared" si="1"/>
        <v>40</v>
      </c>
      <c r="I12" s="5" t="s">
        <v>17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8"/>
      <c r="C13" s="1"/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 t="s">
        <v>23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  <c r="H14" s="3" t="s">
        <v>12</v>
      </c>
      <c r="I14" s="3" t="s">
        <v>13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/>
      <c r="C15" s="5" t="s">
        <v>21</v>
      </c>
      <c r="D15" s="5">
        <v>711.0</v>
      </c>
      <c r="E15" s="5" t="s">
        <v>22</v>
      </c>
      <c r="F15" s="5">
        <v>1.0</v>
      </c>
      <c r="G15" s="5">
        <v>40.0</v>
      </c>
      <c r="H15" s="6">
        <f>F15*G15</f>
        <v>40</v>
      </c>
      <c r="I15" s="5" t="s">
        <v>17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/>
      <c r="C16" s="10"/>
      <c r="F16" s="11"/>
      <c r="G16" s="2" t="s">
        <v>24</v>
      </c>
      <c r="H16" s="6">
        <f>SUM(H15)</f>
        <v>40</v>
      </c>
      <c r="I16" s="5" t="s">
        <v>17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/>
      <c r="C17" s="12"/>
      <c r="F17" s="11"/>
      <c r="G17" s="2" t="s">
        <v>25</v>
      </c>
      <c r="H17" s="13">
        <v>0.25</v>
      </c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8"/>
      <c r="C18" s="14"/>
      <c r="D18" s="15"/>
      <c r="E18" s="15"/>
      <c r="F18" s="16"/>
      <c r="G18" s="2" t="s">
        <v>26</v>
      </c>
      <c r="H18" s="6">
        <f>H16*(1+H17)</f>
        <v>50</v>
      </c>
      <c r="I18" s="5" t="s">
        <v>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 t="s">
        <v>27</v>
      </c>
      <c r="C19" s="5" t="s">
        <v>28</v>
      </c>
      <c r="D19" s="5" t="s">
        <v>29</v>
      </c>
      <c r="E19" s="5" t="s">
        <v>30</v>
      </c>
      <c r="F19" s="17" t="s">
        <v>31</v>
      </c>
      <c r="G19" s="5" t="s">
        <v>32</v>
      </c>
      <c r="H19" s="6">
        <f>H42</f>
        <v>1500</v>
      </c>
      <c r="I19" s="5" t="s">
        <v>17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8"/>
      <c r="C20" s="19"/>
      <c r="D20" s="19"/>
      <c r="E20" s="19"/>
      <c r="F20" s="20"/>
      <c r="G20" s="2" t="s">
        <v>33</v>
      </c>
      <c r="H20" s="6">
        <f>H19-H18</f>
        <v>1450</v>
      </c>
      <c r="I20" s="5" t="s">
        <v>17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3" t="s">
        <v>34</v>
      </c>
      <c r="C25" s="3" t="s">
        <v>7</v>
      </c>
      <c r="D25" s="3" t="s">
        <v>8</v>
      </c>
      <c r="E25" s="3" t="s">
        <v>9</v>
      </c>
      <c r="F25" s="3" t="s">
        <v>10</v>
      </c>
      <c r="G25" s="3" t="s">
        <v>11</v>
      </c>
      <c r="H25" s="3" t="s">
        <v>12</v>
      </c>
      <c r="I25" s="3" t="s">
        <v>13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4"/>
      <c r="C26" s="5" t="s">
        <v>18</v>
      </c>
      <c r="D26" s="5" t="s">
        <v>19</v>
      </c>
      <c r="E26" s="5" t="s">
        <v>16</v>
      </c>
      <c r="F26" s="5">
        <v>1.0</v>
      </c>
      <c r="G26" s="5">
        <v>20.0</v>
      </c>
      <c r="H26" s="6">
        <f t="shared" ref="H26:H27" si="2">F26*G26</f>
        <v>20</v>
      </c>
      <c r="I26" s="5" t="s">
        <v>17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/>
      <c r="C27" s="5" t="s">
        <v>14</v>
      </c>
      <c r="D27" s="5" t="s">
        <v>15</v>
      </c>
      <c r="E27" s="5" t="s">
        <v>16</v>
      </c>
      <c r="F27" s="5">
        <v>1.0</v>
      </c>
      <c r="G27" s="5">
        <v>500.0</v>
      </c>
      <c r="H27" s="6">
        <f t="shared" si="2"/>
        <v>500</v>
      </c>
      <c r="I27" s="5" t="s">
        <v>17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"/>
      <c r="C28" s="10"/>
      <c r="F28" s="11"/>
      <c r="G28" s="2" t="s">
        <v>24</v>
      </c>
      <c r="H28" s="6">
        <f>SUM(H26:H27)</f>
        <v>520</v>
      </c>
      <c r="I28" s="5" t="s">
        <v>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7"/>
      <c r="C29" s="12"/>
      <c r="F29" s="11"/>
      <c r="G29" s="2" t="s">
        <v>25</v>
      </c>
      <c r="H29" s="13">
        <v>0.25</v>
      </c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8"/>
      <c r="C30" s="14"/>
      <c r="D30" s="15"/>
      <c r="E30" s="15"/>
      <c r="F30" s="16"/>
      <c r="G30" s="2" t="s">
        <v>26</v>
      </c>
      <c r="H30" s="6">
        <f>H28*(1+H29)</f>
        <v>650</v>
      </c>
      <c r="I30" s="5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 t="s">
        <v>27</v>
      </c>
      <c r="C31" s="17" t="s">
        <v>35</v>
      </c>
      <c r="D31" s="5" t="s">
        <v>36</v>
      </c>
      <c r="E31" s="5" t="s">
        <v>37</v>
      </c>
      <c r="F31" s="5">
        <v>1.0</v>
      </c>
      <c r="G31" s="2">
        <v>1500.0</v>
      </c>
      <c r="H31" s="6">
        <f>G31*F31</f>
        <v>1500</v>
      </c>
      <c r="I31" s="5" t="s">
        <v>17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8"/>
      <c r="C32" s="19"/>
      <c r="D32" s="19"/>
      <c r="E32" s="19"/>
      <c r="F32" s="20"/>
      <c r="G32" s="2" t="s">
        <v>33</v>
      </c>
      <c r="H32" s="6">
        <f>H31-H30</f>
        <v>850</v>
      </c>
      <c r="I32" s="5" t="s">
        <v>17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" t="s">
        <v>38</v>
      </c>
      <c r="C36" s="3" t="s">
        <v>7</v>
      </c>
      <c r="D36" s="3" t="s">
        <v>8</v>
      </c>
      <c r="E36" s="3" t="s">
        <v>9</v>
      </c>
      <c r="F36" s="3" t="s">
        <v>39</v>
      </c>
      <c r="G36" s="3" t="s">
        <v>11</v>
      </c>
      <c r="H36" s="3" t="s">
        <v>12</v>
      </c>
      <c r="I36" s="3" t="s">
        <v>13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5" t="s">
        <v>40</v>
      </c>
      <c r="C37" s="5" t="s">
        <v>41</v>
      </c>
      <c r="D37" s="5" t="s">
        <v>29</v>
      </c>
      <c r="E37" s="5" t="s">
        <v>30</v>
      </c>
      <c r="F37" s="17" t="s">
        <v>31</v>
      </c>
      <c r="G37" s="5">
        <v>3000.0</v>
      </c>
      <c r="H37" s="6">
        <f>G37</f>
        <v>3000</v>
      </c>
      <c r="I37" s="5" t="s">
        <v>17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1" t="s">
        <v>42</v>
      </c>
      <c r="C38" s="1"/>
      <c r="I38" s="9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2"/>
      <c r="C39" s="15"/>
      <c r="D39" s="15"/>
      <c r="E39" s="15"/>
      <c r="F39" s="15"/>
      <c r="G39" s="15"/>
      <c r="H39" s="15"/>
      <c r="I39" s="2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2"/>
      <c r="C40" s="17" t="s">
        <v>35</v>
      </c>
      <c r="D40" s="5" t="s">
        <v>36</v>
      </c>
      <c r="E40" s="5" t="s">
        <v>37</v>
      </c>
      <c r="F40" s="5">
        <v>1.0</v>
      </c>
      <c r="G40" s="5">
        <v>1500.0</v>
      </c>
      <c r="H40" s="6">
        <f>G40*F40</f>
        <v>1500</v>
      </c>
      <c r="I40" s="5" t="s">
        <v>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4"/>
      <c r="C41" s="25"/>
      <c r="D41" s="15"/>
      <c r="E41" s="15"/>
      <c r="F41" s="15"/>
      <c r="G41" s="15"/>
      <c r="H41" s="15"/>
      <c r="I41" s="2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6"/>
      <c r="C42" s="15"/>
      <c r="D42" s="15"/>
      <c r="E42" s="15"/>
      <c r="F42" s="16"/>
      <c r="G42" s="2" t="s">
        <v>33</v>
      </c>
      <c r="H42" s="6">
        <f>H37-SUM(H38:H41)</f>
        <v>1500</v>
      </c>
      <c r="I42" s="5" t="s">
        <v>17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2">
    <mergeCell ref="B38:B41"/>
    <mergeCell ref="B42:F42"/>
    <mergeCell ref="C41:I41"/>
    <mergeCell ref="C38:I39"/>
    <mergeCell ref="B10:B13"/>
    <mergeCell ref="C13:I13"/>
    <mergeCell ref="B15:B18"/>
    <mergeCell ref="B26:B30"/>
    <mergeCell ref="C28:F30"/>
    <mergeCell ref="C16:F18"/>
    <mergeCell ref="B20:F20"/>
    <mergeCell ref="B32:F3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