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grade" sheetId="8" r:id="rId1"/>
    <sheet name="assgn1" sheetId="11" r:id="rId2"/>
    <sheet name="assgn2" sheetId="13" r:id="rId3"/>
    <sheet name="assgn3" sheetId="14" r:id="rId4"/>
    <sheet name="assgn4" sheetId="16" r:id="rId5"/>
    <sheet name="assgn5" sheetId="17" r:id="rId6"/>
    <sheet name="assgn6" sheetId="19" r:id="rId7"/>
    <sheet name="quiz1" sheetId="12" r:id="rId8"/>
    <sheet name="quiz2" sheetId="18" r:id="rId9"/>
    <sheet name="mexam" sheetId="15" r:id="rId10"/>
    <sheet name="fexam" sheetId="20" r:id="rId11"/>
    <sheet name="Seats" sheetId="10" r:id="rId12"/>
  </sheets>
  <definedNames>
    <definedName name="_xlnm.Print_Area" localSheetId="0">grade!$E$1:$V$27</definedName>
    <definedName name="_xlnm.Print_Area" localSheetId="11">Seats!$B$1:$L$15</definedName>
    <definedName name="_xlnm.Print_Area" localSheetId="1">assgn1!$E$1:$G$26</definedName>
    <definedName name="_xlnm.Print_Titles" localSheetId="1">assgn1!$1:$1</definedName>
    <definedName name="_xlnm.Print_Area" localSheetId="7">quiz1!$E$1:$G$22</definedName>
    <definedName name="_xlnm.Print_Titles" localSheetId="7">quiz1!$1:$1</definedName>
    <definedName name="_xlnm.Print_Area" localSheetId="2">assgn2!$E$1:$G$22</definedName>
    <definedName name="_xlnm.Print_Titles" localSheetId="2">assgn2!$1:$1</definedName>
    <definedName name="_xlnm.Print_Area" localSheetId="3">assgn3!$E$1:$G$22</definedName>
    <definedName name="_xlnm.Print_Titles" localSheetId="3">assgn3!$1:$1</definedName>
    <definedName name="_xlnm.Print_Area" localSheetId="9">mexam!$E$1:$G$26</definedName>
    <definedName name="_xlnm.Print_Titles" localSheetId="9">mexam!$1:$1</definedName>
    <definedName name="_xlnm.Print_Area" localSheetId="4">assgn4!$E$1:$G$22</definedName>
    <definedName name="_xlnm.Print_Titles" localSheetId="4">assgn4!$1:$1</definedName>
    <definedName name="_xlnm.Print_Area" localSheetId="5">assgn5!$E$1:$G$22</definedName>
    <definedName name="_xlnm.Print_Titles" localSheetId="5">assgn5!$1:$1</definedName>
    <definedName name="_xlnm.Print_Area" localSheetId="8">quiz2!$E$1:$G$26</definedName>
    <definedName name="_xlnm.Print_Titles" localSheetId="8">quiz2!$1:$1</definedName>
    <definedName name="_xlnm.Print_Area" localSheetId="6">assgn6!$E$1:$G$26</definedName>
    <definedName name="_xlnm.Print_Titles" localSheetId="6">assgn6!$1:$1</definedName>
    <definedName name="_xlnm.Print_Area" localSheetId="10">fexam!$E$1:$G$26</definedName>
    <definedName name="_xlnm.Print_Titles" localSheetId="10">fexam!$1:$1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<sst xmlns="http://schemas.openxmlformats.org/spreadsheetml/2006/main" count="1507" uniqueCount="379">
  <si>
    <t>No</t>
  </si>
  <si>
    <t>ID</t>
  </si>
  <si>
    <t>CName</t>
  </si>
  <si>
    <t>EName</t>
  </si>
  <si>
    <t>Alias</t>
  </si>
  <si>
    <t>assgn1</t>
  </si>
  <si>
    <t>assgn2</t>
  </si>
  <si>
    <t>assgn3</t>
  </si>
  <si>
    <t>assgn4</t>
  </si>
  <si>
    <t>assgn5</t>
  </si>
  <si>
    <t>assgn6</t>
  </si>
  <si>
    <t>quiz1</t>
  </si>
  <si>
    <t>quiz2</t>
  </si>
  <si>
    <t>mexam</t>
  </si>
  <si>
    <t>fexam</t>
  </si>
  <si>
    <t>assgns</t>
  </si>
  <si>
    <t>quizzes</t>
  </si>
  <si>
    <t>平時</t>
  </si>
  <si>
    <t>期中</t>
  </si>
  <si>
    <t>期末</t>
  </si>
  <si>
    <t>orignal</t>
  </si>
  <si>
    <t>grade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</si>
  <si>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</si>
  <si>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</si>
  <si>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</si>
  <si>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</si>
  <si>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</si>
  <si>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</si>
  <si>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</si>
  <si>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</si>
  <si>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</si>
  <si>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</si>
  <si>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</si>
  <si>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</si>
  <si>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</si>
  <si>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</si>
  <si>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</si>
  <si>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</si>
  <si>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</si>
  <si>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</si>
  <si>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</si>
  <si>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</si>
  <si>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</si>
  <si>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</si>
  <si>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</si>
  <si>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</si>
  <si>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</si>
  <si>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</si>
  <si>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</si>
  <si>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</si>
  <si>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</si>
  <si>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</si>
  <si>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</si>
  <si>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</si>
  <si>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</si>
  <si>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</si>
  <si>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</si>
  <si>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</si>
  <si>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</si>
  <si>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</si>
  <si>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</si>
  <si>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</si>
  <si>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</si>
  <si>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</si>
  <si>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</si>
  <si>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</si>
  <si>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</si>
  <si>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</si>
  <si>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</si>
  <si>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</si>
  <si>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</si>
  <si>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</si>
  <si>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</si>
  <si>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</si>
  <si>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</si>
  <si>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</si>
  <si>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</si>
  <si>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</si>
  <si>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</si>
  <si>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</si>
  <si>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</si>
  <si>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</si>
  <si>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</si>
  <si>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</si>
  <si>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</si>
  <si>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</si>
  <si>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</si>
  <si>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</si>
  <si>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</si>
  <si>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</si>
  <si>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</si>
  <si>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</si>
  <si>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</si>
  <si>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</si>
  <si>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</si>
  <si>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</si>
  <si>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</si>
  <si>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</si>
  <si>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</si>
  <si>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</si>
  <si>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</si>
  <si>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</si>
  <si>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</si>
  <si>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</si>
  <si>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</si>
  <si>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</si>
  <si>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</si>
  <si>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</si>
  <si>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</si>
  <si>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</si>
  <si>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</si>
  <si>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</si>
  <si>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</si>
  <si>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</si>
  <si>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</si>
  <si>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</si>
  <si>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</si>
  <si>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</si>
  <si>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</si>
  <si>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</si>
  <si>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</si>
  <si>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Average</t>
  </si>
  <si>
    <t>Comments</t>
  </si>
  <si>
    <t>Score</t>
  </si>
  <si>
    <t>source code: -10
Wrong roots verification(-10)
report: great</t>
  </si>
  <si>
    <t>source code: -20
Incorrect printing complex numbers(-10)
Wrong roots verification(-10)
report: great</t>
  </si>
  <si>
    <t>source code: -7
Incorrect printing complex numbers(-2)
Wrong roots verification(-5)
report: great</t>
  </si>
  <si>
    <t>source code: -10
Incorrect division of complex numbers(-5)
Incorrect printing complex numbers(-5)
report: great</t>
  </si>
  <si>
    <t>source code: -15
Incorrect printing complex numbers(-5)
Wrong roots verification(-10)
report: great</t>
  </si>
  <si>
    <t>source code: great
report: great</t>
  </si>
  <si>
    <t>source code: -26
Incorrect subtraction of complex numbers(-2)
Incorrect transform real numbers to complex numbers(-2)
Incorrect absolute value of complex numbers(-2)
Incorrect finding roots(-10)
Wrong roots verification(-10)
report: great</t>
  </si>
  <si>
    <t>source code: -5
Incorrect printing complex numbers(-5)
report: great</t>
  </si>
  <si>
    <t>source code: -5
Incorrect transform real numbers to complex numbers(-5)
report: great</t>
  </si>
  <si>
    <t>source code: -15
Incorrect division of complex numbers(-5)
Incorrect printing complex numbers(-10)
report: great</t>
  </si>
  <si>
    <t>source code: -5
Incorrect finding roots(-5)
report: great</t>
  </si>
  <si>
    <t>source code: -6
Incorrect subtraction of complex numbers(-5)
Incorrect multiplication of complex numbers(-1)
report: -4
Incorrect file format(-4)</t>
  </si>
  <si>
    <t>source code: -5
Wrong roots verification(-5)
report: -20
Without report(-20)</t>
  </si>
  <si>
    <t>source code: -15
Incorrect subtraction of complex numbers(-5)
Incorrect division of complex numbers(-5)
Incorrect finding roots(-5)
report: great</t>
  </si>
  <si>
    <t>source code: -10
Incorrect transform real numbers to complex numbers(-5)
Wrong roots verification(-5)
report: great</t>
  </si>
  <si>
    <t>source code: -10
Incorrect printing complex numbers(-10)
report: great</t>
  </si>
  <si>
    <t>source code: -10
Incorrect division of complex numbers(-5)
Wrong roots verification(-5)
report: great</t>
  </si>
  <si>
    <t>source code: -31
Incorrect subtraction of complex numbers(-2)
Incorrect division of complex numbers(-2)
Incorrect transform real numbers to complex numbers(-2)
Incorrect addition of complex numbers(-5)
Incorrect multiplication of complex numbers(-5)
Incorrect absolute value of complex numbers(-5)
Wrong roots verification(-10)
report: great</t>
  </si>
  <si>
    <t>source code: great
report: -20
Without report(-20)</t>
  </si>
  <si>
    <t>source code: -10
Without release memory space of buffer(-10)
report: great</t>
  </si>
  <si>
    <t>source code: -5
Incorrect using fgetc()(-5)
report: great</t>
  </si>
  <si>
    <t>source code: -10
Incorrect extend buffer size(-5)
Incorrect printing 800 characters(-5)
report: great</t>
  </si>
  <si>
    <t>source code: great
Improper tabs in main function(-0)
report: great</t>
  </si>
  <si>
    <t>source code: -5
Incorrect using fgetc()(-5)
report: -4
Incorrect report format(-4)</t>
  </si>
  <si>
    <t>source code: -10
Incorrect extend buffer size(-5)
Wrong result with fwrite()(-5)
report: -4
Incorrect report format(-4)</t>
  </si>
  <si>
    <t>source code: -4
Print redundant sentences(-4)
report: great</t>
  </si>
  <si>
    <t>source code: -2
Incorrect counting continuous letters(-2)
Improper tabs in main function(-0)
report: great</t>
  </si>
  <si>
    <r>
      <rPr>
        <sz val="12"/>
        <rFont val="宋体"/>
        <charset val="134"/>
      </rPr>
      <t>李　羽</t>
    </r>
  </si>
  <si>
    <t>source code: -80
WITHOUT FILE(-80)
report: -20
WITHOUT FILE(-20)</t>
  </si>
  <si>
    <r>
      <rPr>
        <sz val="12"/>
        <rFont val="微軟正黑體"/>
        <charset val="136"/>
      </rPr>
      <t>楊博欽</t>
    </r>
  </si>
  <si>
    <t>source code: -4
Free imageData twice(-4)
report: great</t>
  </si>
  <si>
    <r>
      <rPr>
        <sz val="12"/>
        <rFont val="PMingLiU"/>
        <charset val="136"/>
      </rPr>
      <t>佘峻宇</t>
    </r>
  </si>
  <si>
    <r>
      <rPr>
        <sz val="12"/>
        <rFont val="PMingLiU"/>
        <charset val="136"/>
      </rPr>
      <t>黃品喆</t>
    </r>
  </si>
  <si>
    <t>source code: -25
Wrongly merge reduced bitmap file with frame(-20)
Incorrect write merged bitmap file and print header(-5)
report: -4
Incorrect format(-4)</t>
  </si>
  <si>
    <r>
      <rPr>
        <sz val="12"/>
        <rFont val="PMingLiU"/>
        <charset val="136"/>
      </rPr>
      <t>許博琮</t>
    </r>
  </si>
  <si>
    <r>
      <rPr>
        <sz val="12"/>
        <rFont val="PMingLiU"/>
        <charset val="136"/>
      </rPr>
      <t>楊智臣</t>
    </r>
  </si>
  <si>
    <t>source code: -5
Wrongly merge reduced bitmap file with frame(-5)
Bad variables naming(-0)
report: great</t>
  </si>
  <si>
    <r>
      <rPr>
        <sz val="12"/>
        <rFont val="PMingLiU"/>
        <charset val="136"/>
      </rPr>
      <t>陳宣妤</t>
    </r>
  </si>
  <si>
    <t>source code: -5
Wrongly merge reduced bitmap file with frame(-5)
report: great</t>
  </si>
  <si>
    <r>
      <rPr>
        <sz val="12"/>
        <rFont val="PMingLiU"/>
        <charset val="136"/>
      </rPr>
      <t>黃政睿</t>
    </r>
  </si>
  <si>
    <r>
      <rPr>
        <sz val="12"/>
        <rFont val="PMingLiU"/>
        <charset val="136"/>
      </rPr>
      <t>張宇呈</t>
    </r>
  </si>
  <si>
    <r>
      <rPr>
        <sz val="12"/>
        <rFont val="PMingLiU"/>
        <charset val="136"/>
      </rPr>
      <t>李皓鈞</t>
    </r>
  </si>
  <si>
    <t>source code: -5
Wrongly merge reduced bitmap file with frame(-5)
report: -20
WITHOUT FILE(-20)</t>
  </si>
  <si>
    <r>
      <rPr>
        <sz val="12"/>
        <rFont val="PMingLiU"/>
        <charset val="136"/>
      </rPr>
      <t>劉哲瑋</t>
    </r>
  </si>
  <si>
    <r>
      <rPr>
        <sz val="12"/>
        <rFont val="PMingLiU"/>
        <charset val="136"/>
      </rPr>
      <t>謝柏尉</t>
    </r>
  </si>
  <si>
    <r>
      <rPr>
        <sz val="12"/>
        <rFont val="PMingLiU"/>
        <charset val="136"/>
      </rPr>
      <t>邱畇諠</t>
    </r>
  </si>
  <si>
    <r>
      <rPr>
        <sz val="12"/>
        <rFont val="PMingLiU"/>
        <charset val="136"/>
      </rPr>
      <t>陳映聿</t>
    </r>
  </si>
  <si>
    <t>source code: -5
Incorrect write merged bitmap file and print header(-5)
report: -4
Incorrect format(-4)</t>
  </si>
  <si>
    <r>
      <rPr>
        <sz val="12"/>
        <rFont val="PMingLiU"/>
        <charset val="136"/>
      </rPr>
      <t>蔡睿宇</t>
    </r>
  </si>
  <si>
    <r>
      <rPr>
        <sz val="12"/>
        <rFont val="PMingLiU"/>
        <charset val="136"/>
      </rPr>
      <t>陳彥勻</t>
    </r>
  </si>
  <si>
    <r>
      <rPr>
        <sz val="12"/>
        <rFont val="PMingLiU"/>
        <charset val="136"/>
      </rPr>
      <t>曾語晨</t>
    </r>
  </si>
  <si>
    <r>
      <rPr>
        <sz val="12"/>
        <rFont val="PMingLiU"/>
        <charset val="136"/>
      </rPr>
      <t>曾郁珊</t>
    </r>
  </si>
  <si>
    <r>
      <rPr>
        <sz val="12"/>
        <rFont val="PMingLiU"/>
        <charset val="136"/>
      </rPr>
      <t>王子宸</t>
    </r>
  </si>
  <si>
    <r>
      <rPr>
        <sz val="12"/>
        <rFont val="PMingLiU"/>
        <charset val="136"/>
      </rPr>
      <t>葉緯圻</t>
    </r>
  </si>
  <si>
    <r>
      <rPr>
        <sz val="12"/>
        <rFont val="PMingLiU"/>
        <charset val="136"/>
      </rPr>
      <t>張子桓</t>
    </r>
  </si>
  <si>
    <r>
      <rPr>
        <sz val="12"/>
        <color theme="1"/>
        <rFont val="宋体"/>
        <charset val="134"/>
      </rPr>
      <t>王崧喻</t>
    </r>
  </si>
  <si>
    <r>
      <rPr>
        <sz val="12"/>
        <color theme="1"/>
        <rFont val="宋体"/>
        <charset val="134"/>
      </rPr>
      <t>何柏勳</t>
    </r>
  </si>
  <si>
    <t>source code: -0
Bad variables naming(-0)
report: great</t>
  </si>
  <si>
    <r>
      <rPr>
        <sz val="12"/>
        <color theme="1"/>
        <rFont val="宋体"/>
        <charset val="134"/>
      </rPr>
      <t>王祺</t>
    </r>
  </si>
  <si>
    <r>
      <rPr>
        <sz val="12"/>
        <color theme="1"/>
        <rFont val="宋体"/>
        <charset val="134"/>
      </rPr>
      <t>李宇恩</t>
    </r>
  </si>
  <si>
    <t>source code: -6
Incorrect main function logic(-2)
Without including library &lt;iostream&gt;(-4)
report: great</t>
  </si>
  <si>
    <t>source code: -2
Wrongly return headElem(-2)
report: great</t>
  </si>
  <si>
    <t>source code: -23
Wrongly printHeadToTail(-5)
Wrongly return headElem(-5)
Wrongly determine isEmpty(-5)
Incorrect getHead/getTail(-5)
Incorrect getSize(-3)
report: great</t>
  </si>
  <si>
    <t>source code: -2
Incorrect getHead/getTail(-2)
report: great</t>
  </si>
  <si>
    <t>source code: -9
Wrongly printHeadToTail(-5)
Incorrect main function logic(-4)
report: great</t>
  </si>
  <si>
    <t>source code: -10
Wrongly determine isEmpty(-5)
Incorrect getSize(-3)
Incorrect Node Constructor(-2)
report: great</t>
  </si>
  <si>
    <t>source code: -18
Wrongly determine isEmpty(-5)
Incorrect getHead/getTail(-5)
Incorrect getSize(-3)
Incorrect IQueue Constructor(-5)
report: great</t>
  </si>
  <si>
    <t>source code: -15
Wrongly return headElem(-5)
Wrongly determine isEmpty(-5)
Incorrect getHead/getTail(-5)
report: great</t>
  </si>
  <si>
    <t>source code: great
report: -4
Incorrect format(-4)</t>
  </si>
  <si>
    <t>source code: -5
Wrongly printHeadToTail(-5)
report: great</t>
  </si>
  <si>
    <t>source code: -6
Wrongly return headElem(-2)
Incorrect main function logic(-4)
report: great</t>
  </si>
  <si>
    <t>source code: -20
Wrongly return headElem(-5)
Wrongly determine isEmpty(-5)
Incorrect getHead/getTail(-5)
Incorrect getSize(-3)
Incorrect Node Constructor(-2)
report: great</t>
  </si>
  <si>
    <t>source code: -80
WITHOUT FILE(-80)
report: great</t>
  </si>
  <si>
    <t>Code: great
Report:great</t>
  </si>
  <si>
    <t>Code: -2.5
Wrong in functions(-2.5)
Report:great</t>
  </si>
  <si>
    <t>Code: -2
Wrong in constructor functions(-2)
Report:-5</t>
  </si>
  <si>
    <t>Code: great
Report:-5</t>
  </si>
  <si>
    <t>Code: -25
Wrong in assignment operator functions(-15)
Wrong in IOstream function(-10)
Report:great</t>
  </si>
  <si>
    <t>Code: -17.5
Wrong in functions(-7.5)
Other - Set re and im into public(-10)
Report:great</t>
  </si>
  <si>
    <t>Code: -11
Wrong in assignment operator functions(-6)
Wrong in IOstream function(-5)
Report:great</t>
  </si>
  <si>
    <t>Code: -16
Wrong in assignment operator functions(-6)
Wrong in IOstream function(-10)
Report:great</t>
  </si>
  <si>
    <t>Code: -27.5
Wrong in assignment operator functions(-15)
Wrong in IOstream function(-10)
Wrong in functions(-2.5)
Report:great</t>
  </si>
  <si>
    <t>Code: -2
Wrong in IOstream function(-2)
Report:great</t>
  </si>
  <si>
    <t>Code: -8
Wrong in assignment operator functions(-6)
Wrong in constructor functions(-2)
Report:great</t>
  </si>
  <si>
    <t>Code: -6
Wrong in assignment operator functions(-6)
Report:great</t>
  </si>
  <si>
    <t>source code: -4
Incorrect define constructor and deconstructor(-2)
Incorrect overloading operators(-2)
report: great</t>
  </si>
  <si>
    <t>source code: -2
Incorrect define constructor and deconstructor(-2)
report: -8
Incorrect format(-4)
Incorrect filename(-4)</t>
  </si>
  <si>
    <t>source code: -6
Incorrect main function process(-4)
Incorrect define constructor and deconstructor(-2)
report: great</t>
  </si>
  <si>
    <t>source code: -2
Incorrect define constructor and deconstructor(-2)
report: great</t>
  </si>
  <si>
    <t>source code: -2
Incorrect define constructor and deconstructor(-2)
report: -4
Incorrect format(-4)</t>
  </si>
  <si>
    <t>source code: great
report: -20
WITHOUT FILE(-20)</t>
  </si>
  <si>
    <t>source code: -24
Incorrect main function process(-20)
Incorrect define constructor and deconstructor(-4)
report: great</t>
  </si>
  <si>
    <t xml:space="preserve">Question 1: -40
Didn’t return 0 when n&lt;=0(-10)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</si>
  <si>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-10
Without recursive structure(-10)
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</si>
  <si>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-40
Didn’t return 0 when n&lt;=0(-10)
Incorrect determine if string is equal(-10)
Incorrect determine if string is less or greater(-10)
Without recursive structure(-10)
Question 2: -31
Incorrect allocate memory(-7)
Incorrect reading the file(-2)
Incorrect removing non-alphanumerical letters(-2)
Wrongly printing alphanumerical letters(-5)
Incorrect allocate memory and reverse the string(-5)
Without printing modified string(-5)
Wrongly writing data into file(-5)
</t>
  </si>
  <si>
    <t xml:space="preserve">Question 1: great
Question 2: -37
Incorrect allocate memory(-2)
Incorrect reading the file(-10)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</si>
  <si>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-25
Didn’t return 0 when n&lt;=0(-10)
Incorrect determine if string is equal(-5)
Without recursive structure(-10)
Question 2: -4
Incorrect reading the file(-2)
Wrongly writing data into file(-2)
</t>
  </si>
  <si>
    <t xml:space="preserve">Question 1: -30
Didn’t return 0 when n&lt;=0(-10)
Incorrect determine if string is equal(-10)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</si>
  <si>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great
Question 2: -37
Open file incorrectly(-2)
Incorrect reading the file(-5)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</si>
  <si>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-20
Didn’t return 0 when n&lt;=0(-10)
Incorrect determine if string is equal(-5)
Without recursive structure(-5)
Question 2: -37
Incorrect allocate memory(-5)
Incorrect reading the file(-2)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</si>
  <si>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-30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</si>
  <si>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great
Question 2: -21
Incorrect reading the file(-2)
Incorrect removing non-alphanumerical letters(-2)
Wrongly printing alphanumerical letters(-5)
Incorrect allocate memory and reverse the string(-5)
Without printing modified string(-5)
Wrongly writing data into file(-2)
</t>
  </si>
  <si>
    <t xml:space="preserve">Question 1: -30
Didn’t return 0 when n&lt;=0(-10)
Incorrect determine if string is equal(-10)
Without recursive structure(-10)
Question 2: -29
Incorrect allocate memory(-2)
Incorrect reading the file(-5)
Incorrect removing non-alphanumerical letters(-5)
Wrongly printing alphanumerical letters(-5)
Incorrect allocate memory and reverse the string(-5)
Without printing modified string(-5)
Wrongly writing data into file(-2)
</t>
  </si>
  <si>
    <t xml:space="preserve">Question 1: -40
Didn’t return 0 when n&lt;=0(-10)
Incorrect determine if string is equal(-10)
Incorrect determine if string is less or greater(-10)
Without recursive structure(-10)
Question 2: -34
Incorrect allocate memory(-7)
Incorrect reading the file(-2)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</si>
  <si>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-40
Didn’t return 0 when n&lt;=0(-10)
Incorrect determine if string is equal(-10)
Incorrect determine if string is less or greater(-10)
Without recursive structure(-10)
Question 2: -29
Open file incorrectly(-2)
Incorrect reading the file(-2)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</si>
  <si>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-10
Didn’t return 0 when n&lt;=0(-10)
Question 2: -25
Incorrect reading the file(-5)
Incorrect removing non-alphanumerical letters(-5)
Wrongly printing alphanumerical letters(-5)
Incorrect allocate memory and reverse the string(-5)
Without printing modified string(-5)
</t>
  </si>
  <si>
    <t xml:space="preserve">Question 1: -30
Didn’t return 0 when n&lt;=0(-10)
Incorrect determine if string is equal(-10)
Without recursive structure(-10)
Question 2: -32
Incorrect allocate memory(-2)
Incorrect reading the file(-5)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</si>
  <si>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-40
Didn’t return 0 when n&lt;=0(-10)
Incorrect determine if string is equal(-10)
Incorrect determine if string is less or greater(-10)
Without recursive structure(-10)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</si>
  <si>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-30
Incorrect determine if string is equal(-10)
Incorrect determine if string is less or greater(-10)
Without recursive structure(-10)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</si>
  <si>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-40
Didn’t return 0 when n&lt;=0(-10)
Incorrect determine if string is equal(-10)
Incorrect determine if string is less or greater(-10)
Without recursive structure(-10)
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</si>
  <si>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-10
Didn’t return 0 when n&lt;=0(-10)
Question 2: -3
Incorrect reading the file(-2)
Incorrect allocate memory and reverse the string(-1)
</t>
  </si>
  <si>
    <t xml:space="preserve">Question 1: -40
Didn’t return 0 when n&lt;=0(-10)
Incorrect determine if string is equal(-10)
Incorrect determine if string is less or greater(-10)
Without recursive structure(-10)
Question 2: -30
Incorrect reading the file(-5)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</si>
  <si>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-40
Didn’t return 0 when n&lt;=0(-10)
Incorrect determine if string is equal(-10)
Incorrect determine if string is less or greater(-10)
Without recursive structure(-10)
Question 2: -45
Incorrect allocate memory(-5)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</si>
  <si>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t xml:space="preserve">Question 1: -10
Didn’t return 0 when n&lt;=0(-10)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t>
  </si>
  <si>
    <r>
      <rPr>
        <sz val="12"/>
        <rFont val="微軟正黑體"/>
        <charset val="134"/>
      </rPr>
      <t>李　羽</t>
    </r>
  </si>
  <si>
    <t>Question 1: -30
Incorrect definition of constructor(-5)
Incorrect return perimeter and area(-5)
Wrongly overload istream(-10)
Wrongly overload ostream(-10)
Question 2: -70
Incorrect Node Constructor(-10)
Incorrect IQueue Constructor(-10)
Incorrect enqueue method(-15)
Incorrect dequeue method(-15)
Wrongly determine isEmpty(-5)
Wrongly clear IQueue(-5)
Incorrect main function logic(-10)</t>
  </si>
  <si>
    <r>
      <rPr>
        <sz val="12"/>
        <color rgb="FF000000"/>
        <rFont val="微軟正黑體"/>
        <charset val="134"/>
      </rPr>
      <t>楊博欽</t>
    </r>
  </si>
  <si>
    <t>Question 1: -5
Wrongly overload istream(-5)
Question 2: -32
Incorrect enqueue method(-15)
Incorrect dequeue method(-10)
Wrongly determine isEmpty(-2)
Wrongly clear IQueue(-5)</t>
  </si>
  <si>
    <r>
      <rPr>
        <sz val="12"/>
        <rFont val="微軟正黑體"/>
        <charset val="134"/>
      </rPr>
      <t>佘峻宇</t>
    </r>
  </si>
  <si>
    <t>Question 1: -18
Wrongly overload istream(-8)
Wrongly overload ostream(-10)
Question 2: -15
Incorrect dequeue method(-10)
Wrongly clear IQueue(-5)</t>
  </si>
  <si>
    <r>
      <rPr>
        <sz val="12"/>
        <rFont val="宋体"/>
        <charset val="134"/>
      </rPr>
      <t>黃品喆</t>
    </r>
  </si>
  <si>
    <t>Question 1: -8
Incorrect definition of constructor(-3)
Wrongly overload istream(-5)
Question 2: -46
Incorrect Node Constructor(-8)
Incorrect IQueue Constructor(-8)
Incorrect enqueue method(-5)
Incorrect dequeue method(-15)
Incorrect main function logic(-10)</t>
  </si>
  <si>
    <r>
      <rPr>
        <sz val="12"/>
        <rFont val="微軟正黑體"/>
        <charset val="134"/>
      </rPr>
      <t>許博琮</t>
    </r>
  </si>
  <si>
    <t>Question 1: -5
Wrongly overload istream(-5)
Question 2: -70
Incorrect Node Constructor(-10)
Incorrect IQueue Constructor(-10)
Incorrect enqueue method(-15)
Incorrect dequeue method(-15)
Wrongly determine isEmpty(-5)
Wrongly clear IQueue(-5)
Incorrect main function logic(-10)</t>
  </si>
  <si>
    <r>
      <rPr>
        <sz val="12"/>
        <rFont val="微軟正黑體"/>
        <charset val="134"/>
      </rPr>
      <t>楊智臣</t>
    </r>
  </si>
  <si>
    <t>Question 1: -3
Incorrect definition of constructor(-3)
Question 2: -3
Wrongly clear IQueue(-3)</t>
  </si>
  <si>
    <t>Question 1: -6
Incorrect definition of constructor(-1)
Wrongly overload istream(-5)
Question 2: -43
Incorrect Node Constructor(-3)
Incorrect enqueue method(-10)
Incorrect dequeue method(-15)
Wrongly clear IQueue(-5)
Incorrect main function logic(-10)</t>
  </si>
  <si>
    <t>Question 1: -10
Wrongly overload istream(-8)
Wrongly overload ostream(-2)
Question 2: -11
Incorrect Node Constructor(-3)
Incorrect dequeue method(-5)
Wrongly clear IQueue(-3)</t>
  </si>
  <si>
    <t>Question 1: -19
Incorrect definition of constructor(-3)
Incorrect return perimeter and area(-3)
Wrongly overload istream(-5)
Wrongly overload ostream(-8)
Question 2: -15
Incorrect enqueue method(-5)
Incorrect main function logic(-10)</t>
  </si>
  <si>
    <t>Question 1: -18
Wrongly overload istream(-10)
Wrongly overload ostream(-8)
Question 2: -70
Incorrect Node Constructor(-10)
Incorrect IQueue Constructor(-10)
Incorrect enqueue method(-15)
Incorrect dequeue method(-15)
Wrongly determine isEmpty(-5)
Wrongly clear IQueue(-5)
Incorrect main function logic(-10)</t>
  </si>
  <si>
    <t>Question 1: -8
Incorrect definition of constructor(-3)
Wrongly overload istream(-5)
Question 2: -20
Incorrect enqueue method(-5)
Incorrect dequeue method(-10)
Wrongly clear IQueue(-5)</t>
  </si>
  <si>
    <t>Question 1: -25
Incorrect definition of constructor(-5)
Wrongly overload istream(-10)
Wrongly overload ostream(-10)
Question 2: -30
Incorrect enqueue method(-5)
Incorrect dequeue method(-10)
Wrongly clear IQueue(-5)
Incorrect main function logic(-10)</t>
  </si>
  <si>
    <t>Question 1: -8
Incorrect return perimeter and area(-3)
Wrongly overload istream(-5)
Question 2: -28
Incorrect enqueue method(-10)
Incorrect dequeue method(-5)
Wrongly clear IQueue(-5)
Incorrect main function logic(-8)</t>
  </si>
  <si>
    <t>Question 1: -18
Incorrect definition of constructor(-3)
Wrongly overload istream(-5)
Wrongly overload ostream(-10)
Question 2: -65
Incorrect Node Constructor(-5)
Incorrect IQueue Constructor(-10)
Incorrect enqueue method(-15)
Incorrect dequeue method(-15)
Wrongly determine isEmpty(-5)
Wrongly clear IQueue(-5)
Incorrect main function logic(-10)</t>
  </si>
  <si>
    <t>Question 1: -13
Incorrect definition of constructor(-3)
Wrongly overload istream(-10)
Question 2: -25
Incorrect dequeue method(-10)
Wrongly clear IQueue(-5)
Incorrect main function logic(-10)</t>
  </si>
  <si>
    <t>Question 1: -23
Incorrect return perimeter and area(-3)
Wrongly overload istream(-10)
Wrongly overload ostream(-10)
Question 2: -70
Incorrect Node Constructor(-10)
Incorrect IQueue Constructor(-10)
Incorrect enqueue method(-15)
Incorrect dequeue method(-15)
Wrongly determine isEmpty(-5)
Wrongly clear IQueue(-5)
Incorrect main function logic(-10)</t>
  </si>
  <si>
    <t>Question 1: -23
Incorrect definition of constructor(-3)
Wrongly overload istream(-10)
Wrongly overload ostream(-10)
Question 2: -27
Incorrect enqueue method(-10)
Incorrect dequeue method(-10)
Wrongly determine isEmpty(-2)
Wrongly clear IQueue(-5)</t>
  </si>
  <si>
    <t>Question 1: -30
Incorrect definition of constructor(-5)
Incorrect return perimeter and area(-5)
Wrongly overload istream(-10)
Wrongly overload ostream(-10)
Question 2: -28
Incorrect Node Constructor(-3)
Incorrect dequeue method(-10)
Wrongly clear IQueue(-5)
Incorrect main function logic(-10)</t>
  </si>
  <si>
    <t>Question 1: -7
Incorrect definition of constructor(-5)
Wrongly overload istream(-2)
Question 2: -40
Incorrect Node Constructor(-3)
Incorrect IQueue Constructor(-10)
Incorrect dequeue method(-10)
Wrongly determine isEmpty(-2)
Wrongly clear IQueue(-5)
Incorrect main function logic(-10)</t>
  </si>
  <si>
    <t>Question 1: -8
Incorrect definition of constructor(-3)
Wrongly overload istream(-5)
Question 2: -32
Incorrect dequeue method(-15)
Wrongly determine isEmpty(-2)
Wrongly clear IQueue(-5)
Incorrect main function logic(-10)</t>
  </si>
  <si>
    <t>Question 1: -13
Incorrect definition of constructor(-5)
Incorrect return perimeter and area(-3)
Wrongly overload istream(-5)
Question 2: -70
Incorrect Node Constructor(-10)
Incorrect IQueue Constructor(-10)
Incorrect enqueue method(-15)
Incorrect dequeue method(-15)
Wrongly determine isEmpty(-5)
Wrongly clear IQueue(-5)
Incorrect main function logic(-10)</t>
  </si>
  <si>
    <r>
      <rPr>
        <sz val="12"/>
        <rFont val="PMingLiU"/>
        <charset val="136"/>
      </rPr>
      <t>王崧喻</t>
    </r>
  </si>
  <si>
    <t>Question 1: -8
Wrongly overload istream(-8)
Question 2: -5
Wrongly determine isEmpty(-5)</t>
  </si>
  <si>
    <r>
      <rPr>
        <sz val="12"/>
        <rFont val="PMingLiU"/>
        <charset val="136"/>
      </rPr>
      <t>何柏勳</t>
    </r>
  </si>
  <si>
    <t>Question 1: -25
Incorrect definition of constructor(-5)
Wrongly overload istream(-10)
Wrongly overload ostream(-10)
Question 2: -60
Incorrect Node Constructor(-5)
Incorrect IQueue Constructor(-5)
Incorrect enqueue method(-15)
Incorrect dequeue method(-15)
Wrongly determine isEmpty(-5)
Wrongly clear IQueue(-5)
Incorrect main function logic(-10)</t>
  </si>
  <si>
    <r>
      <rPr>
        <sz val="12"/>
        <rFont val="PMingLiU"/>
        <charset val="136"/>
      </rPr>
      <t>王祺</t>
    </r>
  </si>
  <si>
    <r>
      <rPr>
        <sz val="12"/>
        <rFont val="PMingLiU"/>
        <charset val="136"/>
      </rPr>
      <t>李宇恩</t>
    </r>
  </si>
  <si>
    <t>Question 1: -22
Incorrect definition of constructor(-1)
Incorrect return perimeter and area(-3)
Wrongly overload istream(-8)
Wrongly overload ostream(-10)
Question 2: -25
Incorrect enqueue method(-5)
Incorrect dequeue method(-5)
Wrongly clear IQueue(-5)
Incorrect main function logic(-10)</t>
  </si>
  <si>
    <t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</t>
  </si>
  <si>
    <t>Question 1: great
Question 2: -31
Wrong in sorting linked list (-10)
Wrong insert() (-10)
Wrong get_data() (-5)
Wrong swap_node() (-5)
Wrong print_list() (-1)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</t>
  </si>
  <si>
    <t>Question 1: -7
Wrong assignment of string value (-2)
Lack of insertion '\0' (-5)
Question 2: -37
Wrong in sorting linked list (-10)
Wrongly print linked list and sorted linked list (-2)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</t>
  </si>
  <si>
    <t>Absent sick call.</t>
  </si>
  <si>
    <t>Question 1: -5
Lack of insertion '\0' (-5)
Question 2: -27
Wrong in sorting linked list (-10)
Wrongly print linked list and sorted linked list (-3)
Wrong insert() (-3)
Wrong get_data() (-5)
Wrong swap_node() (-5)
Wrong print_list() (-1)
Question 3: -4
Incorrect portrait merge with frame (-2)
Incorrect landscape merge with frame (-2)</t>
  </si>
  <si>
    <t>Question 1: -14
Wrong in using iterator method (-4)
Wrong assignment of string value (-4)
Lack of insertion '\0' (-4)
Wrong in returning string (-2)
Question 2: -37
Wrong in sorting linked list (-10)
Wrongly print linked list and sorted linked list (-2)
Wrong insert() (-10)
Wrong get_data() (-5)
Wrong swap_node() (-5)
Wrong print_list() (-5)
Question 3: -35
Without allocate memory for image data (-5)
Incorrect horizontally mirrored for portrait (-5)
Incorrect portrait merge with frame (-10)
Incorrect vertically mirrored for landscape (-5)
Incorrect landscape merge with frame (-10)</t>
  </si>
  <si>
    <t>Question 1: great
Question 2: -2
Wrong in sorting linked list (-2)
Question 3: -15
Incorrect portrait merge with frame (-10)
Incorrect landscape merge with frame (-5)</t>
  </si>
  <si>
    <t>Question 1: -4
Wrong in using iterator method (-2)
Lack of insertion '\0' (-2)
Question 2: -40
Wrong in sorting linked list (-10)
Wrongly print linked list and sorted linked list (-5)
Wrong insert() (-10)
Wrong get_data() (-5)
Wrong swap_node() (-5)
Wrong print_list() (-5)
Question 3: -40
Incorrect read bitmap file and allocate color palette memory (-5)
Without allocate memory for image data (-5)
Incorrect horizontally mirrored for portrait (-5)
Incorrect portrait merge with frame (-10)
Incorrect vertically mirrored for landscape (-5)
Incorrect landscape merge with frame (-10)</t>
  </si>
  <si>
    <t>Question 1: -2
Lack of insertion '\0' (-2)
Question 2: -7
Wrong in sorting linked list (-5)
Wrong swap_node() (-1)
Wrong print_list() (-1)
Question 3: great</t>
  </si>
  <si>
    <t>Question 1: -10
Wrong in using iterator method (-5)
Lack of insertion '\0' (-5)
Question 2: -35
Wrong in sorting linked list (-10)
Wrongly print linked list and sorted linked list (-5)
Wrong insert() (-5)
Wrong get_data() (-5)
Wrong swap_node() (-5)
Wrong print_list() (-5)
Question 3: -12
Incorrect portrait merge with frame (-5)
Incorrect landscape merge with frame (-7)</t>
  </si>
  <si>
    <t>Question 1: great
Question 2: -15
Wrong in sorting linked list (-4)
Wrong insert() (-5)
Wrong swap_node() (-5)
Wrong print_list() (-1)
Question 3: -24
Incorrect horizontally mirrored for portrait (-5)
Incorrect portrait merge with frame (-7)
Incorrect vertically mirrored for landscape (-5)
Incorrect landscape merge with frame (-7)</t>
  </si>
  <si>
    <t>Question 1: -2
Wrong in using iterator method (-2)
Question 2: -28
Wrong in sorting linked list (-10)
Wrongly print linked list and sorted linked list (-5)
Wrong insert() (-7)
Wrong swap_node() (-5)
Wrong print_list() (-1)
Question 3: -30
Incorrect horizontally mirrored for portrait (-5)
Incorrect portrait merge with frame (-10)
Incorrect vertically mirrored for landscape (-5)
Incorrect landscape merge with frame (-10)</t>
  </si>
  <si>
    <t>Question 1: -5
Wrong in using iterator method (-5)
Question 2: -24
Wrong in sorting linked list (-10)
Wrong insert() (-5)
Wrong swap_node() (-5)
Wrong print_list() (-4)
Question 3: -24
Incorrect horizontally mirrored for portrait (-5)
Incorrect portrait merge with frame (-7)
Incorrect vertically mirrored for landscape (-5)
Incorrect landscape merge with frame (-7)</t>
  </si>
  <si>
    <t>Question 1: -7
Wrong in using iterator method (-2)
Lack of insertion '\0' (-5)
Question 2: -34
Wrong in sorting linked list (-10)
Wrong insert() (-10)
Wrong get_data() (-5)
Wrong swap_node() (-5)
Wrong print_list() (-4)
Question 3: -30
Incorrect horizontally mirrored for portrait (-5)
Incorrect portrait merge with frame (-10)
Incorrect vertically mirrored for landscape (-5)
Incorrect landscape merge with frame (-10)</t>
  </si>
  <si>
    <t>Question 1: -20
Wrong in using iterator method (-5)
Wrong assignment of string value (-5)
Lack of insertion '\0' (-5)
Wrong in returning string (-5)
Question 2: -37
Wrong in sorting linked list (-10)
Wrongly print linked list and sorted linked list (-2)
Wrong insert() (-10)
Wrong get_data() (-5)
Wrong swap_node() (-5)
Wrong print_list() (-5)
Question 3: -35
Incorrect read bitmap file and allocate color palette memory (-5)
Incorrect horizontally mirrored for portrait (-5)
Incorrect portrait merge with frame (-10)
Incorrect vertically mirrored for landscape (-5)
Incorrect landscape merge with frame (-10)</t>
  </si>
  <si>
    <t>Question 1: -11
Wrong in using iterator method (-4)
Wrong assignment of string value (-2)
Lack of insertion '\0' (-5)
Question 2: -32
Wrong in sorting linked list (-10)
Wrong insert() (-10)
Wrong get_data() (-5)
Wrong swap_node() (-5)
Wrong print_list() (-2)
Question 3: -18
Incorrect horizontally mirrored for portrait (-2)
Incorrect portrait merge with frame (-7)
Incorrect vertically mirrored for landscape (-2)
Incorrect landscape merge with frame (-7)</t>
  </si>
  <si>
    <t>Question 1: -20
Wrong in using iterator method (-5)
Wrong assignment of string value (-5)
Lack of insertion '\0' (-5)
Wrong in returning string (-5)
Question 2: -40
Wrong in sorting linked list (-10)
Wrongly print linked list and sorted linked list (-5)
Wrong insert() (-10)
Wrong get_data() (-5)
Wrong swap_node() (-5)
Wrong print_list() (-5)
Question 3: -24
Incorrect horizontally mirrored for portrait (-5)
Incorrect portrait merge with frame (-7)
Incorrect vertically mirrored for landscape (-5)
Incorrect landscape merge with frame (-7)</t>
  </si>
  <si>
    <t>Question 1: -20
Wrong in using iterator method (-5)
Wrong assignment of string value (-5)
Lack of insertion '\0' (-5)
Wrong in returning string (-5)
Question 2: -19
Wrong in sorting linked list (-6)
Wrongly print linked list and sorted linked list (-2)
Wrong insert() (-5)
Wrong swap_node() (-2)
Wrong print_list() (-4)
Question 3: -35
Without allocate memory for image data (-5)
Incorrect horizontally mirrored for portrait (-5)
Incorrect portrait merge with frame (-10)
Incorrect vertically mirrored for landscape (-5)
Incorrect landscape merge with frame (-10)</t>
  </si>
  <si>
    <t>Question 1: -7
Wrong in using iterator method (-2)
Lack of insertion '\0' (-5)
Question 2: -23
Wrong in sorting linked list (-6)
Wrongly print linked list and sorted linked list (-2)
Wrong insert() (-5)
Wrong swap_node() (-5)
Wrong print_list() (-5)
Question 3: -4
Incorrect portrait merge with frame (-2)
Incorrect landscape merge with frame (-2)</t>
  </si>
  <si>
    <t>Question 1: -9
Wrong in using iterator method (-2)
Wrong assignment of string value (-2)
Lack of insertion '\0' (-5)
Question 2: -40
Wrong in sorting linked list (-10)
Wrongly print linked list and sorted linked list (-5)
Wrong insert() (-10)
Wrong get_data() (-5)
Wrong swap_node() (-5)
Wrong print_list() (-5)
Question 3: -30
Incorrect horizontally mirrored for portrait (-5)
Incorrect portrait merge with frame (-10)
Incorrect vertically mirrored for landscape (-5)
Incorrect landscape merge with frame (-10)</t>
  </si>
  <si>
    <t>Question 1: -7
Wrong in using iterator method (-2)
Lack of insertion '\0' (-5)
Question 2: -28
Wrong in sorting linked list (-7)
Wrongly print linked list and sorted linked list (-2)
Wrong insert() (-5)
Wrong get_data() (-5)
Wrong swap_node() (-5)
Wrong print_list() (-4)
Question 3: -35
Incorrect read bitmap file and allocate color palette memory (-5)
Incorrect horizontally mirrored for portrait (-5)
Incorrect portrait merge with frame (-10)
Incorrect vertically mirrored for landscape (-5)
Incorrect landscape merge with frame (-10)</t>
  </si>
  <si>
    <t xml:space="preserve">Question 1: -50
Incorrect count of side characters(-5)
Incorrect count of interior characters(-5)
Wrongly printing rhombus(-40)
Question 2: -50
Incorrect generate polynomial(-10)
Incorrect evaluate polynomial(-10)
Wrong production of polynomials(-10)
Incorrect replace terms(-10)
Incorrect main function process(-10)
</t>
  </si>
  <si>
    <t xml:space="preserve">Question 1: great
Question 2: -43
Incorrect generate polynomial(-8)
Incorrect evaluate polynomial(-10)
Wrong production of polynomials(-10)
Incorrect replace terms(-10)
Incorrect main function process(-5)
</t>
  </si>
  <si>
    <t xml:space="preserve">Question 1: -30
Wrongly printing rhombus(-30)
Question 2: -39
Incorrect generate polynomial(-10)
Incorrect evaluate polynomial(-7)
Wrong production of polynomials(-10)
Incorrect replace terms(-7)
Incorrect main function process(-5)
</t>
  </si>
  <si>
    <t xml:space="preserve">Question 1: great
Question 2: -17
Incorrect generate polynomial(-2)
Incorrect evaluate polynomial(-4)
Wrong production of polynomials(-5)
Incorrect replace terms(-4)
Incorrect main function process(-2)
</t>
  </si>
  <si>
    <t xml:space="preserve">Question 1: -10
Incorrect count of side characters(-5)
Incorrect count of interior characters(-5)
Question 2: -29
Incorrect generate polynomial(-3)
Incorrect evaluate polynomial(-4)
Wrong production of polynomials(-10)
Incorrect replace terms(-7)
Incorrect main function process(-5)
</t>
  </si>
  <si>
    <t xml:space="preserve">Question 1: great
Question 2: -18
Incorrect generate polynomial(-1)
Incorrect evaluate polynomial(-2)
Wrong production of polynomials(-10)
Incorrect replace terms(-3)
Incorrect main function process(-2)
</t>
  </si>
  <si>
    <t xml:space="preserve">Question 1: -50
Incorrect count of side characters(-5)
Incorrect count of interior characters(-5)
Wrongly printing rhombus(-40)
Question 2: -41
Incorrect generate polynomial(-10)
Incorrect evaluate polynomial(-7)
Wrong production of polynomials(-10)
Incorrect replace terms(-9)
Incorrect main function process(-5)
</t>
  </si>
  <si>
    <t xml:space="preserve">Question 1: -10
Incorrect count of side characters(-5)
Incorrect count of interior characters(-5)
Question 2: -18
Incorrect generate polynomial(-2)
Incorrect evaluate polynomial(-1)
Wrong production of polynomials(-10)
Incorrect replace terms(-3)
Incorrect main function process(-2)
</t>
  </si>
  <si>
    <t xml:space="preserve">Question 1: great
Question 2: -45
Incorrect generate polynomial(-10)
Incorrect evaluate polynomial(-10)
Wrong production of polynomials(-10)
Incorrect replace terms(-10)
Incorrect main function process(-5)
</t>
  </si>
  <si>
    <t xml:space="preserve">Question 1: -10
Wrongly printing rhombus(-10)
Question 2: -12
Incorrect generate polynomial(-2)
Incorrect evaluate polynomial(-1)
Wrong production of polynomials(-4)
Incorrect replace terms(-3)
Incorrect main function process(-2)
</t>
  </si>
  <si>
    <t xml:space="preserve">Question 1: -30
Wrongly printing rhombus(-30)
Question 2: -23
Incorrect generate polynomial(-4)
Incorrect evaluate polynomial(-4)
Wrong production of polynomials(-8)
Incorrect replace terms(-5)
Incorrect main function process(-2)
</t>
  </si>
  <si>
    <t xml:space="preserve">Question 1: -15
Wrongly printing rhombus(-15)
Question 2: -23
Incorrect generate polynomial(-6)
Incorrect evaluate polynomial(-2)
Wrong production of polynomials(-6)
Incorrect replace terms(-7)
Incorrect main function process(-2)
</t>
  </si>
  <si>
    <t xml:space="preserve">Question 1: -10
Incorrect count of side characters(-5)
Incorrect count of interior characters(-5)
Question 2: -37
Incorrect generate polynomial(-7)
Incorrect evaluate polynomial(-7)
Wrong production of polynomials(-10)
Incorrect replace terms(-8)
Incorrect main function process(-5)
</t>
  </si>
  <si>
    <t xml:space="preserve">Question 1: -10
Wrongly printing rhombus(-10)
Question 2: -45
Incorrect generate polynomial(-10)
Incorrect evaluate polynomial(-10)
Wrong production of polynomials(-10)
Incorrect replace terms(-10)
Incorrect main function process(-5)
</t>
  </si>
  <si>
    <t xml:space="preserve">Question 1: -10
Incorrect count of side characters(-5)
Incorrect count of interior characters(-5)
Question 2: -38
Incorrect generate polynomial(-8)
Incorrect evaluate polynomial(-10)
Wrong production of polynomials(-10)
Incorrect replace terms(-5)
Incorrect main function process(-5)
</t>
  </si>
  <si>
    <t xml:space="preserve">Question 1: -20
Incorrect count of side characters(-5)
Incorrect count of interior characters(-5)
Wrongly printing rhombus(-10)
Question 2: -43
Incorrect generate polynomial(-10)
Incorrect evaluate polynomial(-10)
Wrong production of polynomials(-10)
Incorrect replace terms(-8)
Incorrect main function process(-5)
</t>
  </si>
  <si>
    <t xml:space="preserve">Question 1: -25
Incorrect count of side characters(-5)
Incorrect count of interior characters(-5)
Wrongly printing rhombus(-15)
Question 2: -45
Incorrect generate polynomial(-10)
Incorrect evaluate polynomial(-10)
Wrong production of polynomials(-10)
Incorrect replace terms(-10)
Incorrect main function process(-5)
</t>
  </si>
  <si>
    <t xml:space="preserve">Question 1: -20
Wrongly printing rhombus(-20)
Question 2: -45
Incorrect generate polynomial(-10)
Incorrect evaluate polynomial(-10)
Wrong production of polynomials(-10)
Incorrect replace terms(-10)
Incorrect main function process(-5)
</t>
  </si>
  <si>
    <t xml:space="preserve">Question 1: -20
Incorrect count of side characters(-5)
Incorrect count of interior characters(-5)
Wrongly printing rhombus(-10)
Question 2: -45
Incorrect generate polynomial(-10)
Incorrect evaluate polynomial(-10)
Wrong production of polynomials(-10)
Incorrect replace terms(-10)
Incorrect main function process(-5)
</t>
  </si>
  <si>
    <t xml:space="preserve">Question 1: great
Question 2: -36
Incorrect generate polynomial(-5)
Incorrect evaluate polynomial(-10)
Wrong production of polynomials(-10)
Incorrect replace terms(-6)
Incorrect main function process(-5)
</t>
  </si>
  <si>
    <t xml:space="preserve">Question 1: -10
Incorrect count of side characters(-5)
Incorrect count of interior characters(-5)
Question 2: -45
Incorrect generate polynomial(-10)
Incorrect evaluate polynomial(-10)
Wrong production of polynomials(-10)
Incorrect replace terms(-10)
Incorrect main function process(-5)
</t>
  </si>
  <si>
    <t xml:space="preserve">Question 1: -50
Incorrect count of side characters(-5)
Incorrect count of interior characters(-5)
Wrongly printing rhombus(-40)
Question 2: -45
Incorrect generate polynomial(-10)
Incorrect evaluate polynomial(-10)
Wrong production of polynomials(-10)
Incorrect replace terms(-10)
Incorrect main function process(-5)
</t>
  </si>
  <si>
    <t>AEROA08</t>
  </si>
  <si>
    <t>AEROB08</t>
  </si>
  <si>
    <t>AEROG08</t>
  </si>
  <si>
    <t>AEROH08</t>
  </si>
  <si>
    <t>AEROA07</t>
  </si>
  <si>
    <t>AEROB07
黃政睿
Rey</t>
  </si>
  <si>
    <t>AEROC07
許博琮
Terry</t>
  </si>
  <si>
    <t>AEROD07
李　羽
Levi</t>
  </si>
  <si>
    <t>AEROE07
黃品喆
Pierre</t>
  </si>
  <si>
    <t>AEROF07
陳宣妤
Adeline</t>
  </si>
  <si>
    <t>AEROG07
謝柏尉
David</t>
  </si>
  <si>
    <t>AEROH07</t>
  </si>
  <si>
    <t>AEROA06</t>
  </si>
  <si>
    <t>AEROB06</t>
  </si>
  <si>
    <t>AEROC06</t>
  </si>
  <si>
    <t>AEROD06</t>
  </si>
  <si>
    <t>AEROE06</t>
  </si>
  <si>
    <t>AEROF06</t>
  </si>
  <si>
    <t>AEROG06</t>
  </si>
  <si>
    <t>AEROH06</t>
  </si>
  <si>
    <t>AEROA05</t>
  </si>
  <si>
    <t>AEROB05
楊智臣
Jason</t>
  </si>
  <si>
    <t>AEROC05
王子宸
Jensen</t>
  </si>
  <si>
    <t>AEROD05
陳彥勻
Antonio</t>
  </si>
  <si>
    <t>AEROE05
曾郁珊
Mina</t>
  </si>
  <si>
    <t>AEROF05
王崧喻
Charlie</t>
  </si>
  <si>
    <t>AEROG05
陳映聿
Morris</t>
  </si>
  <si>
    <t>AEROH05</t>
  </si>
  <si>
    <t>AEROA04</t>
  </si>
  <si>
    <t>AEROB04</t>
  </si>
  <si>
    <t>AEROC04</t>
  </si>
  <si>
    <t>AEROD04</t>
  </si>
  <si>
    <t>AEROE04</t>
  </si>
  <si>
    <t>AEROF04</t>
  </si>
  <si>
    <t>AEROG04</t>
  </si>
  <si>
    <t>AEROH04</t>
  </si>
  <si>
    <t>AEROA03</t>
  </si>
  <si>
    <t>AEROB03
張宇呈
Austin</t>
  </si>
  <si>
    <t>AEROC03
邱畇諠
Aimee</t>
  </si>
  <si>
    <t>AEROD03
曾語晨
Corrine</t>
  </si>
  <si>
    <t>AEROE03
何柏勳
Terry</t>
  </si>
  <si>
    <t>AEROF03
佘峻宇
Owen</t>
  </si>
  <si>
    <t>AEROG03
蔡睿宇
Ray</t>
  </si>
  <si>
    <t>AEROH03</t>
  </si>
  <si>
    <t>AEROA02</t>
  </si>
  <si>
    <t>AEROB02</t>
  </si>
  <si>
    <t>AEROC02</t>
  </si>
  <si>
    <t>AEROD02</t>
  </si>
  <si>
    <t>AEROE02</t>
  </si>
  <si>
    <t>AEROF02</t>
  </si>
  <si>
    <t>AEROG02</t>
  </si>
  <si>
    <t>AEROH02</t>
  </si>
  <si>
    <t>AEROA01</t>
  </si>
  <si>
    <t>AEROB01
葉緯圻
Joshua</t>
  </si>
  <si>
    <t>AEROC01
楊博欽
Brian</t>
  </si>
  <si>
    <t>AEROD01
李皓鈞
Jimmy</t>
  </si>
  <si>
    <t>AEROE01
李宇恩
Eileen</t>
  </si>
  <si>
    <t>AEROF01
劉哲瑋
Derek</t>
  </si>
  <si>
    <t>AEROG01
張子桓
Harrison</t>
  </si>
  <si>
    <t>AEROH01
王祺
Osmond</t>
  </si>
  <si>
    <t>Instructor's Seat</t>
  </si>
  <si>
    <t>Entrance</t>
  </si>
  <si>
    <t>White Board</t>
  </si>
  <si>
    <t>Place your bag and all 3C products on the floor by the front wall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</si>
</sst>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6">
    <font>
      <sz val="12"/>
      <color theme="1"/>
      <name val="等线"/>
      <charset val="134"/>
      <scheme val="minor"/>
    </font>
    <font>
      <sz val="12"/>
      <name val="等线"/>
      <charset val="136"/>
      <scheme val="minor"/>
    </font>
    <font>
      <b/>
      <sz val="14"/>
      <name val="等线"/>
      <charset val="136"/>
      <scheme val="minor"/>
    </font>
    <font>
      <sz val="12"/>
      <color rgb="FFFF0000"/>
      <name val="等线"/>
      <charset val="136"/>
      <scheme val="minor"/>
    </font>
    <font>
      <sz val="12"/>
      <color theme="1"/>
      <name val="Times New Roman"/>
      <charset val="134"/>
    </font>
    <font>
      <sz val="12"/>
      <color theme="1"/>
      <name val="等线"/>
      <charset val="136"/>
      <scheme val="minor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name val="微軟正黑體"/>
      <charset val="136"/>
    </font>
    <font>
      <sz val="12"/>
      <color rgb="FF000000"/>
      <name val="微軟正黑體"/>
      <charset val="136"/>
    </font>
    <font>
      <sz val="12"/>
      <name val="宋体"/>
      <charset val="134"/>
    </font>
    <font>
      <sz val="12"/>
      <name val="PMingLiu"/>
      <charset val="136"/>
    </font>
    <font>
      <sz val="12"/>
      <name val="PMingLiu"/>
      <charset val="134"/>
    </font>
    <font>
      <sz val="12"/>
      <name val="Times New Roman"/>
      <charset val="136"/>
    </font>
    <font>
      <sz val="12"/>
      <name val="微軟正黑體"/>
      <charset val="134"/>
    </font>
    <font>
      <sz val="12"/>
      <color rgb="FF000000"/>
      <name val="微軟正黑體"/>
      <charset val="134"/>
    </font>
    <font>
      <sz val="12"/>
      <name val="PMingLiU"/>
      <charset val="136"/>
    </font>
    <font>
      <sz val="12"/>
      <color theme="1"/>
      <name val="Times New Roman"/>
      <charset val="136"/>
    </font>
    <font>
      <sz val="12"/>
      <color rgb="FF000000"/>
      <name val="Times New Roman"/>
      <charset val="136"/>
    </font>
    <font>
      <sz val="12"/>
      <name val="宋体"/>
      <charset val="136"/>
    </font>
    <font>
      <sz val="12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MingLiU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" borderId="10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4" fillId="4" borderId="14" applyNumberFormat="0" applyAlignment="0" applyProtection="0">
      <alignment vertical="center"/>
    </xf>
    <xf numFmtId="0" fontId="35" fillId="4" borderId="13" applyNumberFormat="0" applyAlignment="0" applyProtection="0">
      <alignment vertical="center"/>
    </xf>
    <xf numFmtId="0" fontId="36" fillId="5" borderId="15" applyNumberForma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 readingOrder="1"/>
    </xf>
    <xf numFmtId="0" fontId="4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 readingOrder="1"/>
    </xf>
    <xf numFmtId="0" fontId="7" fillId="0" borderId="8" xfId="0" applyFont="1" applyFill="1" applyBorder="1" applyAlignment="1">
      <alignment vertical="center" wrapText="1" readingOrder="1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 readingOrder="1"/>
    </xf>
    <xf numFmtId="0" fontId="11" fillId="0" borderId="8" xfId="0" applyFont="1" applyFill="1" applyBorder="1" applyAlignment="1">
      <alignment horizontal="center" vertical="center" wrapText="1" readingOrder="1"/>
    </xf>
    <xf numFmtId="0" fontId="4" fillId="0" borderId="0" xfId="0" applyFont="1" applyFill="1" applyAlignment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 readingOrder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 wrapText="1" readingOrder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 readingOrder="1"/>
      <protection locked="0"/>
    </xf>
    <xf numFmtId="0" fontId="7" fillId="0" borderId="8" xfId="0" applyFont="1" applyFill="1" applyBorder="1" applyAlignment="1" applyProtection="1">
      <alignment horizontal="left" vertical="center" wrapText="1" readingOrder="1"/>
      <protection locked="0"/>
    </xf>
    <xf numFmtId="0" fontId="4" fillId="0" borderId="8" xfId="0" applyFont="1" applyFill="1" applyBorder="1" applyAlignment="1" applyProtection="1">
      <alignment horizontal="left" vertical="center" wrapText="1" readingOrder="1"/>
      <protection locked="0"/>
    </xf>
    <xf numFmtId="0" fontId="12" fillId="0" borderId="8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left" vertical="center" wrapText="1" readingOrder="1"/>
    </xf>
    <xf numFmtId="0" fontId="13" fillId="0" borderId="8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horizontal="left" vertical="center" wrapText="1" readingOrder="1"/>
    </xf>
    <xf numFmtId="0" fontId="14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 readingOrder="1"/>
    </xf>
    <xf numFmtId="0" fontId="12" fillId="0" borderId="8" xfId="0" applyFont="1" applyFill="1" applyBorder="1" applyAlignment="1">
      <alignment horizontal="left" vertical="center" wrapText="1" readingOrder="1"/>
    </xf>
    <xf numFmtId="176" fontId="0" fillId="0" borderId="0" xfId="0" applyNumberFormat="1" applyFont="1" applyFill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 readingOrder="1"/>
    </xf>
    <xf numFmtId="0" fontId="16" fillId="0" borderId="8" xfId="0" applyFont="1" applyFill="1" applyBorder="1" applyAlignment="1">
      <alignment horizontal="center" vertical="center" wrapText="1" readingOrder="1"/>
    </xf>
    <xf numFmtId="0" fontId="7" fillId="0" borderId="8" xfId="0" applyFont="1" applyFill="1" applyBorder="1" applyAlignment="1">
      <alignment horizontal="center" vertical="center" readingOrder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center" vertical="center" wrapText="1" readingOrder="1"/>
    </xf>
    <xf numFmtId="0" fontId="13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 readingOrder="1"/>
    </xf>
    <xf numFmtId="0" fontId="18" fillId="0" borderId="8" xfId="0" applyFont="1" applyFill="1" applyBorder="1" applyAlignment="1">
      <alignment vertical="center" wrapText="1" readingOrder="1"/>
    </xf>
    <xf numFmtId="0" fontId="17" fillId="0" borderId="8" xfId="0" applyFont="1" applyFill="1" applyBorder="1" applyAlignment="1">
      <alignment vertical="center" readingOrder="1"/>
    </xf>
    <xf numFmtId="0" fontId="18" fillId="0" borderId="8" xfId="0" applyFont="1" applyFill="1" applyBorder="1" applyAlignment="1">
      <alignment horizontal="center" vertical="center" readingOrder="1"/>
    </xf>
    <xf numFmtId="0" fontId="6" fillId="0" borderId="8" xfId="0" applyFont="1" applyFill="1" applyBorder="1" applyAlignment="1" applyProtection="1">
      <alignment horizontal="left" vertical="center" wrapText="1" readingOrder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Fill="1"/>
    <xf numFmtId="0" fontId="13" fillId="0" borderId="8" xfId="0" applyFont="1" applyFill="1" applyBorder="1" applyAlignment="1">
      <alignment horizontal="center" readingOrder="1"/>
    </xf>
    <xf numFmtId="0" fontId="4" fillId="0" borderId="8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 readingOrder="1"/>
    </xf>
    <xf numFmtId="0" fontId="13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 applyProtection="1">
      <alignment horizontal="center" vertical="center"/>
      <protection locked="0"/>
    </xf>
    <xf numFmtId="176" fontId="4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readingOrder="1"/>
    </xf>
    <xf numFmtId="0" fontId="18" fillId="0" borderId="8" xfId="0" applyFont="1" applyFill="1" applyBorder="1" applyAlignment="1">
      <alignment readingOrder="1"/>
    </xf>
    <xf numFmtId="0" fontId="4" fillId="0" borderId="8" xfId="0" applyFont="1" applyFill="1" applyBorder="1" applyAlignment="1"/>
    <xf numFmtId="0" fontId="17" fillId="0" borderId="8" xfId="0" applyFont="1" applyFill="1" applyBorder="1" applyAlignment="1">
      <alignment readingOrder="1"/>
    </xf>
    <xf numFmtId="0" fontId="11" fillId="0" borderId="8" xfId="0" applyFont="1" applyFill="1" applyBorder="1" applyAlignment="1">
      <alignment horizontal="center" readingOrder="1"/>
    </xf>
    <xf numFmtId="0" fontId="0" fillId="0" borderId="8" xfId="0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0" fillId="0" borderId="8" xfId="0" applyFill="1" applyBorder="1"/>
    <xf numFmtId="0" fontId="21" fillId="0" borderId="8" xfId="0" applyFont="1" applyFill="1" applyBorder="1"/>
    <xf numFmtId="177" fontId="21" fillId="0" borderId="8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 vertical="center"/>
    </xf>
    <xf numFmtId="176" fontId="23" fillId="0" borderId="8" xfId="0" applyNumberFormat="1" applyFont="1" applyFill="1" applyBorder="1" applyAlignment="1">
      <alignment horizontal="center"/>
    </xf>
    <xf numFmtId="176" fontId="23" fillId="0" borderId="8" xfId="0" applyNumberFormat="1" applyFont="1" applyBorder="1" applyAlignment="1">
      <alignment horizontal="center" vertical="center"/>
    </xf>
    <xf numFmtId="176" fontId="23" fillId="0" borderId="8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tabSelected="1" workbookViewId="0">
      <pane xSplit="5" ySplit="1" topLeftCell="F13" activePane="bottomRight" state="frozenSplit"/>
      <selection/>
      <selection pane="topRight"/>
      <selection pane="bottomLeft"/>
      <selection pane="bottomRight" activeCell="X21" sqref="X21"/>
    </sheetView>
  </sheetViews>
  <sheetFormatPr defaultColWidth="9" defaultRowHeight="16" customHeight="1"/>
  <cols>
    <col min="1" max="1" width="4.46153846153846" style="91" customWidth="1"/>
    <col min="2" max="2" width="8.61538461538461" style="91" customWidth="1"/>
    <col min="3" max="3" width="7.38461538461539" style="92" customWidth="1"/>
    <col min="4" max="4" width="7.84615384615385" style="93" customWidth="1"/>
    <col min="5" max="5" width="9.84615384615385" style="93" customWidth="1"/>
    <col min="6" max="10" width="5.92307692307692" style="93" customWidth="1"/>
    <col min="11" max="14" width="5.84615384615385" style="93" customWidth="1"/>
    <col min="15" max="15" width="6.14615384615385" style="91" customWidth="1"/>
    <col min="16" max="21" width="6.14615384615385" style="91" hidden="1" customWidth="1"/>
    <col min="22" max="22" width="6.14615384615385" style="91" customWidth="1"/>
    <col min="23" max="16384" width="9" style="93"/>
  </cols>
  <sheetData>
    <row r="1" s="89" customFormat="1" customHeight="1" spans="1:22">
      <c r="A1" s="94" t="s">
        <v>0</v>
      </c>
      <c r="B1" s="94" t="s">
        <v>1</v>
      </c>
      <c r="C1" s="94" t="s">
        <v>2</v>
      </c>
      <c r="D1" s="94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95" t="s">
        <v>11</v>
      </c>
      <c r="M1" s="95" t="s">
        <v>12</v>
      </c>
      <c r="N1" s="95" t="s">
        <v>13</v>
      </c>
      <c r="O1" s="95" t="s">
        <v>14</v>
      </c>
      <c r="P1" s="95" t="s">
        <v>15</v>
      </c>
      <c r="Q1" s="95" t="s">
        <v>16</v>
      </c>
      <c r="R1" s="116" t="s">
        <v>17</v>
      </c>
      <c r="S1" s="116" t="s">
        <v>18</v>
      </c>
      <c r="T1" s="116" t="s">
        <v>19</v>
      </c>
      <c r="U1" s="117" t="s">
        <v>20</v>
      </c>
      <c r="V1" s="95" t="s">
        <v>21</v>
      </c>
    </row>
    <row r="2" s="90" customFormat="1" customHeight="1" spans="1:22">
      <c r="A2" s="96">
        <v>1</v>
      </c>
      <c r="B2" s="97" t="s">
        <v>22</v>
      </c>
      <c r="C2" s="98" t="s">
        <v>23</v>
      </c>
      <c r="D2" s="78" t="s">
        <v>24</v>
      </c>
      <c r="E2" s="79" t="s">
        <v>25</v>
      </c>
      <c r="F2" s="99">
        <v>90</v>
      </c>
      <c r="G2" s="100">
        <v>90</v>
      </c>
      <c r="H2" s="100">
        <v>0</v>
      </c>
      <c r="I2" s="100">
        <v>94</v>
      </c>
      <c r="J2" s="100">
        <v>100</v>
      </c>
      <c r="K2" s="113">
        <v>100</v>
      </c>
      <c r="L2" s="100">
        <v>0</v>
      </c>
      <c r="M2" s="100">
        <v>0</v>
      </c>
      <c r="N2" s="113">
        <v>0</v>
      </c>
      <c r="O2" s="100">
        <v>0</v>
      </c>
      <c r="P2" s="114">
        <f>AVERAGE(F2:K2)</f>
        <v>79</v>
      </c>
      <c r="Q2" s="114">
        <f>AVERAGE(L2:M2)</f>
        <v>0</v>
      </c>
      <c r="R2" s="118">
        <f>AVERAGE(P2:Q2)+40</f>
        <v>79.5</v>
      </c>
      <c r="S2" s="119">
        <f>N2+40</f>
        <v>40</v>
      </c>
      <c r="T2" s="120">
        <f>O2+40</f>
        <v>40</v>
      </c>
      <c r="U2" s="114">
        <f>AVERAGE(N2:Q2)</f>
        <v>19.75</v>
      </c>
      <c r="V2" s="114">
        <f>R2*0.5+S2*0.25+T2*0.25</f>
        <v>59.75</v>
      </c>
    </row>
    <row r="3" s="90" customFormat="1" customHeight="1" spans="1:22">
      <c r="A3" s="96">
        <v>2</v>
      </c>
      <c r="B3" s="101" t="s">
        <v>26</v>
      </c>
      <c r="C3" s="98" t="s">
        <v>27</v>
      </c>
      <c r="D3" s="78" t="s">
        <v>28</v>
      </c>
      <c r="E3" s="79" t="s">
        <v>29</v>
      </c>
      <c r="F3" s="99">
        <v>80</v>
      </c>
      <c r="G3" s="100">
        <v>100</v>
      </c>
      <c r="H3" s="100">
        <v>96</v>
      </c>
      <c r="I3" s="100">
        <v>100</v>
      </c>
      <c r="J3" s="100">
        <v>97.5</v>
      </c>
      <c r="K3" s="113">
        <v>100</v>
      </c>
      <c r="L3" s="100">
        <v>43</v>
      </c>
      <c r="M3" s="100">
        <v>63</v>
      </c>
      <c r="N3" s="115">
        <v>29</v>
      </c>
      <c r="O3" s="100">
        <v>57</v>
      </c>
      <c r="P3" s="114">
        <f>AVERAGE(F3:K3)</f>
        <v>95.5833333333333</v>
      </c>
      <c r="Q3" s="114">
        <f>AVERAGE(L3:M3)</f>
        <v>53</v>
      </c>
      <c r="R3" s="118">
        <f>AVERAGE(P3:Q3)+10</f>
        <v>84.2916666666667</v>
      </c>
      <c r="S3" s="119">
        <f>N3+25</f>
        <v>54</v>
      </c>
      <c r="T3" s="120">
        <f>O3+15</f>
        <v>72</v>
      </c>
      <c r="U3" s="114">
        <f>AVERAGE(N3:Q3)</f>
        <v>58.6458333333333</v>
      </c>
      <c r="V3" s="114">
        <f>R3*0.5+S3*0.25+T3*0.25</f>
        <v>73.6458333333333</v>
      </c>
    </row>
    <row r="4" s="90" customFormat="1" customHeight="1" spans="1:22">
      <c r="A4" s="96">
        <v>3</v>
      </c>
      <c r="B4" s="102" t="s">
        <v>30</v>
      </c>
      <c r="C4" s="98" t="s">
        <v>31</v>
      </c>
      <c r="D4" s="78" t="s">
        <v>32</v>
      </c>
      <c r="E4" s="79" t="s">
        <v>33</v>
      </c>
      <c r="F4" s="99">
        <v>93</v>
      </c>
      <c r="G4" s="100">
        <v>100</v>
      </c>
      <c r="H4" s="100">
        <v>100</v>
      </c>
      <c r="I4" s="100">
        <v>98</v>
      </c>
      <c r="J4" s="100">
        <v>93</v>
      </c>
      <c r="K4" s="113">
        <v>96</v>
      </c>
      <c r="L4" s="100">
        <v>29</v>
      </c>
      <c r="M4" s="100">
        <v>67</v>
      </c>
      <c r="N4" s="115">
        <v>26</v>
      </c>
      <c r="O4" s="100">
        <v>31</v>
      </c>
      <c r="P4" s="114">
        <f>AVERAGE(F4:K4)</f>
        <v>96.6666666666667</v>
      </c>
      <c r="Q4" s="114">
        <f>AVERAGE(L4:M4)</f>
        <v>48</v>
      </c>
      <c r="R4" s="118">
        <f>AVERAGE(P4:Q4)+12</f>
        <v>84.3333333333333</v>
      </c>
      <c r="S4" s="119">
        <f>N4+30</f>
        <v>56</v>
      </c>
      <c r="T4" s="120">
        <f>O4+25</f>
        <v>56</v>
      </c>
      <c r="U4" s="114">
        <f>AVERAGE(N4:Q4)</f>
        <v>50.4166666666667</v>
      </c>
      <c r="V4" s="114">
        <f>R4*0.5+S4*0.25+T4*0.25</f>
        <v>70.1666666666667</v>
      </c>
    </row>
    <row r="5" s="90" customFormat="1" customHeight="1" spans="1:22">
      <c r="A5" s="96">
        <v>4</v>
      </c>
      <c r="B5" s="96" t="s">
        <v>34</v>
      </c>
      <c r="C5" s="103" t="s">
        <v>35</v>
      </c>
      <c r="D5" s="104" t="s">
        <v>36</v>
      </c>
      <c r="E5" s="105" t="s">
        <v>37</v>
      </c>
      <c r="F5" s="99">
        <v>90</v>
      </c>
      <c r="G5" s="100">
        <v>95</v>
      </c>
      <c r="H5" s="100">
        <v>71</v>
      </c>
      <c r="I5" s="100">
        <v>77</v>
      </c>
      <c r="J5" s="100">
        <v>95</v>
      </c>
      <c r="K5" s="113">
        <v>90</v>
      </c>
      <c r="L5" s="100">
        <v>63</v>
      </c>
      <c r="M5" s="100">
        <v>46</v>
      </c>
      <c r="N5" s="115">
        <v>83</v>
      </c>
      <c r="O5" s="100">
        <v>83</v>
      </c>
      <c r="P5" s="114">
        <f>AVERAGE(F5:K5)</f>
        <v>86.3333333333333</v>
      </c>
      <c r="Q5" s="114">
        <f>AVERAGE(L5:M5)</f>
        <v>54.5</v>
      </c>
      <c r="R5" s="118">
        <f>AVERAGE(P5:Q5)+15</f>
        <v>85.4166666666667</v>
      </c>
      <c r="S5" s="119">
        <f>N5+5</f>
        <v>88</v>
      </c>
      <c r="T5" s="120">
        <f>O5+10</f>
        <v>93</v>
      </c>
      <c r="U5" s="114">
        <f>AVERAGE(N5:Q5)</f>
        <v>76.7083333333333</v>
      </c>
      <c r="V5" s="114">
        <f>R5*0.5+S5*0.25+T5*0.25</f>
        <v>87.9583333333333</v>
      </c>
    </row>
    <row r="6" s="90" customFormat="1" customHeight="1" spans="1:22">
      <c r="A6" s="96">
        <v>5</v>
      </c>
      <c r="B6" s="97" t="s">
        <v>38</v>
      </c>
      <c r="C6" s="98" t="s">
        <v>39</v>
      </c>
      <c r="D6" s="78" t="s">
        <v>40</v>
      </c>
      <c r="E6" s="79" t="s">
        <v>41</v>
      </c>
      <c r="F6" s="99">
        <v>85</v>
      </c>
      <c r="G6" s="100">
        <v>90</v>
      </c>
      <c r="H6" s="100">
        <v>100</v>
      </c>
      <c r="I6" s="100">
        <v>98</v>
      </c>
      <c r="J6" s="100">
        <v>100</v>
      </c>
      <c r="K6" s="113">
        <v>94</v>
      </c>
      <c r="L6" s="100">
        <v>0</v>
      </c>
      <c r="M6" s="100">
        <v>25</v>
      </c>
      <c r="N6" s="115">
        <v>61</v>
      </c>
      <c r="O6" s="100">
        <v>61</v>
      </c>
      <c r="P6" s="114">
        <f>AVERAGE(F6:K6)</f>
        <v>94.5</v>
      </c>
      <c r="Q6" s="114">
        <f>AVERAGE(L6:M6)</f>
        <v>12.5</v>
      </c>
      <c r="R6" s="118">
        <f>AVERAGE(P6:Q6)+20</f>
        <v>73.5</v>
      </c>
      <c r="S6" s="119">
        <f>N6+15</f>
        <v>76</v>
      </c>
      <c r="T6" s="120">
        <f>O6+15</f>
        <v>76</v>
      </c>
      <c r="U6" s="114">
        <f>AVERAGE(N6:Q6)</f>
        <v>57.25</v>
      </c>
      <c r="V6" s="114">
        <f>R6*0.5+S6*0.25+T6*0.25</f>
        <v>74.75</v>
      </c>
    </row>
    <row r="7" s="90" customFormat="1" customHeight="1" spans="1:22">
      <c r="A7" s="96">
        <v>6</v>
      </c>
      <c r="B7" s="96" t="s">
        <v>42</v>
      </c>
      <c r="C7" s="98" t="s">
        <v>43</v>
      </c>
      <c r="D7" s="106" t="s">
        <v>44</v>
      </c>
      <c r="E7" s="105" t="s">
        <v>45</v>
      </c>
      <c r="F7" s="99">
        <v>100</v>
      </c>
      <c r="G7" s="100">
        <v>100</v>
      </c>
      <c r="H7" s="100">
        <v>95</v>
      </c>
      <c r="I7" s="100">
        <v>98</v>
      </c>
      <c r="J7" s="100">
        <v>75</v>
      </c>
      <c r="K7" s="113">
        <v>100</v>
      </c>
      <c r="L7" s="100">
        <v>71</v>
      </c>
      <c r="M7" s="100">
        <v>94</v>
      </c>
      <c r="N7" s="115">
        <v>64</v>
      </c>
      <c r="O7" s="100">
        <v>82</v>
      </c>
      <c r="P7" s="114">
        <f>AVERAGE(F7:K7)</f>
        <v>94.6666666666667</v>
      </c>
      <c r="Q7" s="114">
        <f>AVERAGE(L7:M7)</f>
        <v>82.5</v>
      </c>
      <c r="R7" s="118">
        <f>AVERAGE(P7:Q7)+6</f>
        <v>94.5833333333333</v>
      </c>
      <c r="S7" s="119">
        <f>N7+15</f>
        <v>79</v>
      </c>
      <c r="T7" s="120">
        <f>O7+15</f>
        <v>97</v>
      </c>
      <c r="U7" s="114">
        <f>AVERAGE(N7:Q7)</f>
        <v>80.7916666666667</v>
      </c>
      <c r="V7" s="114">
        <f>R7*0.5+S7*0.25+T7*0.25</f>
        <v>91.2916666666667</v>
      </c>
    </row>
    <row r="8" s="90" customFormat="1" customHeight="1" spans="1:22">
      <c r="A8" s="96">
        <v>7</v>
      </c>
      <c r="B8" s="96" t="s">
        <v>46</v>
      </c>
      <c r="C8" s="107" t="s">
        <v>47</v>
      </c>
      <c r="D8" s="106" t="s">
        <v>48</v>
      </c>
      <c r="E8" s="105" t="s">
        <v>49</v>
      </c>
      <c r="F8" s="99">
        <v>74</v>
      </c>
      <c r="G8" s="100">
        <v>100</v>
      </c>
      <c r="H8" s="100">
        <v>95</v>
      </c>
      <c r="I8" s="100">
        <v>91</v>
      </c>
      <c r="J8" s="100">
        <v>82.5</v>
      </c>
      <c r="K8" s="113">
        <v>98</v>
      </c>
      <c r="L8" s="100">
        <v>10</v>
      </c>
      <c r="M8" s="100">
        <v>51</v>
      </c>
      <c r="N8" s="115">
        <v>14</v>
      </c>
      <c r="O8" s="100">
        <v>9</v>
      </c>
      <c r="P8" s="114">
        <f>AVERAGE(F8:K8)</f>
        <v>90.0833333333333</v>
      </c>
      <c r="Q8" s="114">
        <f>AVERAGE(L8:M8)</f>
        <v>30.5</v>
      </c>
      <c r="R8" s="118">
        <f>AVERAGE(P8:Q8)+20</f>
        <v>80.2916666666667</v>
      </c>
      <c r="S8" s="119">
        <f>N8+40</f>
        <v>54</v>
      </c>
      <c r="T8" s="120">
        <f>O8+30</f>
        <v>39</v>
      </c>
      <c r="U8" s="114">
        <f>AVERAGE(N8:Q8)</f>
        <v>35.8958333333333</v>
      </c>
      <c r="V8" s="114">
        <f>R8*0.5+S8*0.25+T8*0.25</f>
        <v>63.3958333333333</v>
      </c>
    </row>
    <row r="9" s="90" customFormat="1" customHeight="1" spans="1:22">
      <c r="A9" s="96">
        <v>8</v>
      </c>
      <c r="B9" s="96" t="s">
        <v>50</v>
      </c>
      <c r="C9" s="107" t="s">
        <v>51</v>
      </c>
      <c r="D9" s="106" t="s">
        <v>52</v>
      </c>
      <c r="E9" s="105" t="s">
        <v>53</v>
      </c>
      <c r="F9" s="99">
        <v>100</v>
      </c>
      <c r="G9" s="100">
        <v>100</v>
      </c>
      <c r="H9" s="100">
        <v>95</v>
      </c>
      <c r="I9" s="100">
        <v>90</v>
      </c>
      <c r="J9" s="100">
        <v>89</v>
      </c>
      <c r="K9" s="113">
        <v>100</v>
      </c>
      <c r="L9" s="100">
        <v>63</v>
      </c>
      <c r="M9" s="100">
        <v>79</v>
      </c>
      <c r="N9" s="115">
        <v>83</v>
      </c>
      <c r="O9" s="100">
        <v>72</v>
      </c>
      <c r="P9" s="114">
        <f>AVERAGE(F9:K9)</f>
        <v>95.6666666666667</v>
      </c>
      <c r="Q9" s="114">
        <f>AVERAGE(L9:M9)</f>
        <v>71</v>
      </c>
      <c r="R9" s="118">
        <f>AVERAGE(P9:Q9)+10</f>
        <v>93.3333333333333</v>
      </c>
      <c r="S9" s="119">
        <f>N9+10</f>
        <v>93</v>
      </c>
      <c r="T9" s="120">
        <f>O9+8</f>
        <v>80</v>
      </c>
      <c r="U9" s="114">
        <f>AVERAGE(N9:Q9)</f>
        <v>80.4166666666667</v>
      </c>
      <c r="V9" s="114">
        <f>R9*0.5+S9*0.25+T9*0.25</f>
        <v>89.9166666666667</v>
      </c>
    </row>
    <row r="10" s="90" customFormat="1" customHeight="1" spans="1:22">
      <c r="A10" s="96">
        <v>9</v>
      </c>
      <c r="B10" s="96" t="s">
        <v>54</v>
      </c>
      <c r="C10" s="107" t="s">
        <v>55</v>
      </c>
      <c r="D10" s="106" t="s">
        <v>56</v>
      </c>
      <c r="E10" s="105" t="s">
        <v>57</v>
      </c>
      <c r="F10" s="99">
        <v>95</v>
      </c>
      <c r="G10" s="100">
        <v>91</v>
      </c>
      <c r="H10" s="100">
        <v>71</v>
      </c>
      <c r="I10" s="100">
        <v>100</v>
      </c>
      <c r="J10" s="100">
        <v>95</v>
      </c>
      <c r="K10" s="113">
        <v>94</v>
      </c>
      <c r="L10" s="100">
        <v>43</v>
      </c>
      <c r="M10" s="100">
        <v>66</v>
      </c>
      <c r="N10" s="115">
        <v>0</v>
      </c>
      <c r="O10" s="100">
        <v>55</v>
      </c>
      <c r="P10" s="114">
        <f>AVERAGE(F10:K10)</f>
        <v>91</v>
      </c>
      <c r="Q10" s="114">
        <f>AVERAGE(L10:M10)</f>
        <v>54.5</v>
      </c>
      <c r="R10" s="118">
        <f>AVERAGE(P10:Q10)+10</f>
        <v>82.75</v>
      </c>
      <c r="S10" s="119">
        <f>N10+40</f>
        <v>40</v>
      </c>
      <c r="T10" s="120">
        <f>O10+20</f>
        <v>75</v>
      </c>
      <c r="U10" s="114">
        <f>AVERAGE(N10:Q10)</f>
        <v>50.125</v>
      </c>
      <c r="V10" s="114">
        <f>R10*0.5+S10*0.25+T10*0.25</f>
        <v>70.125</v>
      </c>
    </row>
    <row r="11" s="90" customFormat="1" customHeight="1" spans="1:22">
      <c r="A11" s="96">
        <v>10</v>
      </c>
      <c r="B11" s="96" t="s">
        <v>58</v>
      </c>
      <c r="C11" s="107" t="s">
        <v>59</v>
      </c>
      <c r="D11" s="106" t="s">
        <v>60</v>
      </c>
      <c r="E11" s="105" t="s">
        <v>61</v>
      </c>
      <c r="F11" s="99">
        <v>80</v>
      </c>
      <c r="G11" s="100">
        <v>100</v>
      </c>
      <c r="H11" s="100">
        <v>75</v>
      </c>
      <c r="I11" s="100">
        <v>82</v>
      </c>
      <c r="J11" s="100">
        <v>84</v>
      </c>
      <c r="K11" s="113">
        <v>98</v>
      </c>
      <c r="L11" s="100">
        <v>10</v>
      </c>
      <c r="M11" s="100">
        <v>12</v>
      </c>
      <c r="N11" s="115">
        <v>16</v>
      </c>
      <c r="O11" s="100">
        <v>55</v>
      </c>
      <c r="P11" s="114">
        <f>AVERAGE(F11:K11)</f>
        <v>86.5</v>
      </c>
      <c r="Q11" s="114">
        <f>AVERAGE(L11:M11)</f>
        <v>11</v>
      </c>
      <c r="R11" s="118">
        <f>AVERAGE(P11:Q11)+31</f>
        <v>79.75</v>
      </c>
      <c r="S11" s="119">
        <f>N11+20</f>
        <v>36</v>
      </c>
      <c r="T11" s="120">
        <f>O11+5</f>
        <v>60</v>
      </c>
      <c r="U11" s="114">
        <f>AVERAGE(N11:Q11)</f>
        <v>42.125</v>
      </c>
      <c r="V11" s="114">
        <f>R11*0.5+S11*0.25+T11*0.25</f>
        <v>63.875</v>
      </c>
    </row>
    <row r="12" s="90" customFormat="1" customHeight="1" spans="1:22">
      <c r="A12" s="96">
        <v>11</v>
      </c>
      <c r="B12" s="96" t="s">
        <v>62</v>
      </c>
      <c r="C12" s="107" t="s">
        <v>63</v>
      </c>
      <c r="D12" s="106" t="s">
        <v>64</v>
      </c>
      <c r="E12" s="105" t="s">
        <v>65</v>
      </c>
      <c r="F12" s="99">
        <v>100</v>
      </c>
      <c r="G12" s="100">
        <v>100</v>
      </c>
      <c r="H12" s="100">
        <v>100</v>
      </c>
      <c r="I12" s="100">
        <v>85</v>
      </c>
      <c r="J12" s="100">
        <v>100</v>
      </c>
      <c r="K12" s="113">
        <v>100</v>
      </c>
      <c r="L12" s="100">
        <v>79</v>
      </c>
      <c r="M12" s="100">
        <v>72</v>
      </c>
      <c r="N12" s="115">
        <v>91</v>
      </c>
      <c r="O12" s="100">
        <v>78</v>
      </c>
      <c r="P12" s="114">
        <f>AVERAGE(F12:K12)</f>
        <v>97.5</v>
      </c>
      <c r="Q12" s="114">
        <f>AVERAGE(L12:M12)</f>
        <v>75.5</v>
      </c>
      <c r="R12" s="118">
        <f>AVERAGE(P12:Q12)+10</f>
        <v>96.5</v>
      </c>
      <c r="S12" s="119">
        <f>N12</f>
        <v>91</v>
      </c>
      <c r="T12" s="120">
        <f>O12+10</f>
        <v>88</v>
      </c>
      <c r="U12" s="114">
        <f>AVERAGE(N12:Q12)</f>
        <v>85.5</v>
      </c>
      <c r="V12" s="114">
        <f>R12*0.5+S12*0.25+T12*0.25</f>
        <v>93</v>
      </c>
    </row>
    <row r="13" s="90" customFormat="1" customHeight="1" spans="1:22">
      <c r="A13" s="96">
        <v>12</v>
      </c>
      <c r="B13" s="96" t="s">
        <v>66</v>
      </c>
      <c r="C13" s="107" t="s">
        <v>67</v>
      </c>
      <c r="D13" s="106" t="s">
        <v>68</v>
      </c>
      <c r="E13" s="105" t="s">
        <v>69</v>
      </c>
      <c r="F13" s="99">
        <v>95</v>
      </c>
      <c r="G13" s="100">
        <v>100</v>
      </c>
      <c r="H13" s="100">
        <v>100</v>
      </c>
      <c r="I13" s="100">
        <v>100</v>
      </c>
      <c r="J13" s="100">
        <v>72.5</v>
      </c>
      <c r="K13" s="113">
        <v>100</v>
      </c>
      <c r="L13" s="100">
        <v>41</v>
      </c>
      <c r="M13" s="100">
        <v>45</v>
      </c>
      <c r="N13" s="115">
        <v>43</v>
      </c>
      <c r="O13" s="100">
        <v>47</v>
      </c>
      <c r="P13" s="114">
        <f>AVERAGE(F13:K13)</f>
        <v>94.5833333333333</v>
      </c>
      <c r="Q13" s="114">
        <f>AVERAGE(L13:M13)</f>
        <v>43</v>
      </c>
      <c r="R13" s="118">
        <f>AVERAGE(P13:Q13)+15</f>
        <v>83.7916666666667</v>
      </c>
      <c r="S13" s="119">
        <f>N13+18</f>
        <v>61</v>
      </c>
      <c r="T13" s="120">
        <f>O13+20</f>
        <v>67</v>
      </c>
      <c r="U13" s="114">
        <f>AVERAGE(N13:Q13)</f>
        <v>56.8958333333333</v>
      </c>
      <c r="V13" s="114">
        <f>R13*0.5+S13*0.25+T13*0.25</f>
        <v>73.8958333333333</v>
      </c>
    </row>
    <row r="14" s="90" customFormat="1" customHeight="1" spans="1:22">
      <c r="A14" s="96">
        <v>13</v>
      </c>
      <c r="B14" s="96" t="s">
        <v>70</v>
      </c>
      <c r="C14" s="107" t="s">
        <v>71</v>
      </c>
      <c r="D14" s="106" t="s">
        <v>72</v>
      </c>
      <c r="E14" s="105" t="s">
        <v>73</v>
      </c>
      <c r="F14" s="99">
        <v>100</v>
      </c>
      <c r="G14" s="100">
        <v>100</v>
      </c>
      <c r="H14" s="100">
        <v>95</v>
      </c>
      <c r="I14" s="100">
        <v>100</v>
      </c>
      <c r="J14" s="100">
        <v>97.5</v>
      </c>
      <c r="K14" s="113">
        <v>100</v>
      </c>
      <c r="L14" s="100">
        <v>26</v>
      </c>
      <c r="M14" s="100">
        <v>64</v>
      </c>
      <c r="N14" s="115">
        <v>61</v>
      </c>
      <c r="O14" s="100">
        <v>62</v>
      </c>
      <c r="P14" s="114">
        <f>AVERAGE(F14:K14)</f>
        <v>98.75</v>
      </c>
      <c r="Q14" s="114">
        <f>AVERAGE(L14:M14)</f>
        <v>45</v>
      </c>
      <c r="R14" s="118">
        <f>AVERAGE(P14:Q14)+15</f>
        <v>86.875</v>
      </c>
      <c r="S14" s="119">
        <f>N14+10</f>
        <v>71</v>
      </c>
      <c r="T14" s="120">
        <f>O14+15</f>
        <v>77</v>
      </c>
      <c r="U14" s="114">
        <f>AVERAGE(N14:Q14)</f>
        <v>66.6875</v>
      </c>
      <c r="V14" s="114">
        <f>R14*0.5+S14*0.25+T14*0.25</f>
        <v>80.4375</v>
      </c>
    </row>
    <row r="15" s="90" customFormat="1" customHeight="1" spans="1:22">
      <c r="A15" s="96">
        <v>14</v>
      </c>
      <c r="B15" s="96" t="s">
        <v>74</v>
      </c>
      <c r="C15" s="107" t="s">
        <v>75</v>
      </c>
      <c r="D15" s="106" t="s">
        <v>76</v>
      </c>
      <c r="E15" s="105" t="s">
        <v>77</v>
      </c>
      <c r="F15" s="99">
        <v>85</v>
      </c>
      <c r="G15" s="100">
        <v>86</v>
      </c>
      <c r="H15" s="100">
        <v>91</v>
      </c>
      <c r="I15" s="100">
        <v>96</v>
      </c>
      <c r="J15" s="100">
        <v>95</v>
      </c>
      <c r="K15" s="113">
        <v>98</v>
      </c>
      <c r="L15" s="100">
        <v>31</v>
      </c>
      <c r="M15" s="100">
        <v>17</v>
      </c>
      <c r="N15" s="115">
        <v>40</v>
      </c>
      <c r="O15" s="100">
        <v>55</v>
      </c>
      <c r="P15" s="114">
        <f>AVERAGE(F15:K15)</f>
        <v>91.8333333333333</v>
      </c>
      <c r="Q15" s="114">
        <f>AVERAGE(L15:M15)</f>
        <v>24</v>
      </c>
      <c r="R15" s="118">
        <f>AVERAGE(P15:Q15)+24</f>
        <v>81.9166666666667</v>
      </c>
      <c r="S15" s="119">
        <f>N15+20</f>
        <v>60</v>
      </c>
      <c r="T15" s="120">
        <f>O15+15</f>
        <v>70</v>
      </c>
      <c r="U15" s="114">
        <f>AVERAGE(N15:Q15)</f>
        <v>52.7083333333333</v>
      </c>
      <c r="V15" s="114">
        <f>R15*0.5+S15*0.25+T15*0.25</f>
        <v>73.4583333333333</v>
      </c>
    </row>
    <row r="16" s="90" customFormat="1" customHeight="1" spans="1:22">
      <c r="A16" s="96">
        <v>15</v>
      </c>
      <c r="B16" s="96" t="s">
        <v>78</v>
      </c>
      <c r="C16" s="107" t="s">
        <v>79</v>
      </c>
      <c r="D16" s="106" t="s">
        <v>80</v>
      </c>
      <c r="E16" s="105" t="s">
        <v>81</v>
      </c>
      <c r="F16" s="99">
        <v>80</v>
      </c>
      <c r="G16" s="100">
        <v>100</v>
      </c>
      <c r="H16" s="100">
        <v>96</v>
      </c>
      <c r="I16" s="100">
        <v>100</v>
      </c>
      <c r="J16" s="100">
        <v>100</v>
      </c>
      <c r="K16" s="113">
        <v>98</v>
      </c>
      <c r="L16" s="100">
        <v>65</v>
      </c>
      <c r="M16" s="100">
        <v>62</v>
      </c>
      <c r="N16" s="115">
        <v>47</v>
      </c>
      <c r="O16" s="100">
        <v>53</v>
      </c>
      <c r="P16" s="114">
        <f>AVERAGE(F16:K16)</f>
        <v>95.6666666666667</v>
      </c>
      <c r="Q16" s="114">
        <f>AVERAGE(L16:M16)</f>
        <v>63.5</v>
      </c>
      <c r="R16" s="118">
        <f>AVERAGE(P16:Q16)+10</f>
        <v>89.5833333333333</v>
      </c>
      <c r="S16" s="119">
        <f>N16+15</f>
        <v>62</v>
      </c>
      <c r="T16" s="120">
        <f>O16+15</f>
        <v>68</v>
      </c>
      <c r="U16" s="114">
        <f>AVERAGE(N16:Q16)</f>
        <v>64.7916666666667</v>
      </c>
      <c r="V16" s="114">
        <f>R16*0.5+S16*0.25+T16*0.25</f>
        <v>77.2916666666667</v>
      </c>
    </row>
    <row r="17" s="90" customFormat="1" customHeight="1" spans="1:22">
      <c r="A17" s="96">
        <v>16</v>
      </c>
      <c r="B17" s="96" t="s">
        <v>82</v>
      </c>
      <c r="C17" s="107" t="s">
        <v>83</v>
      </c>
      <c r="D17" s="106" t="s">
        <v>84</v>
      </c>
      <c r="E17" s="105" t="s">
        <v>85</v>
      </c>
      <c r="F17" s="99">
        <v>95</v>
      </c>
      <c r="G17" s="100">
        <v>100</v>
      </c>
      <c r="H17" s="100">
        <v>100</v>
      </c>
      <c r="I17" s="100">
        <v>95</v>
      </c>
      <c r="J17" s="100">
        <v>98</v>
      </c>
      <c r="K17" s="113">
        <v>100</v>
      </c>
      <c r="L17" s="100">
        <v>0</v>
      </c>
      <c r="M17" s="100">
        <v>7</v>
      </c>
      <c r="N17" s="115">
        <v>16</v>
      </c>
      <c r="O17" s="100">
        <v>45</v>
      </c>
      <c r="P17" s="114">
        <f>AVERAGE(F17:K17)</f>
        <v>98</v>
      </c>
      <c r="Q17" s="114">
        <f>AVERAGE(L17:M17)</f>
        <v>3.5</v>
      </c>
      <c r="R17" s="118">
        <f>AVERAGE(P17:Q17)+29</f>
        <v>79.75</v>
      </c>
      <c r="S17" s="119">
        <f>N17+20</f>
        <v>36</v>
      </c>
      <c r="T17" s="120">
        <f>O17+15</f>
        <v>60</v>
      </c>
      <c r="U17" s="114">
        <f>AVERAGE(N17:Q17)</f>
        <v>40.625</v>
      </c>
      <c r="V17" s="114">
        <f>R17*0.5+S17*0.25+T17*0.25</f>
        <v>63.875</v>
      </c>
    </row>
    <row r="18" s="90" customFormat="1" customHeight="1" spans="1:22">
      <c r="A18" s="96">
        <v>17</v>
      </c>
      <c r="B18" s="96" t="s">
        <v>86</v>
      </c>
      <c r="C18" s="107" t="s">
        <v>87</v>
      </c>
      <c r="D18" s="106" t="s">
        <v>88</v>
      </c>
      <c r="E18" s="105" t="s">
        <v>89</v>
      </c>
      <c r="F18" s="99">
        <v>90</v>
      </c>
      <c r="G18" s="100">
        <v>96</v>
      </c>
      <c r="H18" s="100">
        <v>95</v>
      </c>
      <c r="I18" s="100">
        <v>100</v>
      </c>
      <c r="J18" s="100">
        <v>97.5</v>
      </c>
      <c r="K18" s="113">
        <v>100</v>
      </c>
      <c r="L18" s="100">
        <v>38</v>
      </c>
      <c r="M18" s="100">
        <v>50</v>
      </c>
      <c r="N18" s="115">
        <v>29</v>
      </c>
      <c r="O18" s="100">
        <v>52</v>
      </c>
      <c r="P18" s="114">
        <f>AVERAGE(F18:K18)</f>
        <v>96.4166666666667</v>
      </c>
      <c r="Q18" s="114">
        <f>AVERAGE(L18:M18)</f>
        <v>44</v>
      </c>
      <c r="R18" s="118">
        <f>AVERAGE(P18:Q18)+15</f>
        <v>85.2083333333333</v>
      </c>
      <c r="S18" s="119">
        <f>N18+25</f>
        <v>54</v>
      </c>
      <c r="T18" s="120">
        <f>O18+20</f>
        <v>72</v>
      </c>
      <c r="U18" s="114">
        <f>AVERAGE(N18:Q18)</f>
        <v>55.3541666666667</v>
      </c>
      <c r="V18" s="114">
        <f>R18*0.5+S18*0.25+T18*0.25</f>
        <v>74.1041666666667</v>
      </c>
    </row>
    <row r="19" s="90" customFormat="1" customHeight="1" spans="1:22">
      <c r="A19" s="96">
        <v>18</v>
      </c>
      <c r="B19" s="96" t="s">
        <v>90</v>
      </c>
      <c r="C19" s="107" t="s">
        <v>91</v>
      </c>
      <c r="D19" s="106" t="s">
        <v>92</v>
      </c>
      <c r="E19" s="105" t="s">
        <v>93</v>
      </c>
      <c r="F19" s="99">
        <v>75</v>
      </c>
      <c r="G19" s="100">
        <v>80</v>
      </c>
      <c r="H19" s="100">
        <v>100</v>
      </c>
      <c r="I19" s="100">
        <v>94</v>
      </c>
      <c r="J19" s="100">
        <v>92</v>
      </c>
      <c r="K19" s="113">
        <v>98</v>
      </c>
      <c r="L19" s="100">
        <v>10</v>
      </c>
      <c r="M19" s="100">
        <v>42</v>
      </c>
      <c r="N19" s="115">
        <v>8</v>
      </c>
      <c r="O19" s="100">
        <v>37</v>
      </c>
      <c r="P19" s="114">
        <f>AVERAGE(F19:K19)</f>
        <v>89.8333333333333</v>
      </c>
      <c r="Q19" s="114">
        <f>AVERAGE(L19:M19)</f>
        <v>26</v>
      </c>
      <c r="R19" s="118">
        <f>AVERAGE(P19:Q19)+22</f>
        <v>79.9166666666667</v>
      </c>
      <c r="S19" s="119">
        <f>N19+35</f>
        <v>43</v>
      </c>
      <c r="T19" s="120">
        <f>O19+15</f>
        <v>52</v>
      </c>
      <c r="U19" s="114">
        <f>AVERAGE(N19:Q19)</f>
        <v>40.2083333333333</v>
      </c>
      <c r="V19" s="114">
        <f>R19*0.5+S19*0.25+T19*0.25</f>
        <v>63.7083333333333</v>
      </c>
    </row>
    <row r="20" s="90" customFormat="1" customHeight="1" spans="1:22">
      <c r="A20" s="96">
        <v>19</v>
      </c>
      <c r="B20" s="96" t="s">
        <v>94</v>
      </c>
      <c r="C20" s="107" t="s">
        <v>95</v>
      </c>
      <c r="D20" s="106" t="s">
        <v>96</v>
      </c>
      <c r="E20" s="105" t="s">
        <v>97</v>
      </c>
      <c r="F20" s="99">
        <v>95</v>
      </c>
      <c r="G20" s="100">
        <v>96</v>
      </c>
      <c r="H20" s="100">
        <v>100</v>
      </c>
      <c r="I20" s="100">
        <v>100</v>
      </c>
      <c r="J20" s="100">
        <v>100</v>
      </c>
      <c r="K20" s="113">
        <v>98</v>
      </c>
      <c r="L20" s="100">
        <v>20</v>
      </c>
      <c r="M20" s="100">
        <v>53</v>
      </c>
      <c r="N20" s="115">
        <v>39</v>
      </c>
      <c r="O20" s="100">
        <v>30</v>
      </c>
      <c r="P20" s="114">
        <f>AVERAGE(F20:K20)</f>
        <v>98.1666666666667</v>
      </c>
      <c r="Q20" s="114">
        <f>AVERAGE(L20:M20)</f>
        <v>36.5</v>
      </c>
      <c r="R20" s="118">
        <f>AVERAGE(P20:Q20)+20</f>
        <v>87.3333333333333</v>
      </c>
      <c r="S20" s="119">
        <f>N20+20</f>
        <v>59</v>
      </c>
      <c r="T20" s="120">
        <f>O20+15</f>
        <v>45</v>
      </c>
      <c r="U20" s="114">
        <f>AVERAGE(N20:Q20)</f>
        <v>50.9166666666667</v>
      </c>
      <c r="V20" s="114">
        <f>R20*0.5+S20*0.25+T20*0.25</f>
        <v>69.6666666666667</v>
      </c>
    </row>
    <row r="21" s="90" customFormat="1" customHeight="1" spans="1:22">
      <c r="A21" s="96">
        <v>20</v>
      </c>
      <c r="B21" s="96" t="s">
        <v>98</v>
      </c>
      <c r="C21" s="107" t="s">
        <v>99</v>
      </c>
      <c r="D21" s="106" t="s">
        <v>100</v>
      </c>
      <c r="E21" s="105" t="s">
        <v>101</v>
      </c>
      <c r="F21" s="99">
        <v>85</v>
      </c>
      <c r="G21" s="100">
        <v>98</v>
      </c>
      <c r="H21" s="100">
        <v>100</v>
      </c>
      <c r="I21" s="100">
        <v>98</v>
      </c>
      <c r="J21" s="100">
        <v>84</v>
      </c>
      <c r="K21" s="113">
        <v>100</v>
      </c>
      <c r="L21" s="100">
        <v>26</v>
      </c>
      <c r="M21" s="100">
        <v>60</v>
      </c>
      <c r="N21" s="115">
        <v>16</v>
      </c>
      <c r="O21" s="100">
        <v>35</v>
      </c>
      <c r="P21" s="114">
        <f>AVERAGE(F21:K21)</f>
        <v>94.1666666666667</v>
      </c>
      <c r="Q21" s="114">
        <f>AVERAGE(L21:M21)</f>
        <v>43</v>
      </c>
      <c r="R21" s="118">
        <f>AVERAGE(P21:Q21)+16</f>
        <v>84.5833333333333</v>
      </c>
      <c r="S21" s="119">
        <f>N21+25</f>
        <v>41</v>
      </c>
      <c r="T21" s="120">
        <f>O21+25</f>
        <v>60</v>
      </c>
      <c r="U21" s="114">
        <f>AVERAGE(N21:Q21)</f>
        <v>47.0416666666667</v>
      </c>
      <c r="V21" s="114">
        <f>R21*0.5+S21*0.25+T21*0.25</f>
        <v>67.5416666666667</v>
      </c>
    </row>
    <row r="22" s="90" customFormat="1" customHeight="1" spans="1:22">
      <c r="A22" s="96">
        <v>21</v>
      </c>
      <c r="B22" s="96" t="s">
        <v>102</v>
      </c>
      <c r="C22" s="107" t="s">
        <v>103</v>
      </c>
      <c r="D22" s="106" t="s">
        <v>104</v>
      </c>
      <c r="E22" s="105" t="s">
        <v>105</v>
      </c>
      <c r="F22" s="99">
        <v>90</v>
      </c>
      <c r="G22" s="100">
        <v>100</v>
      </c>
      <c r="H22" s="100">
        <v>100</v>
      </c>
      <c r="I22" s="100">
        <v>100</v>
      </c>
      <c r="J22" s="100">
        <v>100</v>
      </c>
      <c r="K22" s="113">
        <v>80</v>
      </c>
      <c r="L22" s="100">
        <v>13</v>
      </c>
      <c r="M22" s="100">
        <v>17</v>
      </c>
      <c r="N22" s="115">
        <v>26</v>
      </c>
      <c r="O22" s="100">
        <v>35</v>
      </c>
      <c r="P22" s="114">
        <f>AVERAGE(F22:K22)</f>
        <v>95</v>
      </c>
      <c r="Q22" s="114">
        <f>AVERAGE(L22:M22)</f>
        <v>15</v>
      </c>
      <c r="R22" s="118">
        <f>AVERAGE(P22:Q22)+25</f>
        <v>80</v>
      </c>
      <c r="S22" s="119">
        <f>N22+20</f>
        <v>46</v>
      </c>
      <c r="T22" s="120">
        <f>O22+20</f>
        <v>55</v>
      </c>
      <c r="U22" s="114">
        <f>AVERAGE(N22:Q22)</f>
        <v>42.75</v>
      </c>
      <c r="V22" s="114">
        <f>R22*0.5+S22*0.25+T22*0.25</f>
        <v>65.25</v>
      </c>
    </row>
    <row r="23" s="90" customFormat="1" customHeight="1" spans="1:22">
      <c r="A23" s="96">
        <v>22</v>
      </c>
      <c r="B23" s="96" t="s">
        <v>106</v>
      </c>
      <c r="C23" s="107" t="s">
        <v>107</v>
      </c>
      <c r="D23" s="106" t="s">
        <v>108</v>
      </c>
      <c r="E23" s="105" t="s">
        <v>109</v>
      </c>
      <c r="F23" s="99">
        <v>90</v>
      </c>
      <c r="G23" s="100">
        <v>100</v>
      </c>
      <c r="H23" s="100">
        <v>100</v>
      </c>
      <c r="I23" s="100">
        <v>80</v>
      </c>
      <c r="J23" s="100">
        <v>100</v>
      </c>
      <c r="K23" s="113">
        <v>100</v>
      </c>
      <c r="L23" s="100">
        <v>87</v>
      </c>
      <c r="M23" s="100">
        <v>87</v>
      </c>
      <c r="N23" s="115">
        <v>66</v>
      </c>
      <c r="O23" s="100">
        <v>64</v>
      </c>
      <c r="P23" s="114">
        <f>AVERAGE(F23:K23)</f>
        <v>95</v>
      </c>
      <c r="Q23" s="114">
        <f>AVERAGE(L23:M23)</f>
        <v>87</v>
      </c>
      <c r="R23" s="118">
        <f>AVERAGE(P23:Q23)</f>
        <v>91</v>
      </c>
      <c r="S23" s="119">
        <f>N23+20</f>
        <v>86</v>
      </c>
      <c r="T23" s="120">
        <f>O23+20</f>
        <v>84</v>
      </c>
      <c r="U23" s="114">
        <f>AVERAGE(N23:Q23)</f>
        <v>78</v>
      </c>
      <c r="V23" s="114">
        <f>R23*0.5+S23*0.25+T23*0.25</f>
        <v>88</v>
      </c>
    </row>
    <row r="24" customHeight="1" spans="1:22">
      <c r="A24" s="96">
        <v>23</v>
      </c>
      <c r="B24" s="96" t="s">
        <v>110</v>
      </c>
      <c r="C24" s="107" t="s">
        <v>111</v>
      </c>
      <c r="D24" s="106" t="s">
        <v>40</v>
      </c>
      <c r="E24" s="105" t="s">
        <v>112</v>
      </c>
      <c r="F24" s="99">
        <v>90</v>
      </c>
      <c r="G24" s="100">
        <v>100</v>
      </c>
      <c r="H24" s="100">
        <v>100</v>
      </c>
      <c r="I24" s="100">
        <v>85</v>
      </c>
      <c r="J24" s="100">
        <v>100</v>
      </c>
      <c r="K24" s="113">
        <v>100</v>
      </c>
      <c r="L24" s="100">
        <v>30</v>
      </c>
      <c r="M24" s="100">
        <v>15</v>
      </c>
      <c r="N24" s="115">
        <v>21</v>
      </c>
      <c r="O24" s="100">
        <v>45</v>
      </c>
      <c r="P24" s="114">
        <f>AVERAGE(F24:K24)</f>
        <v>95.8333333333333</v>
      </c>
      <c r="Q24" s="114">
        <f>AVERAGE(L24:M24)</f>
        <v>22.5</v>
      </c>
      <c r="R24" s="118">
        <f>AVERAGE(P24:Q24)+25</f>
        <v>84.1666666666667</v>
      </c>
      <c r="S24" s="119">
        <f>N24+20</f>
        <v>41</v>
      </c>
      <c r="T24" s="120">
        <f>O24+15</f>
        <v>60</v>
      </c>
      <c r="U24" s="114">
        <f>AVERAGE(N24:Q24)</f>
        <v>46.0833333333333</v>
      </c>
      <c r="V24" s="114">
        <f>R24*0.5+S24*0.25+T24*0.25</f>
        <v>67.3333333333333</v>
      </c>
    </row>
    <row r="25" customHeight="1" spans="1:22">
      <c r="A25" s="96">
        <v>24</v>
      </c>
      <c r="B25" s="96" t="s">
        <v>113</v>
      </c>
      <c r="C25" s="107" t="s">
        <v>114</v>
      </c>
      <c r="D25" s="106" t="s">
        <v>115</v>
      </c>
      <c r="E25" s="105" t="s">
        <v>116</v>
      </c>
      <c r="F25" s="99">
        <v>69</v>
      </c>
      <c r="G25" s="100">
        <v>100</v>
      </c>
      <c r="H25" s="100">
        <v>100</v>
      </c>
      <c r="I25" s="100">
        <v>20</v>
      </c>
      <c r="J25" s="100">
        <v>94</v>
      </c>
      <c r="K25" s="113">
        <v>80</v>
      </c>
      <c r="L25" s="100">
        <v>15</v>
      </c>
      <c r="M25" s="100">
        <v>0</v>
      </c>
      <c r="N25" s="115">
        <v>0</v>
      </c>
      <c r="O25" s="100">
        <v>5</v>
      </c>
      <c r="P25" s="114">
        <f>AVERAGE(F25:K25)</f>
        <v>77.1666666666667</v>
      </c>
      <c r="Q25" s="114">
        <f>AVERAGE(L25:M25)</f>
        <v>7.5</v>
      </c>
      <c r="R25" s="118">
        <f>AVERAGE(P25:Q25)+38</f>
        <v>80.3333333333333</v>
      </c>
      <c r="S25" s="119">
        <f>N25+40</f>
        <v>40</v>
      </c>
      <c r="T25" s="120">
        <f>O25+35</f>
        <v>40</v>
      </c>
      <c r="U25" s="114">
        <f>AVERAGE(N25:Q25)</f>
        <v>22.4166666666667</v>
      </c>
      <c r="V25" s="114">
        <f>R25*0.5+S25*0.25+T25*0.25</f>
        <v>60.1666666666667</v>
      </c>
    </row>
    <row r="26" customHeight="1" spans="1:22">
      <c r="A26" s="96">
        <v>25</v>
      </c>
      <c r="B26" s="96" t="s">
        <v>117</v>
      </c>
      <c r="C26" s="107" t="s">
        <v>118</v>
      </c>
      <c r="D26" s="106" t="s">
        <v>119</v>
      </c>
      <c r="E26" s="105" t="s">
        <v>120</v>
      </c>
      <c r="F26" s="99">
        <v>80</v>
      </c>
      <c r="G26" s="100">
        <v>80</v>
      </c>
      <c r="H26" s="100">
        <v>95</v>
      </c>
      <c r="I26" s="100">
        <v>95</v>
      </c>
      <c r="J26" s="100">
        <v>98</v>
      </c>
      <c r="K26" s="113">
        <v>76</v>
      </c>
      <c r="L26" s="100">
        <v>40</v>
      </c>
      <c r="M26" s="100">
        <v>53</v>
      </c>
      <c r="N26" s="115">
        <v>30</v>
      </c>
      <c r="O26" s="100">
        <v>37</v>
      </c>
      <c r="P26" s="114">
        <f>AVERAGE(F26:K26)</f>
        <v>87.3333333333333</v>
      </c>
      <c r="Q26" s="114">
        <f>AVERAGE(L26:M26)</f>
        <v>46.5</v>
      </c>
      <c r="R26" s="118">
        <f>AVERAGE(P26:Q26)+15</f>
        <v>81.9166666666667</v>
      </c>
      <c r="S26" s="119">
        <f>N26+30</f>
        <v>60</v>
      </c>
      <c r="T26" s="120">
        <f>O26+20</f>
        <v>57</v>
      </c>
      <c r="U26" s="114">
        <f>AVERAGE(N26:Q26)</f>
        <v>50.2083333333333</v>
      </c>
      <c r="V26" s="114">
        <f>R26*0.5+S26*0.25+T26*0.25</f>
        <v>70.2083333333333</v>
      </c>
    </row>
    <row r="27" customHeight="1" spans="1:22">
      <c r="A27" s="108"/>
      <c r="B27" s="108"/>
      <c r="C27" s="109"/>
      <c r="D27" s="110"/>
      <c r="E27" s="111" t="s">
        <v>121</v>
      </c>
      <c r="F27" s="112">
        <f>AVERAGE(F2:F26)</f>
        <v>88.24</v>
      </c>
      <c r="G27" s="112">
        <f t="shared" ref="G27:S27" si="0">AVERAGE(G2:G26)</f>
        <v>96.08</v>
      </c>
      <c r="H27" s="112">
        <f t="shared" si="0"/>
        <v>90.8</v>
      </c>
      <c r="I27" s="112">
        <f t="shared" si="0"/>
        <v>91.04</v>
      </c>
      <c r="J27" s="112">
        <f t="shared" si="0"/>
        <v>93.58</v>
      </c>
      <c r="K27" s="112">
        <f t="shared" si="0"/>
        <v>95.92</v>
      </c>
      <c r="L27" s="112">
        <f t="shared" si="0"/>
        <v>34.12</v>
      </c>
      <c r="M27" s="112">
        <f t="shared" si="0"/>
        <v>45.88</v>
      </c>
      <c r="N27" s="112">
        <f t="shared" si="0"/>
        <v>36.36</v>
      </c>
      <c r="O27" s="112">
        <f t="shared" si="0"/>
        <v>47.4</v>
      </c>
      <c r="P27" s="112">
        <f t="shared" si="0"/>
        <v>92.61</v>
      </c>
      <c r="Q27" s="112">
        <f t="shared" si="0"/>
        <v>40</v>
      </c>
      <c r="R27" s="112">
        <f t="shared" si="0"/>
        <v>84.425</v>
      </c>
      <c r="S27" s="112">
        <f t="shared" si="0"/>
        <v>58.68</v>
      </c>
      <c r="T27" s="112">
        <f t="shared" ref="T27:V27" si="1">AVERAGE(T2:T26)</f>
        <v>65.72</v>
      </c>
      <c r="U27" s="112">
        <f t="shared" si="1"/>
        <v>54.0925</v>
      </c>
      <c r="V27" s="112">
        <f t="shared" si="1"/>
        <v>73.3125</v>
      </c>
    </row>
  </sheetData>
  <sortState ref="A2:V26">
    <sortCondition ref="A2:A26"/>
  </sortState>
  <printOptions horizontalCentered="1"/>
  <pageMargins left="0.700694444444445" right="0.700694444444445" top="1.34236111111111" bottom="0.751388888888889" header="0.298611111111111" footer="0.298611111111111"/>
  <pageSetup paperSize="9" orientation="portrait" horizontalDpi="600"/>
  <headerFooter>
    <oddHeader>&amp;C&amp;"Times New Roman"&amp;14&amp;BFCU-Purdue 2+2 ECE Program
Advanced C Programming
Spring Semester, 2024
General Grading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5" activePane="bottomRight" state="frozenSplit"/>
      <selection/>
      <selection pane="topRight"/>
      <selection pane="bottomLeft"/>
      <selection pane="bottomRight" activeCell="D7" sqref="D7"/>
    </sheetView>
  </sheetViews>
  <sheetFormatPr defaultColWidth="8.61538461538461" defaultRowHeight="15.5" outlineLevelCol="6"/>
  <cols>
    <col min="1" max="1" width="4.55384615384615" style="13" customWidth="1"/>
    <col min="2" max="2" width="8.61538461538461" style="13" customWidth="1"/>
    <col min="3" max="3" width="8.49230769230769" style="13" customWidth="1"/>
    <col min="4" max="4" width="7.81538461538462" style="14" customWidth="1"/>
    <col min="5" max="5" width="9.78461538461539" style="14" customWidth="1"/>
    <col min="6" max="6" width="55.9384615384615" style="14" customWidth="1"/>
    <col min="7" max="7" width="6.21538461538462" style="34" customWidth="1"/>
    <col min="8" max="32" width="8.98461538461538" style="14" customWidth="1"/>
    <col min="33" max="16384" width="8.61538461538461" style="14"/>
  </cols>
  <sheetData>
    <row r="1" s="13" customFormat="1" spans="1:7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6" t="s">
        <v>122</v>
      </c>
      <c r="G1" s="36" t="s">
        <v>123</v>
      </c>
    </row>
    <row r="2" ht="294.5" spans="1:7">
      <c r="A2" s="37">
        <v>1</v>
      </c>
      <c r="B2" s="38" t="s">
        <v>22</v>
      </c>
      <c r="C2" s="39" t="s">
        <v>23</v>
      </c>
      <c r="D2" s="40" t="s">
        <v>24</v>
      </c>
      <c r="E2" s="40" t="s">
        <v>25</v>
      </c>
      <c r="F2" s="41" t="s">
        <v>272</v>
      </c>
      <c r="G2" s="36">
        <v>0</v>
      </c>
    </row>
    <row r="3" ht="217" spans="1:7">
      <c r="A3" s="37">
        <v>2</v>
      </c>
      <c r="B3" s="42" t="s">
        <v>26</v>
      </c>
      <c r="C3" s="43" t="s">
        <v>27</v>
      </c>
      <c r="D3" s="40" t="s">
        <v>28</v>
      </c>
      <c r="E3" s="40" t="s">
        <v>29</v>
      </c>
      <c r="F3" s="41" t="s">
        <v>273</v>
      </c>
      <c r="G3" s="36">
        <v>29</v>
      </c>
    </row>
    <row r="4" ht="232.5" spans="1:7">
      <c r="A4" s="37">
        <v>3</v>
      </c>
      <c r="B4" s="44" t="s">
        <v>30</v>
      </c>
      <c r="C4" s="39" t="s">
        <v>31</v>
      </c>
      <c r="D4" s="40" t="s">
        <v>32</v>
      </c>
      <c r="E4" s="40" t="s">
        <v>33</v>
      </c>
      <c r="F4" s="41" t="s">
        <v>274</v>
      </c>
      <c r="G4" s="36">
        <v>26</v>
      </c>
    </row>
    <row r="5" spans="1:7">
      <c r="A5" s="37">
        <v>4</v>
      </c>
      <c r="B5" s="37" t="s">
        <v>34</v>
      </c>
      <c r="C5" s="45" t="s">
        <v>35</v>
      </c>
      <c r="D5" s="46" t="s">
        <v>36</v>
      </c>
      <c r="E5" s="41" t="s">
        <v>37</v>
      </c>
      <c r="F5" s="41" t="s">
        <v>275</v>
      </c>
      <c r="G5" s="36"/>
    </row>
    <row r="6" spans="1:7">
      <c r="A6" s="37">
        <v>5</v>
      </c>
      <c r="B6" s="38" t="s">
        <v>38</v>
      </c>
      <c r="C6" s="39" t="s">
        <v>39</v>
      </c>
      <c r="D6" s="40" t="s">
        <v>40</v>
      </c>
      <c r="E6" s="40" t="s">
        <v>41</v>
      </c>
      <c r="F6" s="41" t="s">
        <v>275</v>
      </c>
      <c r="G6" s="36"/>
    </row>
    <row r="7" ht="186" spans="1:7">
      <c r="A7" s="37">
        <v>6</v>
      </c>
      <c r="B7" s="37" t="s">
        <v>42</v>
      </c>
      <c r="C7" s="39" t="s">
        <v>43</v>
      </c>
      <c r="D7" s="47" t="s">
        <v>44</v>
      </c>
      <c r="E7" s="41" t="s">
        <v>45</v>
      </c>
      <c r="F7" s="41" t="s">
        <v>276</v>
      </c>
      <c r="G7" s="36">
        <v>64</v>
      </c>
    </row>
    <row r="8" ht="279" spans="1:7">
      <c r="A8" s="37">
        <v>7</v>
      </c>
      <c r="B8" s="37" t="s">
        <v>46</v>
      </c>
      <c r="C8" s="48" t="s">
        <v>47</v>
      </c>
      <c r="D8" s="47" t="s">
        <v>48</v>
      </c>
      <c r="E8" s="41" t="s">
        <v>49</v>
      </c>
      <c r="F8" s="41" t="s">
        <v>277</v>
      </c>
      <c r="G8" s="36">
        <v>14</v>
      </c>
    </row>
    <row r="9" ht="93" spans="1:7">
      <c r="A9" s="37">
        <v>8</v>
      </c>
      <c r="B9" s="37" t="s">
        <v>50</v>
      </c>
      <c r="C9" s="48" t="s">
        <v>51</v>
      </c>
      <c r="D9" s="47" t="s">
        <v>52</v>
      </c>
      <c r="E9" s="41" t="s">
        <v>53</v>
      </c>
      <c r="F9" s="41" t="s">
        <v>278</v>
      </c>
      <c r="G9" s="36">
        <v>83</v>
      </c>
    </row>
    <row r="10" ht="294.5" spans="1:7">
      <c r="A10" s="37">
        <v>9</v>
      </c>
      <c r="B10" s="37" t="s">
        <v>54</v>
      </c>
      <c r="C10" s="48" t="s">
        <v>55</v>
      </c>
      <c r="D10" s="47" t="s">
        <v>56</v>
      </c>
      <c r="E10" s="41" t="s">
        <v>57</v>
      </c>
      <c r="F10" s="41" t="s">
        <v>272</v>
      </c>
      <c r="G10" s="36">
        <v>0</v>
      </c>
    </row>
    <row r="11" ht="263.5" spans="1:7">
      <c r="A11" s="37">
        <v>10</v>
      </c>
      <c r="B11" s="37" t="s">
        <v>58</v>
      </c>
      <c r="C11" s="48" t="s">
        <v>59</v>
      </c>
      <c r="D11" s="47" t="s">
        <v>60</v>
      </c>
      <c r="E11" s="41" t="s">
        <v>61</v>
      </c>
      <c r="F11" s="41" t="s">
        <v>279</v>
      </c>
      <c r="G11" s="36">
        <v>16</v>
      </c>
    </row>
    <row r="12" ht="108.5" spans="1:7">
      <c r="A12" s="37">
        <v>11</v>
      </c>
      <c r="B12" s="37" t="s">
        <v>62</v>
      </c>
      <c r="C12" s="48" t="s">
        <v>63</v>
      </c>
      <c r="D12" s="47" t="s">
        <v>64</v>
      </c>
      <c r="E12" s="41" t="s">
        <v>65</v>
      </c>
      <c r="F12" s="41" t="s">
        <v>280</v>
      </c>
      <c r="G12" s="36">
        <v>91</v>
      </c>
    </row>
    <row r="13" ht="201.5" spans="1:7">
      <c r="A13" s="37">
        <v>12</v>
      </c>
      <c r="B13" s="37" t="s">
        <v>66</v>
      </c>
      <c r="C13" s="48" t="s">
        <v>67</v>
      </c>
      <c r="D13" s="47" t="s">
        <v>68</v>
      </c>
      <c r="E13" s="41" t="s">
        <v>69</v>
      </c>
      <c r="F13" s="41" t="s">
        <v>281</v>
      </c>
      <c r="G13" s="36">
        <v>43</v>
      </c>
    </row>
    <row r="14" ht="170.5" spans="1:7">
      <c r="A14" s="37">
        <v>13</v>
      </c>
      <c r="B14" s="37" t="s">
        <v>70</v>
      </c>
      <c r="C14" s="48" t="s">
        <v>71</v>
      </c>
      <c r="D14" s="47" t="s">
        <v>72</v>
      </c>
      <c r="E14" s="41" t="s">
        <v>73</v>
      </c>
      <c r="F14" s="41" t="s">
        <v>282</v>
      </c>
      <c r="G14" s="36">
        <v>61</v>
      </c>
    </row>
    <row r="15" ht="201.5" spans="1:7">
      <c r="A15" s="37">
        <v>14</v>
      </c>
      <c r="B15" s="37" t="s">
        <v>74</v>
      </c>
      <c r="C15" s="48" t="s">
        <v>75</v>
      </c>
      <c r="D15" s="47" t="s">
        <v>76</v>
      </c>
      <c r="E15" s="41" t="s">
        <v>77</v>
      </c>
      <c r="F15" s="41" t="s">
        <v>283</v>
      </c>
      <c r="G15" s="36">
        <v>40</v>
      </c>
    </row>
    <row r="16" ht="186" spans="1:7">
      <c r="A16" s="37">
        <v>15</v>
      </c>
      <c r="B16" s="37" t="s">
        <v>78</v>
      </c>
      <c r="C16" s="48" t="s">
        <v>79</v>
      </c>
      <c r="D16" s="47" t="s">
        <v>80</v>
      </c>
      <c r="E16" s="41" t="s">
        <v>81</v>
      </c>
      <c r="F16" s="41" t="s">
        <v>284</v>
      </c>
      <c r="G16" s="36">
        <v>47</v>
      </c>
    </row>
    <row r="17" ht="263.5" spans="1:7">
      <c r="A17" s="37">
        <v>16</v>
      </c>
      <c r="B17" s="37" t="s">
        <v>82</v>
      </c>
      <c r="C17" s="48" t="s">
        <v>83</v>
      </c>
      <c r="D17" s="47" t="s">
        <v>84</v>
      </c>
      <c r="E17" s="41" t="s">
        <v>85</v>
      </c>
      <c r="F17" s="41" t="s">
        <v>279</v>
      </c>
      <c r="G17" s="36">
        <v>16</v>
      </c>
    </row>
    <row r="18" ht="217" spans="1:7">
      <c r="A18" s="37">
        <v>17</v>
      </c>
      <c r="B18" s="37" t="s">
        <v>86</v>
      </c>
      <c r="C18" s="48" t="s">
        <v>87</v>
      </c>
      <c r="D18" s="47" t="s">
        <v>88</v>
      </c>
      <c r="E18" s="41" t="s">
        <v>89</v>
      </c>
      <c r="F18" s="41" t="s">
        <v>285</v>
      </c>
      <c r="G18" s="36">
        <v>29</v>
      </c>
    </row>
    <row r="19" ht="279" spans="1:7">
      <c r="A19" s="37">
        <v>18</v>
      </c>
      <c r="B19" s="37" t="s">
        <v>90</v>
      </c>
      <c r="C19" s="48" t="s">
        <v>91</v>
      </c>
      <c r="D19" s="47" t="s">
        <v>92</v>
      </c>
      <c r="E19" s="41" t="s">
        <v>93</v>
      </c>
      <c r="F19" s="41" t="s">
        <v>286</v>
      </c>
      <c r="G19" s="36">
        <v>8</v>
      </c>
    </row>
    <row r="20" ht="232.5" spans="1:7">
      <c r="A20" s="37">
        <v>19</v>
      </c>
      <c r="B20" s="37" t="s">
        <v>94</v>
      </c>
      <c r="C20" s="48" t="s">
        <v>95</v>
      </c>
      <c r="D20" s="47" t="s">
        <v>96</v>
      </c>
      <c r="E20" s="41" t="s">
        <v>97</v>
      </c>
      <c r="F20" s="41" t="s">
        <v>287</v>
      </c>
      <c r="G20" s="36">
        <v>39</v>
      </c>
    </row>
    <row r="21" ht="263.5" spans="1:7">
      <c r="A21" s="37">
        <v>20</v>
      </c>
      <c r="B21" s="37" t="s">
        <v>98</v>
      </c>
      <c r="C21" s="48" t="s">
        <v>99</v>
      </c>
      <c r="D21" s="47" t="s">
        <v>100</v>
      </c>
      <c r="E21" s="41" t="s">
        <v>101</v>
      </c>
      <c r="F21" s="41" t="s">
        <v>288</v>
      </c>
      <c r="G21" s="36">
        <v>16</v>
      </c>
    </row>
    <row r="22" ht="263.5" spans="1:7">
      <c r="A22" s="37">
        <v>21</v>
      </c>
      <c r="B22" s="37" t="s">
        <v>102</v>
      </c>
      <c r="C22" s="48" t="s">
        <v>103</v>
      </c>
      <c r="D22" s="47" t="s">
        <v>104</v>
      </c>
      <c r="E22" s="41" t="s">
        <v>105</v>
      </c>
      <c r="F22" s="41" t="s">
        <v>289</v>
      </c>
      <c r="G22" s="36">
        <v>26</v>
      </c>
    </row>
    <row r="23" ht="186" spans="1:7">
      <c r="A23" s="37">
        <v>22</v>
      </c>
      <c r="B23" s="37" t="s">
        <v>106</v>
      </c>
      <c r="C23" s="48" t="s">
        <v>107</v>
      </c>
      <c r="D23" s="47" t="s">
        <v>108</v>
      </c>
      <c r="E23" s="41" t="s">
        <v>109</v>
      </c>
      <c r="F23" s="41" t="s">
        <v>290</v>
      </c>
      <c r="G23" s="36">
        <v>66</v>
      </c>
    </row>
    <row r="24" ht="248" spans="1:7">
      <c r="A24" s="37">
        <v>23</v>
      </c>
      <c r="B24" s="37" t="s">
        <v>110</v>
      </c>
      <c r="C24" s="48" t="s">
        <v>111</v>
      </c>
      <c r="D24" s="47" t="s">
        <v>40</v>
      </c>
      <c r="E24" s="41" t="s">
        <v>112</v>
      </c>
      <c r="F24" s="41" t="s">
        <v>291</v>
      </c>
      <c r="G24" s="36">
        <v>21</v>
      </c>
    </row>
    <row r="25" ht="294.5" spans="1:7">
      <c r="A25" s="37">
        <v>24</v>
      </c>
      <c r="B25" s="37" t="s">
        <v>113</v>
      </c>
      <c r="C25" s="48" t="s">
        <v>114</v>
      </c>
      <c r="D25" s="47" t="s">
        <v>115</v>
      </c>
      <c r="E25" s="41" t="s">
        <v>116</v>
      </c>
      <c r="F25" s="41" t="s">
        <v>272</v>
      </c>
      <c r="G25" s="36">
        <v>0</v>
      </c>
    </row>
    <row r="26" ht="248" spans="1:7">
      <c r="A26" s="37">
        <v>25</v>
      </c>
      <c r="B26" s="37" t="s">
        <v>117</v>
      </c>
      <c r="C26" s="48" t="s">
        <v>118</v>
      </c>
      <c r="D26" s="47" t="s">
        <v>119</v>
      </c>
      <c r="E26" s="41" t="s">
        <v>120</v>
      </c>
      <c r="F26" s="41" t="s">
        <v>292</v>
      </c>
      <c r="G26" s="36">
        <v>30</v>
      </c>
    </row>
  </sheetData>
  <printOptions horizontalCentered="1"/>
  <pageMargins left="0.751388888888889" right="0.751388888888889" top="1.275" bottom="1" header="0.5" footer="0.5"/>
  <pageSetup paperSize="9" orientation="portrait" horizontalDpi="600"/>
  <headerFooter>
    <oddHeader>&amp;C&amp;"times New Roman"&amp;14&amp;BFCU-Purdue 2+2 ECE Program
Spring Semester, 2024
Midterm Exam Grading Report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" activePane="bottomRight" state="frozenSplit"/>
      <selection/>
      <selection pane="topRight"/>
      <selection pane="bottomLeft"/>
      <selection pane="bottomRight" activeCell="B2" sqref="B2"/>
    </sheetView>
  </sheetViews>
  <sheetFormatPr defaultColWidth="8.98461538461538" defaultRowHeight="15.5" outlineLevelCol="6"/>
  <cols>
    <col min="1" max="1" width="4.43076923076923" style="15" customWidth="1"/>
    <col min="2" max="2" width="10.4615384615385" style="15" customWidth="1"/>
    <col min="3" max="3" width="8" style="15" customWidth="1"/>
    <col min="4" max="4" width="8.8" style="16" customWidth="1"/>
    <col min="5" max="5" width="10.0923076923077" style="16" customWidth="1"/>
    <col min="6" max="6" width="56.0615384615385" style="16" customWidth="1"/>
    <col min="7" max="7" width="5.66153846153846" style="17" customWidth="1"/>
    <col min="8" max="16384" width="8.98461538461538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122</v>
      </c>
      <c r="G1" s="19" t="s">
        <v>123</v>
      </c>
    </row>
    <row r="2" s="14" customFormat="1" ht="170.5" spans="1:7">
      <c r="A2" s="20">
        <v>1</v>
      </c>
      <c r="B2" s="21" t="s">
        <v>22</v>
      </c>
      <c r="C2" s="22" t="s">
        <v>23</v>
      </c>
      <c r="D2" s="23" t="s">
        <v>24</v>
      </c>
      <c r="E2" s="24" t="s">
        <v>25</v>
      </c>
      <c r="F2" s="25" t="s">
        <v>293</v>
      </c>
      <c r="G2" s="19">
        <v>0</v>
      </c>
    </row>
    <row r="3" s="14" customFormat="1" ht="124" spans="1:7">
      <c r="A3" s="20">
        <v>2</v>
      </c>
      <c r="B3" s="26" t="s">
        <v>26</v>
      </c>
      <c r="C3" s="27" t="s">
        <v>27</v>
      </c>
      <c r="D3" s="23" t="s">
        <v>28</v>
      </c>
      <c r="E3" s="24" t="s">
        <v>29</v>
      </c>
      <c r="F3" s="25" t="s">
        <v>294</v>
      </c>
      <c r="G3" s="19">
        <v>57</v>
      </c>
    </row>
    <row r="4" s="14" customFormat="1" ht="139.5" spans="1:7">
      <c r="A4" s="20">
        <v>3</v>
      </c>
      <c r="B4" s="28" t="s">
        <v>30</v>
      </c>
      <c r="C4" s="22" t="s">
        <v>31</v>
      </c>
      <c r="D4" s="23" t="s">
        <v>32</v>
      </c>
      <c r="E4" s="24" t="s">
        <v>33</v>
      </c>
      <c r="F4" s="25" t="s">
        <v>295</v>
      </c>
      <c r="G4" s="19">
        <v>31</v>
      </c>
    </row>
    <row r="5" s="14" customFormat="1" ht="124" spans="1:7">
      <c r="A5" s="20">
        <v>4</v>
      </c>
      <c r="B5" s="20" t="s">
        <v>34</v>
      </c>
      <c r="C5" s="29" t="s">
        <v>35</v>
      </c>
      <c r="D5" s="30" t="s">
        <v>36</v>
      </c>
      <c r="E5" s="31" t="s">
        <v>37</v>
      </c>
      <c r="F5" s="25" t="s">
        <v>296</v>
      </c>
      <c r="G5" s="19">
        <v>83</v>
      </c>
    </row>
    <row r="6" s="14" customFormat="1" ht="155" spans="1:7">
      <c r="A6" s="20">
        <v>5</v>
      </c>
      <c r="B6" s="21" t="s">
        <v>38</v>
      </c>
      <c r="C6" s="22" t="s">
        <v>39</v>
      </c>
      <c r="D6" s="23" t="s">
        <v>40</v>
      </c>
      <c r="E6" s="24" t="s">
        <v>41</v>
      </c>
      <c r="F6" s="25" t="s">
        <v>297</v>
      </c>
      <c r="G6" s="19">
        <v>61</v>
      </c>
    </row>
    <row r="7" s="14" customFormat="1" ht="124" spans="1:7">
      <c r="A7" s="20">
        <v>6</v>
      </c>
      <c r="B7" s="20" t="s">
        <v>42</v>
      </c>
      <c r="C7" s="22" t="s">
        <v>43</v>
      </c>
      <c r="D7" s="32" t="s">
        <v>44</v>
      </c>
      <c r="E7" s="31" t="s">
        <v>45</v>
      </c>
      <c r="F7" s="25" t="s">
        <v>298</v>
      </c>
      <c r="G7" s="19">
        <v>82</v>
      </c>
    </row>
    <row r="8" s="14" customFormat="1" ht="170.5" spans="1:7">
      <c r="A8" s="20">
        <v>7</v>
      </c>
      <c r="B8" s="20" t="s">
        <v>46</v>
      </c>
      <c r="C8" s="33" t="s">
        <v>47</v>
      </c>
      <c r="D8" s="32" t="s">
        <v>48</v>
      </c>
      <c r="E8" s="31" t="s">
        <v>49</v>
      </c>
      <c r="F8" s="25" t="s">
        <v>299</v>
      </c>
      <c r="G8" s="19">
        <v>9</v>
      </c>
    </row>
    <row r="9" s="14" customFormat="1" ht="155" spans="1:7">
      <c r="A9" s="20">
        <v>8</v>
      </c>
      <c r="B9" s="20" t="s">
        <v>50</v>
      </c>
      <c r="C9" s="33" t="s">
        <v>51</v>
      </c>
      <c r="D9" s="32" t="s">
        <v>52</v>
      </c>
      <c r="E9" s="31" t="s">
        <v>53</v>
      </c>
      <c r="F9" s="25" t="s">
        <v>300</v>
      </c>
      <c r="G9" s="19">
        <v>72</v>
      </c>
    </row>
    <row r="10" s="14" customFormat="1" ht="124" spans="1:7">
      <c r="A10" s="20">
        <v>9</v>
      </c>
      <c r="B10" s="20" t="s">
        <v>54</v>
      </c>
      <c r="C10" s="33" t="s">
        <v>55</v>
      </c>
      <c r="D10" s="32" t="s">
        <v>56</v>
      </c>
      <c r="E10" s="31" t="s">
        <v>57</v>
      </c>
      <c r="F10" s="25" t="s">
        <v>301</v>
      </c>
      <c r="G10" s="19">
        <v>55</v>
      </c>
    </row>
    <row r="11" s="14" customFormat="1" ht="124" spans="1:7">
      <c r="A11" s="20">
        <v>10</v>
      </c>
      <c r="B11" s="20" t="s">
        <v>58</v>
      </c>
      <c r="C11" s="33" t="s">
        <v>59</v>
      </c>
      <c r="D11" s="32" t="s">
        <v>60</v>
      </c>
      <c r="E11" s="31" t="s">
        <v>61</v>
      </c>
      <c r="F11" s="25" t="s">
        <v>301</v>
      </c>
      <c r="G11" s="19">
        <v>55</v>
      </c>
    </row>
    <row r="12" s="14" customFormat="1" ht="139.5" spans="1:7">
      <c r="A12" s="20">
        <v>11</v>
      </c>
      <c r="B12" s="20" t="s">
        <v>62</v>
      </c>
      <c r="C12" s="33" t="s">
        <v>63</v>
      </c>
      <c r="D12" s="32" t="s">
        <v>64</v>
      </c>
      <c r="E12" s="31" t="s">
        <v>65</v>
      </c>
      <c r="F12" s="25" t="s">
        <v>302</v>
      </c>
      <c r="G12" s="19">
        <v>78</v>
      </c>
    </row>
    <row r="13" s="14" customFormat="1" ht="139.5" spans="1:7">
      <c r="A13" s="20">
        <v>12</v>
      </c>
      <c r="B13" s="20" t="s">
        <v>66</v>
      </c>
      <c r="C13" s="33" t="s">
        <v>67</v>
      </c>
      <c r="D13" s="32" t="s">
        <v>68</v>
      </c>
      <c r="E13" s="31" t="s">
        <v>69</v>
      </c>
      <c r="F13" s="25" t="s">
        <v>303</v>
      </c>
      <c r="G13" s="19">
        <v>47</v>
      </c>
    </row>
    <row r="14" s="14" customFormat="1" ht="139.5" spans="1:7">
      <c r="A14" s="20">
        <v>13</v>
      </c>
      <c r="B14" s="20" t="s">
        <v>70</v>
      </c>
      <c r="C14" s="33" t="s">
        <v>71</v>
      </c>
      <c r="D14" s="32" t="s">
        <v>72</v>
      </c>
      <c r="E14" s="31" t="s">
        <v>73</v>
      </c>
      <c r="F14" s="25" t="s">
        <v>304</v>
      </c>
      <c r="G14" s="19">
        <v>62</v>
      </c>
    </row>
    <row r="15" s="14" customFormat="1" ht="124" spans="1:7">
      <c r="A15" s="20">
        <v>14</v>
      </c>
      <c r="B15" s="20" t="s">
        <v>74</v>
      </c>
      <c r="C15" s="33" t="s">
        <v>75</v>
      </c>
      <c r="D15" s="32" t="s">
        <v>76</v>
      </c>
      <c r="E15" s="31" t="s">
        <v>77</v>
      </c>
      <c r="F15" s="25" t="s">
        <v>301</v>
      </c>
      <c r="G15" s="19">
        <v>55</v>
      </c>
    </row>
    <row r="16" s="14" customFormat="1" ht="155" spans="1:7">
      <c r="A16" s="20">
        <v>15</v>
      </c>
      <c r="B16" s="20" t="s">
        <v>78</v>
      </c>
      <c r="C16" s="33" t="s">
        <v>79</v>
      </c>
      <c r="D16" s="32" t="s">
        <v>80</v>
      </c>
      <c r="E16" s="31" t="s">
        <v>81</v>
      </c>
      <c r="F16" s="25" t="s">
        <v>305</v>
      </c>
      <c r="G16" s="19">
        <v>53</v>
      </c>
    </row>
    <row r="17" s="14" customFormat="1" ht="139.5" spans="1:7">
      <c r="A17" s="20">
        <v>16</v>
      </c>
      <c r="B17" s="20" t="s">
        <v>82</v>
      </c>
      <c r="C17" s="33" t="s">
        <v>83</v>
      </c>
      <c r="D17" s="32" t="s">
        <v>84</v>
      </c>
      <c r="E17" s="31" t="s">
        <v>85</v>
      </c>
      <c r="F17" s="25" t="s">
        <v>306</v>
      </c>
      <c r="G17" s="19">
        <v>45</v>
      </c>
    </row>
    <row r="18" s="14" customFormat="1" ht="155" spans="1:7">
      <c r="A18" s="20">
        <v>17</v>
      </c>
      <c r="B18" s="20" t="s">
        <v>86</v>
      </c>
      <c r="C18" s="33" t="s">
        <v>87</v>
      </c>
      <c r="D18" s="32" t="s">
        <v>88</v>
      </c>
      <c r="E18" s="31" t="s">
        <v>89</v>
      </c>
      <c r="F18" s="25" t="s">
        <v>307</v>
      </c>
      <c r="G18" s="19">
        <v>52</v>
      </c>
    </row>
    <row r="19" s="14" customFormat="1" ht="170.5" spans="1:7">
      <c r="A19" s="20">
        <v>18</v>
      </c>
      <c r="B19" s="20" t="s">
        <v>90</v>
      </c>
      <c r="C19" s="33" t="s">
        <v>91</v>
      </c>
      <c r="D19" s="32" t="s">
        <v>92</v>
      </c>
      <c r="E19" s="31" t="s">
        <v>93</v>
      </c>
      <c r="F19" s="25" t="s">
        <v>308</v>
      </c>
      <c r="G19" s="19">
        <v>37</v>
      </c>
    </row>
    <row r="20" s="14" customFormat="1" ht="170.5" spans="1:7">
      <c r="A20" s="20">
        <v>19</v>
      </c>
      <c r="B20" s="20" t="s">
        <v>94</v>
      </c>
      <c r="C20" s="33" t="s">
        <v>95</v>
      </c>
      <c r="D20" s="32" t="s">
        <v>96</v>
      </c>
      <c r="E20" s="31" t="s">
        <v>97</v>
      </c>
      <c r="F20" s="25" t="s">
        <v>309</v>
      </c>
      <c r="G20" s="19">
        <v>30</v>
      </c>
    </row>
    <row r="21" s="14" customFormat="1" ht="139.5" spans="1:7">
      <c r="A21" s="20">
        <v>20</v>
      </c>
      <c r="B21" s="20" t="s">
        <v>98</v>
      </c>
      <c r="C21" s="33" t="s">
        <v>99</v>
      </c>
      <c r="D21" s="32" t="s">
        <v>100</v>
      </c>
      <c r="E21" s="31" t="s">
        <v>101</v>
      </c>
      <c r="F21" s="25" t="s">
        <v>310</v>
      </c>
      <c r="G21" s="19">
        <v>35</v>
      </c>
    </row>
    <row r="22" ht="170.5" spans="1:7">
      <c r="A22" s="20">
        <v>21</v>
      </c>
      <c r="B22" s="20" t="s">
        <v>102</v>
      </c>
      <c r="C22" s="33" t="s">
        <v>103</v>
      </c>
      <c r="D22" s="32" t="s">
        <v>104</v>
      </c>
      <c r="E22" s="31" t="s">
        <v>105</v>
      </c>
      <c r="F22" s="25" t="s">
        <v>311</v>
      </c>
      <c r="G22" s="19">
        <v>35</v>
      </c>
    </row>
    <row r="23" ht="124" spans="1:7">
      <c r="A23" s="20">
        <v>22</v>
      </c>
      <c r="B23" s="20" t="s">
        <v>106</v>
      </c>
      <c r="C23" s="33" t="s">
        <v>107</v>
      </c>
      <c r="D23" s="32" t="s">
        <v>108</v>
      </c>
      <c r="E23" s="31" t="s">
        <v>109</v>
      </c>
      <c r="F23" s="25" t="s">
        <v>312</v>
      </c>
      <c r="G23" s="19">
        <v>64</v>
      </c>
    </row>
    <row r="24" ht="155" spans="1:7">
      <c r="A24" s="20">
        <v>23</v>
      </c>
      <c r="B24" s="20" t="s">
        <v>110</v>
      </c>
      <c r="C24" s="33" t="s">
        <v>111</v>
      </c>
      <c r="D24" s="32" t="s">
        <v>40</v>
      </c>
      <c r="E24" s="31" t="s">
        <v>112</v>
      </c>
      <c r="F24" s="25" t="s">
        <v>313</v>
      </c>
      <c r="G24" s="19">
        <v>45</v>
      </c>
    </row>
    <row r="25" ht="170.5" spans="1:7">
      <c r="A25" s="20">
        <v>24</v>
      </c>
      <c r="B25" s="20" t="s">
        <v>113</v>
      </c>
      <c r="C25" s="33" t="s">
        <v>114</v>
      </c>
      <c r="D25" s="32" t="s">
        <v>115</v>
      </c>
      <c r="E25" s="31" t="s">
        <v>116</v>
      </c>
      <c r="F25" s="25" t="s">
        <v>314</v>
      </c>
      <c r="G25" s="19">
        <v>5</v>
      </c>
    </row>
    <row r="26" ht="170.5" spans="1:7">
      <c r="A26" s="20">
        <v>25</v>
      </c>
      <c r="B26" s="20" t="s">
        <v>117</v>
      </c>
      <c r="C26" s="33" t="s">
        <v>118</v>
      </c>
      <c r="D26" s="32" t="s">
        <v>119</v>
      </c>
      <c r="E26" s="31" t="s">
        <v>120</v>
      </c>
      <c r="F26" s="25" t="s">
        <v>308</v>
      </c>
      <c r="G26" s="19">
        <v>37</v>
      </c>
    </row>
  </sheetData>
  <sortState ref="A2:G26">
    <sortCondition ref="A2"/>
  </sortState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Final Exam Grading Report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N7" sqref="N7"/>
    </sheetView>
  </sheetViews>
  <sheetFormatPr defaultColWidth="9" defaultRowHeight="15.5"/>
  <cols>
    <col min="1" max="1" width="4.33076923076923" style="1" customWidth="1"/>
    <col min="2" max="3" width="9" style="2"/>
    <col min="4" max="4" width="2.10769230769231" style="2" customWidth="1"/>
    <col min="5" max="6" width="9" style="2"/>
    <col min="7" max="7" width="2.01538461538462" style="2" customWidth="1"/>
    <col min="8" max="9" width="9" style="2"/>
    <col min="10" max="10" width="2.11538461538462" style="2" customWidth="1"/>
    <col min="11" max="12" width="9" style="2"/>
    <col min="13" max="16384" width="9" style="1"/>
  </cols>
  <sheetData>
    <row r="1" ht="17" spans="1:13">
      <c r="A1" s="3"/>
      <c r="B1" s="4" t="s">
        <v>315</v>
      </c>
      <c r="C1" s="4" t="s">
        <v>316</v>
      </c>
      <c r="D1" s="3"/>
      <c r="E1" s="3"/>
      <c r="F1" s="3"/>
      <c r="G1" s="3"/>
      <c r="H1" s="3"/>
      <c r="I1" s="3"/>
      <c r="J1" s="3"/>
      <c r="K1" s="4" t="s">
        <v>317</v>
      </c>
      <c r="L1" s="4" t="s">
        <v>318</v>
      </c>
      <c r="M1" s="10"/>
    </row>
    <row r="2" ht="48" spans="1:13">
      <c r="A2" s="3"/>
      <c r="B2" s="4" t="s">
        <v>319</v>
      </c>
      <c r="C2" s="4" t="s">
        <v>320</v>
      </c>
      <c r="D2" s="3"/>
      <c r="E2" s="4" t="s">
        <v>321</v>
      </c>
      <c r="F2" s="4" t="s">
        <v>322</v>
      </c>
      <c r="G2" s="3"/>
      <c r="H2" s="4" t="s">
        <v>323</v>
      </c>
      <c r="I2" s="4" t="s">
        <v>324</v>
      </c>
      <c r="J2" s="3"/>
      <c r="K2" s="4" t="s">
        <v>325</v>
      </c>
      <c r="L2" s="4" t="s">
        <v>326</v>
      </c>
      <c r="M2" s="10"/>
    </row>
    <row r="3" ht="17" spans="1:13">
      <c r="A3" s="3"/>
      <c r="B3" s="4" t="s">
        <v>327</v>
      </c>
      <c r="C3" s="4" t="s">
        <v>328</v>
      </c>
      <c r="D3" s="3"/>
      <c r="E3" s="4" t="s">
        <v>329</v>
      </c>
      <c r="F3" s="4" t="s">
        <v>330</v>
      </c>
      <c r="G3" s="3"/>
      <c r="H3" s="4" t="s">
        <v>331</v>
      </c>
      <c r="I3" s="4" t="s">
        <v>332</v>
      </c>
      <c r="J3" s="3"/>
      <c r="K3" s="4" t="s">
        <v>333</v>
      </c>
      <c r="L3" s="4" t="s">
        <v>334</v>
      </c>
      <c r="M3" s="10"/>
    </row>
    <row r="4" ht="48" spans="1:13">
      <c r="A4" s="3"/>
      <c r="B4" s="4" t="s">
        <v>335</v>
      </c>
      <c r="C4" s="4" t="s">
        <v>336</v>
      </c>
      <c r="D4" s="3"/>
      <c r="E4" s="4" t="s">
        <v>337</v>
      </c>
      <c r="F4" s="4" t="s">
        <v>338</v>
      </c>
      <c r="G4" s="3"/>
      <c r="H4" s="4" t="s">
        <v>339</v>
      </c>
      <c r="I4" s="4" t="s">
        <v>340</v>
      </c>
      <c r="J4" s="3"/>
      <c r="K4" s="4" t="s">
        <v>341</v>
      </c>
      <c r="L4" s="4" t="s">
        <v>342</v>
      </c>
      <c r="M4" s="10"/>
    </row>
    <row r="5" ht="17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0"/>
    </row>
    <row r="6" ht="17" spans="1:13">
      <c r="A6" s="3"/>
      <c r="B6" s="4" t="s">
        <v>343</v>
      </c>
      <c r="C6" s="4" t="s">
        <v>344</v>
      </c>
      <c r="D6" s="3"/>
      <c r="E6" s="4" t="s">
        <v>345</v>
      </c>
      <c r="F6" s="4" t="s">
        <v>346</v>
      </c>
      <c r="G6" s="3"/>
      <c r="H6" s="4" t="s">
        <v>347</v>
      </c>
      <c r="I6" s="4" t="s">
        <v>348</v>
      </c>
      <c r="J6" s="3"/>
      <c r="K6" s="4" t="s">
        <v>349</v>
      </c>
      <c r="L6" s="4" t="s">
        <v>350</v>
      </c>
      <c r="M6" s="10"/>
    </row>
    <row r="7" ht="48" spans="1:13">
      <c r="A7" s="3"/>
      <c r="B7" s="4" t="s">
        <v>351</v>
      </c>
      <c r="C7" s="4" t="s">
        <v>352</v>
      </c>
      <c r="D7" s="3"/>
      <c r="E7" s="4" t="s">
        <v>353</v>
      </c>
      <c r="F7" s="4" t="s">
        <v>354</v>
      </c>
      <c r="G7" s="3"/>
      <c r="H7" s="4" t="s">
        <v>355</v>
      </c>
      <c r="I7" s="4" t="s">
        <v>356</v>
      </c>
      <c r="J7" s="3"/>
      <c r="K7" s="4" t="s">
        <v>357</v>
      </c>
      <c r="L7" s="4" t="s">
        <v>358</v>
      </c>
      <c r="M7" s="10"/>
    </row>
    <row r="8" ht="17" spans="1:13">
      <c r="A8" s="3"/>
      <c r="B8" s="4" t="s">
        <v>359</v>
      </c>
      <c r="C8" s="4" t="s">
        <v>360</v>
      </c>
      <c r="D8" s="3"/>
      <c r="E8" s="4" t="s">
        <v>361</v>
      </c>
      <c r="F8" s="4" t="s">
        <v>362</v>
      </c>
      <c r="G8" s="3"/>
      <c r="H8" s="4" t="s">
        <v>363</v>
      </c>
      <c r="I8" s="4" t="s">
        <v>364</v>
      </c>
      <c r="J8" s="3"/>
      <c r="K8" s="4" t="s">
        <v>365</v>
      </c>
      <c r="L8" s="4" t="s">
        <v>366</v>
      </c>
      <c r="M8" s="10"/>
    </row>
    <row r="9" ht="48" spans="1:13">
      <c r="A9" s="3"/>
      <c r="B9" s="4" t="s">
        <v>367</v>
      </c>
      <c r="C9" s="4" t="s">
        <v>368</v>
      </c>
      <c r="D9" s="3"/>
      <c r="E9" s="4" t="s">
        <v>369</v>
      </c>
      <c r="F9" s="4" t="s">
        <v>370</v>
      </c>
      <c r="G9" s="3"/>
      <c r="H9" s="4" t="s">
        <v>371</v>
      </c>
      <c r="I9" s="4" t="s">
        <v>372</v>
      </c>
      <c r="J9" s="3"/>
      <c r="K9" s="4" t="s">
        <v>373</v>
      </c>
      <c r="L9" s="4" t="s">
        <v>374</v>
      </c>
      <c r="M9" s="10"/>
    </row>
    <row r="10" ht="17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7" spans="1:12">
      <c r="A11" s="3"/>
      <c r="B11" s="3"/>
      <c r="C11" s="3"/>
      <c r="D11" s="3"/>
      <c r="H11" s="5" t="s">
        <v>375</v>
      </c>
      <c r="I11" s="11"/>
      <c r="J11" s="3"/>
      <c r="K11" s="3"/>
      <c r="L11" s="3"/>
    </row>
    <row r="12" ht="17" spans="1:12">
      <c r="A12" s="3"/>
      <c r="B12" s="3"/>
      <c r="C12" s="3"/>
      <c r="D12" s="3"/>
      <c r="J12" s="3"/>
      <c r="K12" s="3"/>
      <c r="L12" s="3"/>
    </row>
    <row r="13" ht="17" spans="1:12">
      <c r="A13" s="3"/>
      <c r="B13" s="6" t="s">
        <v>376</v>
      </c>
      <c r="C13" s="3"/>
      <c r="D13" s="3"/>
      <c r="E13" s="7" t="s">
        <v>377</v>
      </c>
      <c r="F13" s="8"/>
      <c r="G13" s="8"/>
      <c r="H13" s="8"/>
      <c r="I13" s="12"/>
      <c r="J13" s="3"/>
      <c r="K13" s="3"/>
      <c r="L13" s="3"/>
    </row>
    <row r="14" ht="9" customHeight="1"/>
    <row r="15" ht="17.5" spans="2:12">
      <c r="B15" s="9" t="s">
        <v>378</v>
      </c>
      <c r="C15" s="9"/>
      <c r="D15" s="9"/>
      <c r="E15" s="9"/>
      <c r="F15" s="9"/>
      <c r="G15" s="9"/>
      <c r="H15" s="9"/>
      <c r="I15" s="9"/>
      <c r="J15" s="9"/>
      <c r="K15" s="9"/>
      <c r="L15" s="9"/>
    </row>
  </sheetData>
  <mergeCells count="3">
    <mergeCell ref="H11:I11"/>
    <mergeCell ref="E13:I13"/>
    <mergeCell ref="B15:L15"/>
  </mergeCells>
  <printOptions horizontalCentered="1"/>
  <pageMargins left="0.700694444444445" right="0.700694444444445" top="1.18055555555556" bottom="0.751388888888889" header="0.298611111111111" footer="0.298611111111111"/>
  <pageSetup paperSize="9" orientation="landscape" horizontalDpi="600"/>
  <headerFooter>
    <oddHeader>&amp;C&amp;BAdvanced C Programming
ISTM Purdue-FCU 2+2 ECE Program
Spring Semester, 2024
Final Exam Seat Assignment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3" activePane="bottomRight" state="frozenSplit"/>
      <selection/>
      <selection pane="topRight"/>
      <selection pane="bottomLeft"/>
      <selection pane="bottomRight" activeCell="G2" sqref="G2:G26"/>
    </sheetView>
  </sheetViews>
  <sheetFormatPr defaultColWidth="8.64615384615385" defaultRowHeight="15.5" outlineLevelCol="6"/>
  <cols>
    <col min="1" max="1" width="4.53076923076923" style="13" customWidth="1"/>
    <col min="2" max="2" width="8.64615384615385" style="13" customWidth="1"/>
    <col min="3" max="3" width="8.47692307692308" style="13" customWidth="1"/>
    <col min="4" max="4" width="7.8" style="14" customWidth="1"/>
    <col min="5" max="5" width="9.81538461538462" style="14" customWidth="1"/>
    <col min="6" max="6" width="55.9230769230769" style="14" customWidth="1"/>
    <col min="7" max="7" width="6.23076923076923" style="34" customWidth="1"/>
    <col min="8" max="32" width="8.97692307692308" style="14" customWidth="1"/>
    <col min="33" max="16384" width="8.64615384615385" style="14"/>
  </cols>
  <sheetData>
    <row r="1" s="13" customFormat="1" spans="1:7">
      <c r="A1" s="35" t="s">
        <v>0</v>
      </c>
      <c r="B1" s="35" t="s">
        <v>1</v>
      </c>
      <c r="C1" s="35" t="s">
        <v>2</v>
      </c>
      <c r="D1" s="86" t="s">
        <v>3</v>
      </c>
      <c r="E1" s="41" t="s">
        <v>4</v>
      </c>
      <c r="F1" s="41" t="s">
        <v>122</v>
      </c>
      <c r="G1" s="36" t="s">
        <v>123</v>
      </c>
    </row>
    <row r="2" ht="46.5" spans="1:7">
      <c r="A2" s="37">
        <v>1</v>
      </c>
      <c r="B2" s="38" t="s">
        <v>22</v>
      </c>
      <c r="C2" s="87" t="s">
        <v>23</v>
      </c>
      <c r="D2" s="40" t="s">
        <v>24</v>
      </c>
      <c r="E2" s="40" t="s">
        <v>25</v>
      </c>
      <c r="F2" s="41" t="s">
        <v>124</v>
      </c>
      <c r="G2" s="36">
        <v>90</v>
      </c>
    </row>
    <row r="3" ht="62" spans="1:7">
      <c r="A3" s="37">
        <v>2</v>
      </c>
      <c r="B3" s="42" t="s">
        <v>26</v>
      </c>
      <c r="C3" s="88" t="s">
        <v>27</v>
      </c>
      <c r="D3" s="40" t="s">
        <v>28</v>
      </c>
      <c r="E3" s="40" t="s">
        <v>29</v>
      </c>
      <c r="F3" s="41" t="s">
        <v>125</v>
      </c>
      <c r="G3" s="36">
        <v>80</v>
      </c>
    </row>
    <row r="4" ht="62" spans="1:7">
      <c r="A4" s="37">
        <v>3</v>
      </c>
      <c r="B4" s="44" t="s">
        <v>30</v>
      </c>
      <c r="C4" s="87" t="s">
        <v>31</v>
      </c>
      <c r="D4" s="40" t="s">
        <v>32</v>
      </c>
      <c r="E4" s="40" t="s">
        <v>33</v>
      </c>
      <c r="F4" s="41" t="s">
        <v>126</v>
      </c>
      <c r="G4" s="36">
        <v>93</v>
      </c>
    </row>
    <row r="5" ht="62" spans="1:7">
      <c r="A5" s="37">
        <v>4</v>
      </c>
      <c r="B5" s="37" t="s">
        <v>34</v>
      </c>
      <c r="C5" s="45" t="s">
        <v>35</v>
      </c>
      <c r="D5" s="46" t="s">
        <v>36</v>
      </c>
      <c r="E5" s="41" t="s">
        <v>37</v>
      </c>
      <c r="F5" s="41" t="s">
        <v>127</v>
      </c>
      <c r="G5" s="36">
        <v>90</v>
      </c>
    </row>
    <row r="6" ht="62" spans="1:7">
      <c r="A6" s="37">
        <v>5</v>
      </c>
      <c r="B6" s="38" t="s">
        <v>38</v>
      </c>
      <c r="C6" s="87" t="s">
        <v>39</v>
      </c>
      <c r="D6" s="40" t="s">
        <v>40</v>
      </c>
      <c r="E6" s="40" t="s">
        <v>41</v>
      </c>
      <c r="F6" s="41" t="s">
        <v>128</v>
      </c>
      <c r="G6" s="36">
        <v>85</v>
      </c>
    </row>
    <row r="7" ht="31" spans="1:7">
      <c r="A7" s="37">
        <v>6</v>
      </c>
      <c r="B7" s="37" t="s">
        <v>42</v>
      </c>
      <c r="C7" s="87" t="s">
        <v>43</v>
      </c>
      <c r="D7" s="47" t="s">
        <v>44</v>
      </c>
      <c r="E7" s="41" t="s">
        <v>45</v>
      </c>
      <c r="F7" s="41" t="s">
        <v>129</v>
      </c>
      <c r="G7" s="36">
        <v>100</v>
      </c>
    </row>
    <row r="8" ht="108.5" spans="1:7">
      <c r="A8" s="37">
        <v>7</v>
      </c>
      <c r="B8" s="37" t="s">
        <v>46</v>
      </c>
      <c r="C8" s="48" t="s">
        <v>47</v>
      </c>
      <c r="D8" s="47" t="s">
        <v>48</v>
      </c>
      <c r="E8" s="41" t="s">
        <v>49</v>
      </c>
      <c r="F8" s="41" t="s">
        <v>130</v>
      </c>
      <c r="G8" s="36">
        <v>74</v>
      </c>
    </row>
    <row r="9" ht="31" spans="1:7">
      <c r="A9" s="37">
        <v>8</v>
      </c>
      <c r="B9" s="37" t="s">
        <v>50</v>
      </c>
      <c r="C9" s="48" t="s">
        <v>51</v>
      </c>
      <c r="D9" s="47" t="s">
        <v>52</v>
      </c>
      <c r="E9" s="41" t="s">
        <v>53</v>
      </c>
      <c r="F9" s="41" t="s">
        <v>129</v>
      </c>
      <c r="G9" s="36">
        <v>100</v>
      </c>
    </row>
    <row r="10" ht="46.5" spans="1:7">
      <c r="A10" s="37">
        <v>9</v>
      </c>
      <c r="B10" s="37" t="s">
        <v>54</v>
      </c>
      <c r="C10" s="48" t="s">
        <v>55</v>
      </c>
      <c r="D10" s="47" t="s">
        <v>56</v>
      </c>
      <c r="E10" s="41" t="s">
        <v>57</v>
      </c>
      <c r="F10" s="41" t="s">
        <v>131</v>
      </c>
      <c r="G10" s="36">
        <v>95</v>
      </c>
    </row>
    <row r="11" ht="62" spans="1:7">
      <c r="A11" s="37">
        <v>10</v>
      </c>
      <c r="B11" s="37" t="s">
        <v>58</v>
      </c>
      <c r="C11" s="48" t="s">
        <v>59</v>
      </c>
      <c r="D11" s="47" t="s">
        <v>60</v>
      </c>
      <c r="E11" s="41" t="s">
        <v>61</v>
      </c>
      <c r="F11" s="41" t="s">
        <v>125</v>
      </c>
      <c r="G11" s="36">
        <v>80</v>
      </c>
    </row>
    <row r="12" ht="31" spans="1:7">
      <c r="A12" s="37">
        <v>11</v>
      </c>
      <c r="B12" s="37" t="s">
        <v>62</v>
      </c>
      <c r="C12" s="48" t="s">
        <v>63</v>
      </c>
      <c r="D12" s="47" t="s">
        <v>64</v>
      </c>
      <c r="E12" s="41" t="s">
        <v>65</v>
      </c>
      <c r="F12" s="41" t="s">
        <v>129</v>
      </c>
      <c r="G12" s="36">
        <v>100</v>
      </c>
    </row>
    <row r="13" ht="46.5" spans="1:7">
      <c r="A13" s="37">
        <v>12</v>
      </c>
      <c r="B13" s="37" t="s">
        <v>66</v>
      </c>
      <c r="C13" s="48" t="s">
        <v>67</v>
      </c>
      <c r="D13" s="47" t="s">
        <v>68</v>
      </c>
      <c r="E13" s="41" t="s">
        <v>69</v>
      </c>
      <c r="F13" s="41" t="s">
        <v>132</v>
      </c>
      <c r="G13" s="36">
        <v>95</v>
      </c>
    </row>
    <row r="14" ht="31" spans="1:7">
      <c r="A14" s="37">
        <v>13</v>
      </c>
      <c r="B14" s="37" t="s">
        <v>70</v>
      </c>
      <c r="C14" s="48" t="s">
        <v>71</v>
      </c>
      <c r="D14" s="47" t="s">
        <v>72</v>
      </c>
      <c r="E14" s="41" t="s">
        <v>73</v>
      </c>
      <c r="F14" s="41" t="s">
        <v>129</v>
      </c>
      <c r="G14" s="36">
        <v>100</v>
      </c>
    </row>
    <row r="15" ht="62" spans="1:7">
      <c r="A15" s="37">
        <v>14</v>
      </c>
      <c r="B15" s="37" t="s">
        <v>74</v>
      </c>
      <c r="C15" s="48" t="s">
        <v>75</v>
      </c>
      <c r="D15" s="47" t="s">
        <v>76</v>
      </c>
      <c r="E15" s="41" t="s">
        <v>77</v>
      </c>
      <c r="F15" s="41" t="s">
        <v>133</v>
      </c>
      <c r="G15" s="36">
        <v>85</v>
      </c>
    </row>
    <row r="16" ht="62" spans="1:7">
      <c r="A16" s="37">
        <v>15</v>
      </c>
      <c r="B16" s="37" t="s">
        <v>78</v>
      </c>
      <c r="C16" s="48" t="s">
        <v>79</v>
      </c>
      <c r="D16" s="47" t="s">
        <v>80</v>
      </c>
      <c r="E16" s="41" t="s">
        <v>81</v>
      </c>
      <c r="F16" s="41" t="s">
        <v>125</v>
      </c>
      <c r="G16" s="36">
        <v>80</v>
      </c>
    </row>
    <row r="17" ht="46.5" spans="1:7">
      <c r="A17" s="37">
        <v>16</v>
      </c>
      <c r="B17" s="37" t="s">
        <v>82</v>
      </c>
      <c r="C17" s="48" t="s">
        <v>83</v>
      </c>
      <c r="D17" s="47" t="s">
        <v>84</v>
      </c>
      <c r="E17" s="41" t="s">
        <v>85</v>
      </c>
      <c r="F17" s="41" t="s">
        <v>134</v>
      </c>
      <c r="G17" s="36">
        <v>95</v>
      </c>
    </row>
    <row r="18" ht="77.5" spans="1:7">
      <c r="A18" s="37">
        <v>17</v>
      </c>
      <c r="B18" s="37" t="s">
        <v>86</v>
      </c>
      <c r="C18" s="48" t="s">
        <v>87</v>
      </c>
      <c r="D18" s="47" t="s">
        <v>88</v>
      </c>
      <c r="E18" s="41" t="s">
        <v>89</v>
      </c>
      <c r="F18" s="41" t="s">
        <v>135</v>
      </c>
      <c r="G18" s="36">
        <v>90</v>
      </c>
    </row>
    <row r="19" ht="62" spans="1:7">
      <c r="A19" s="37">
        <v>18</v>
      </c>
      <c r="B19" s="37" t="s">
        <v>90</v>
      </c>
      <c r="C19" s="48" t="s">
        <v>91</v>
      </c>
      <c r="D19" s="47" t="s">
        <v>92</v>
      </c>
      <c r="E19" s="41" t="s">
        <v>93</v>
      </c>
      <c r="F19" s="41" t="s">
        <v>136</v>
      </c>
      <c r="G19" s="36">
        <v>75</v>
      </c>
    </row>
    <row r="20" ht="46.5" spans="1:7">
      <c r="A20" s="37">
        <v>19</v>
      </c>
      <c r="B20" s="37" t="s">
        <v>94</v>
      </c>
      <c r="C20" s="48" t="s">
        <v>95</v>
      </c>
      <c r="D20" s="47" t="s">
        <v>96</v>
      </c>
      <c r="E20" s="41" t="s">
        <v>97</v>
      </c>
      <c r="F20" s="41" t="s">
        <v>134</v>
      </c>
      <c r="G20" s="36">
        <v>95</v>
      </c>
    </row>
    <row r="21" ht="77.5" spans="1:7">
      <c r="A21" s="37">
        <v>20</v>
      </c>
      <c r="B21" s="37" t="s">
        <v>98</v>
      </c>
      <c r="C21" s="48" t="s">
        <v>99</v>
      </c>
      <c r="D21" s="47" t="s">
        <v>100</v>
      </c>
      <c r="E21" s="41" t="s">
        <v>101</v>
      </c>
      <c r="F21" s="41" t="s">
        <v>137</v>
      </c>
      <c r="G21" s="36">
        <v>85</v>
      </c>
    </row>
    <row r="22" ht="62" spans="1:7">
      <c r="A22" s="37">
        <v>21</v>
      </c>
      <c r="B22" s="37" t="s">
        <v>102</v>
      </c>
      <c r="C22" s="48" t="s">
        <v>103</v>
      </c>
      <c r="D22" s="47" t="s">
        <v>104</v>
      </c>
      <c r="E22" s="41" t="s">
        <v>105</v>
      </c>
      <c r="F22" s="41" t="s">
        <v>138</v>
      </c>
      <c r="G22" s="36">
        <v>90</v>
      </c>
    </row>
    <row r="23" ht="46.5" spans="1:7">
      <c r="A23" s="37">
        <v>22</v>
      </c>
      <c r="B23" s="37" t="s">
        <v>106</v>
      </c>
      <c r="C23" s="48" t="s">
        <v>107</v>
      </c>
      <c r="D23" s="47" t="s">
        <v>108</v>
      </c>
      <c r="E23" s="41" t="s">
        <v>109</v>
      </c>
      <c r="F23" s="41" t="s">
        <v>139</v>
      </c>
      <c r="G23" s="36">
        <v>90</v>
      </c>
    </row>
    <row r="24" ht="62" spans="1:7">
      <c r="A24" s="37">
        <v>23</v>
      </c>
      <c r="B24" s="37" t="s">
        <v>110</v>
      </c>
      <c r="C24" s="48" t="s">
        <v>111</v>
      </c>
      <c r="D24" s="47" t="s">
        <v>40</v>
      </c>
      <c r="E24" s="41" t="s">
        <v>112</v>
      </c>
      <c r="F24" s="41" t="s">
        <v>140</v>
      </c>
      <c r="G24" s="36">
        <v>90</v>
      </c>
    </row>
    <row r="25" ht="139.5" spans="1:7">
      <c r="A25" s="37">
        <v>24</v>
      </c>
      <c r="B25" s="37" t="s">
        <v>113</v>
      </c>
      <c r="C25" s="48" t="s">
        <v>114</v>
      </c>
      <c r="D25" s="47" t="s">
        <v>115</v>
      </c>
      <c r="E25" s="41" t="s">
        <v>116</v>
      </c>
      <c r="F25" s="41" t="s">
        <v>141</v>
      </c>
      <c r="G25" s="36">
        <v>69</v>
      </c>
    </row>
    <row r="26" ht="46.5" spans="1:7">
      <c r="A26" s="37">
        <v>25</v>
      </c>
      <c r="B26" s="37" t="s">
        <v>117</v>
      </c>
      <c r="C26" s="48" t="s">
        <v>118</v>
      </c>
      <c r="D26" s="47" t="s">
        <v>119</v>
      </c>
      <c r="E26" s="41" t="s">
        <v>120</v>
      </c>
      <c r="F26" s="41" t="s">
        <v>142</v>
      </c>
      <c r="G26" s="36">
        <v>80</v>
      </c>
    </row>
  </sheetData>
  <printOptions horizontalCentered="1"/>
  <pageMargins left="0.751388888888889" right="0.751388888888889" top="1.57430555555556" bottom="1" header="0.5" footer="0.5"/>
  <pageSetup paperSize="9" orientation="portrait" horizontalDpi="600"/>
  <headerFooter>
    <oddHeader>&amp;C&amp;"times New Roman"&amp;14&amp;BFCU-Purdue 2+2 ECE Program
Spring Semester, 2024
Programming Assignment 1
Grading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0" activePane="bottomRight" state="frozenSplit"/>
      <selection/>
      <selection pane="topRight"/>
      <selection pane="bottomLeft"/>
      <selection pane="bottomRight" activeCell="A1" sqref="A1:G26"/>
    </sheetView>
  </sheetViews>
  <sheetFormatPr defaultColWidth="9" defaultRowHeight="15.5" outlineLevelCol="6"/>
  <cols>
    <col min="1" max="1" width="4.43846153846154" style="15" customWidth="1"/>
    <col min="2" max="2" width="10.4384615384615" style="15" customWidth="1"/>
    <col min="3" max="3" width="8" style="15" customWidth="1"/>
    <col min="4" max="4" width="8.77692307692308" style="16" customWidth="1"/>
    <col min="5" max="5" width="10.0769230769231" style="16" customWidth="1"/>
    <col min="6" max="6" width="56.0769230769231" style="16" customWidth="1"/>
    <col min="7" max="7" width="5.69230769230769" style="17" customWidth="1"/>
    <col min="8" max="16384" width="9" style="16"/>
  </cols>
  <sheetData>
    <row r="1" s="13" customFormat="1" spans="1:7">
      <c r="A1" s="54" t="s">
        <v>0</v>
      </c>
      <c r="B1" s="54" t="s">
        <v>1</v>
      </c>
      <c r="C1" s="54" t="s">
        <v>2</v>
      </c>
      <c r="D1" s="54" t="s">
        <v>3</v>
      </c>
      <c r="E1" s="51" t="s">
        <v>4</v>
      </c>
      <c r="F1" s="51" t="s">
        <v>122</v>
      </c>
      <c r="G1" s="19" t="s">
        <v>123</v>
      </c>
    </row>
    <row r="2" s="14" customFormat="1" ht="46.5" spans="1:7">
      <c r="A2" s="77">
        <v>1</v>
      </c>
      <c r="B2" s="74" t="s">
        <v>22</v>
      </c>
      <c r="C2" s="22" t="s">
        <v>23</v>
      </c>
      <c r="D2" s="78" t="s">
        <v>24</v>
      </c>
      <c r="E2" s="79" t="s">
        <v>25</v>
      </c>
      <c r="F2" s="25" t="s">
        <v>143</v>
      </c>
      <c r="G2" s="19">
        <v>90</v>
      </c>
    </row>
    <row r="3" s="14" customFormat="1" ht="31" spans="1:7">
      <c r="A3" s="77">
        <v>2</v>
      </c>
      <c r="B3" s="80" t="s">
        <v>26</v>
      </c>
      <c r="C3" s="27" t="s">
        <v>27</v>
      </c>
      <c r="D3" s="78" t="s">
        <v>28</v>
      </c>
      <c r="E3" s="79" t="s">
        <v>29</v>
      </c>
      <c r="F3" s="25" t="s">
        <v>129</v>
      </c>
      <c r="G3" s="19">
        <v>100</v>
      </c>
    </row>
    <row r="4" s="14" customFormat="1" ht="31" spans="1:7">
      <c r="A4" s="77">
        <v>3</v>
      </c>
      <c r="B4" s="81" t="s">
        <v>30</v>
      </c>
      <c r="C4" s="22" t="s">
        <v>31</v>
      </c>
      <c r="D4" s="78" t="s">
        <v>32</v>
      </c>
      <c r="E4" s="79" t="s">
        <v>33</v>
      </c>
      <c r="F4" s="25" t="s">
        <v>129</v>
      </c>
      <c r="G4" s="19">
        <v>100</v>
      </c>
    </row>
    <row r="5" s="14" customFormat="1" ht="46.5" spans="1:7">
      <c r="A5" s="77">
        <v>4</v>
      </c>
      <c r="B5" s="77" t="s">
        <v>34</v>
      </c>
      <c r="C5" s="82" t="s">
        <v>35</v>
      </c>
      <c r="D5" s="83" t="s">
        <v>36</v>
      </c>
      <c r="E5" s="67" t="s">
        <v>37</v>
      </c>
      <c r="F5" s="25" t="s">
        <v>144</v>
      </c>
      <c r="G5" s="19">
        <v>95</v>
      </c>
    </row>
    <row r="6" s="14" customFormat="1" ht="62" spans="1:7">
      <c r="A6" s="77">
        <v>5</v>
      </c>
      <c r="B6" s="74" t="s">
        <v>38</v>
      </c>
      <c r="C6" s="22" t="s">
        <v>39</v>
      </c>
      <c r="D6" s="78" t="s">
        <v>40</v>
      </c>
      <c r="E6" s="79" t="s">
        <v>41</v>
      </c>
      <c r="F6" s="25" t="s">
        <v>145</v>
      </c>
      <c r="G6" s="19">
        <v>90</v>
      </c>
    </row>
    <row r="7" s="14" customFormat="1" ht="31" spans="1:7">
      <c r="A7" s="77">
        <v>6</v>
      </c>
      <c r="B7" s="77" t="s">
        <v>42</v>
      </c>
      <c r="C7" s="22" t="s">
        <v>43</v>
      </c>
      <c r="D7" s="84" t="s">
        <v>44</v>
      </c>
      <c r="E7" s="67" t="s">
        <v>45</v>
      </c>
      <c r="F7" s="25" t="s">
        <v>129</v>
      </c>
      <c r="G7" s="19">
        <v>100</v>
      </c>
    </row>
    <row r="8" s="14" customFormat="1" ht="31" spans="1:7">
      <c r="A8" s="77">
        <v>7</v>
      </c>
      <c r="B8" s="77" t="s">
        <v>46</v>
      </c>
      <c r="C8" s="33" t="s">
        <v>47</v>
      </c>
      <c r="D8" s="84" t="s">
        <v>48</v>
      </c>
      <c r="E8" s="67" t="s">
        <v>49</v>
      </c>
      <c r="F8" s="25" t="s">
        <v>129</v>
      </c>
      <c r="G8" s="19">
        <v>100</v>
      </c>
    </row>
    <row r="9" s="14" customFormat="1" ht="46.5" spans="1:7">
      <c r="A9" s="77">
        <v>8</v>
      </c>
      <c r="B9" s="85" t="s">
        <v>50</v>
      </c>
      <c r="C9" s="33" t="s">
        <v>51</v>
      </c>
      <c r="D9" s="84" t="s">
        <v>52</v>
      </c>
      <c r="E9" s="67" t="s">
        <v>53</v>
      </c>
      <c r="F9" s="25" t="s">
        <v>146</v>
      </c>
      <c r="G9" s="19">
        <v>100</v>
      </c>
    </row>
    <row r="10" s="14" customFormat="1" ht="62" spans="1:7">
      <c r="A10" s="77">
        <v>9</v>
      </c>
      <c r="B10" s="77" t="s">
        <v>54</v>
      </c>
      <c r="C10" s="33" t="s">
        <v>55</v>
      </c>
      <c r="D10" s="84" t="s">
        <v>56</v>
      </c>
      <c r="E10" s="67" t="s">
        <v>57</v>
      </c>
      <c r="F10" s="25" t="s">
        <v>147</v>
      </c>
      <c r="G10" s="19">
        <v>91</v>
      </c>
    </row>
    <row r="11" s="14" customFormat="1" ht="31" spans="1:7">
      <c r="A11" s="77">
        <v>10</v>
      </c>
      <c r="B11" s="77" t="s">
        <v>58</v>
      </c>
      <c r="C11" s="33" t="s">
        <v>59</v>
      </c>
      <c r="D11" s="84" t="s">
        <v>60</v>
      </c>
      <c r="E11" s="67" t="s">
        <v>61</v>
      </c>
      <c r="F11" s="25" t="s">
        <v>129</v>
      </c>
      <c r="G11" s="19">
        <v>100</v>
      </c>
    </row>
    <row r="12" s="14" customFormat="1" ht="31" spans="1:7">
      <c r="A12" s="77">
        <v>11</v>
      </c>
      <c r="B12" s="77" t="s">
        <v>62</v>
      </c>
      <c r="C12" s="33" t="s">
        <v>63</v>
      </c>
      <c r="D12" s="84" t="s">
        <v>64</v>
      </c>
      <c r="E12" s="67" t="s">
        <v>65</v>
      </c>
      <c r="F12" s="25" t="s">
        <v>129</v>
      </c>
      <c r="G12" s="19">
        <v>100</v>
      </c>
    </row>
    <row r="13" s="14" customFormat="1" ht="31" spans="1:7">
      <c r="A13" s="77">
        <v>12</v>
      </c>
      <c r="B13" s="77" t="s">
        <v>66</v>
      </c>
      <c r="C13" s="33" t="s">
        <v>67</v>
      </c>
      <c r="D13" s="84" t="s">
        <v>68</v>
      </c>
      <c r="E13" s="67" t="s">
        <v>69</v>
      </c>
      <c r="F13" s="25" t="s">
        <v>129</v>
      </c>
      <c r="G13" s="19">
        <v>100</v>
      </c>
    </row>
    <row r="14" s="14" customFormat="1" ht="31" spans="1:7">
      <c r="A14" s="77">
        <v>13</v>
      </c>
      <c r="B14" s="77" t="s">
        <v>70</v>
      </c>
      <c r="C14" s="33" t="s">
        <v>71</v>
      </c>
      <c r="D14" s="84" t="s">
        <v>72</v>
      </c>
      <c r="E14" s="67" t="s">
        <v>73</v>
      </c>
      <c r="F14" s="25" t="s">
        <v>129</v>
      </c>
      <c r="G14" s="19">
        <v>100</v>
      </c>
    </row>
    <row r="15" s="14" customFormat="1" ht="77.5" spans="1:7">
      <c r="A15" s="77">
        <v>14</v>
      </c>
      <c r="B15" s="77" t="s">
        <v>74</v>
      </c>
      <c r="C15" s="33" t="s">
        <v>75</v>
      </c>
      <c r="D15" s="84" t="s">
        <v>76</v>
      </c>
      <c r="E15" s="67" t="s">
        <v>77</v>
      </c>
      <c r="F15" s="25" t="s">
        <v>148</v>
      </c>
      <c r="G15" s="19">
        <v>86</v>
      </c>
    </row>
    <row r="16" s="14" customFormat="1" ht="31" spans="1:7">
      <c r="A16" s="77">
        <v>15</v>
      </c>
      <c r="B16" s="77" t="s">
        <v>78</v>
      </c>
      <c r="C16" s="33" t="s">
        <v>79</v>
      </c>
      <c r="D16" s="84" t="s">
        <v>80</v>
      </c>
      <c r="E16" s="67" t="s">
        <v>81</v>
      </c>
      <c r="F16" s="25" t="s">
        <v>129</v>
      </c>
      <c r="G16" s="19">
        <v>100</v>
      </c>
    </row>
    <row r="17" s="14" customFormat="1" ht="31" spans="1:7">
      <c r="A17" s="77">
        <v>16</v>
      </c>
      <c r="B17" s="77" t="s">
        <v>82</v>
      </c>
      <c r="C17" s="33" t="s">
        <v>83</v>
      </c>
      <c r="D17" s="84" t="s">
        <v>84</v>
      </c>
      <c r="E17" s="67" t="s">
        <v>85</v>
      </c>
      <c r="F17" s="25" t="s">
        <v>129</v>
      </c>
      <c r="G17" s="19">
        <v>100</v>
      </c>
    </row>
    <row r="18" s="14" customFormat="1" ht="31" spans="1:7">
      <c r="A18" s="77">
        <v>17</v>
      </c>
      <c r="B18" s="77" t="s">
        <v>86</v>
      </c>
      <c r="C18" s="33" t="s">
        <v>87</v>
      </c>
      <c r="D18" s="84" t="s">
        <v>88</v>
      </c>
      <c r="E18" s="67" t="s">
        <v>89</v>
      </c>
      <c r="F18" s="25" t="s">
        <v>129</v>
      </c>
      <c r="G18" s="19">
        <v>96</v>
      </c>
    </row>
    <row r="19" s="14" customFormat="1" ht="46.5" spans="1:7">
      <c r="A19" s="77">
        <v>18</v>
      </c>
      <c r="B19" s="77" t="s">
        <v>90</v>
      </c>
      <c r="C19" s="33" t="s">
        <v>91</v>
      </c>
      <c r="D19" s="84" t="s">
        <v>92</v>
      </c>
      <c r="E19" s="67" t="s">
        <v>93</v>
      </c>
      <c r="F19" s="25" t="s">
        <v>146</v>
      </c>
      <c r="G19" s="19">
        <v>80</v>
      </c>
    </row>
    <row r="20" s="14" customFormat="1" ht="46.5" spans="1:7">
      <c r="A20" s="77">
        <v>19</v>
      </c>
      <c r="B20" s="77" t="s">
        <v>94</v>
      </c>
      <c r="C20" s="33" t="s">
        <v>95</v>
      </c>
      <c r="D20" s="84" t="s">
        <v>96</v>
      </c>
      <c r="E20" s="67" t="s">
        <v>97</v>
      </c>
      <c r="F20" s="25" t="s">
        <v>149</v>
      </c>
      <c r="G20" s="19">
        <v>96</v>
      </c>
    </row>
    <row r="21" s="14" customFormat="1" ht="62" spans="1:7">
      <c r="A21" s="77">
        <v>20</v>
      </c>
      <c r="B21" s="77" t="s">
        <v>98</v>
      </c>
      <c r="C21" s="33" t="s">
        <v>99</v>
      </c>
      <c r="D21" s="84" t="s">
        <v>100</v>
      </c>
      <c r="E21" s="67" t="s">
        <v>101</v>
      </c>
      <c r="F21" s="25" t="s">
        <v>150</v>
      </c>
      <c r="G21" s="19">
        <v>98</v>
      </c>
    </row>
    <row r="22" ht="31" spans="1:7">
      <c r="A22" s="77">
        <v>21</v>
      </c>
      <c r="B22" s="77" t="s">
        <v>102</v>
      </c>
      <c r="C22" s="33" t="s">
        <v>103</v>
      </c>
      <c r="D22" s="84" t="s">
        <v>104</v>
      </c>
      <c r="E22" s="67" t="s">
        <v>105</v>
      </c>
      <c r="F22" s="25" t="s">
        <v>129</v>
      </c>
      <c r="G22" s="19">
        <v>100</v>
      </c>
    </row>
    <row r="23" ht="31" spans="1:7">
      <c r="A23" s="77">
        <v>22</v>
      </c>
      <c r="B23" s="77" t="s">
        <v>106</v>
      </c>
      <c r="C23" s="33" t="s">
        <v>107</v>
      </c>
      <c r="D23" s="84" t="s">
        <v>108</v>
      </c>
      <c r="E23" s="67" t="s">
        <v>109</v>
      </c>
      <c r="F23" s="25" t="s">
        <v>129</v>
      </c>
      <c r="G23" s="19">
        <v>100</v>
      </c>
    </row>
    <row r="24" ht="31" spans="1:7">
      <c r="A24" s="77">
        <v>23</v>
      </c>
      <c r="B24" s="77" t="s">
        <v>110</v>
      </c>
      <c r="C24" s="33" t="s">
        <v>111</v>
      </c>
      <c r="D24" s="84" t="s">
        <v>40</v>
      </c>
      <c r="E24" s="67" t="s">
        <v>112</v>
      </c>
      <c r="F24" s="25" t="s">
        <v>129</v>
      </c>
      <c r="G24" s="19">
        <v>100</v>
      </c>
    </row>
    <row r="25" ht="31" spans="1:7">
      <c r="A25" s="77">
        <v>24</v>
      </c>
      <c r="B25" s="77" t="s">
        <v>113</v>
      </c>
      <c r="C25" s="33" t="s">
        <v>114</v>
      </c>
      <c r="D25" s="84" t="s">
        <v>115</v>
      </c>
      <c r="E25" s="67" t="s">
        <v>116</v>
      </c>
      <c r="F25" s="25" t="s">
        <v>129</v>
      </c>
      <c r="G25" s="19">
        <v>100</v>
      </c>
    </row>
    <row r="26" ht="31" spans="1:7">
      <c r="A26" s="77">
        <v>25</v>
      </c>
      <c r="B26" s="77" t="s">
        <v>117</v>
      </c>
      <c r="C26" s="33" t="s">
        <v>118</v>
      </c>
      <c r="D26" s="84" t="s">
        <v>119</v>
      </c>
      <c r="E26" s="67" t="s">
        <v>120</v>
      </c>
      <c r="F26" s="25" t="s">
        <v>129</v>
      </c>
      <c r="G26" s="19">
        <v>80</v>
      </c>
    </row>
  </sheetData>
  <sortState ref="A2:G26">
    <sortCondition ref="A2"/>
  </sortState>
  <printOptions horizontalCentered="1"/>
  <pageMargins left="0.751388888888889" right="0.751388888888889" top="1.45625" bottom="1" header="0.5" footer="0.5"/>
  <pageSetup paperSize="9" orientation="portrait" horizontalDpi="600"/>
  <headerFooter>
    <oddHeader>&amp;C&amp;BFCU-Purdue 2+2 ECE Program
Advanced C Programming
Spring Semester, 2024
Programming Assignment 2 Grading Report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19" activePane="bottomRight" state="frozenSplit"/>
      <selection/>
      <selection pane="topRight"/>
      <selection pane="bottomLeft"/>
      <selection pane="bottomRight" activeCell="G2" sqref="G2:G26"/>
    </sheetView>
  </sheetViews>
  <sheetFormatPr defaultColWidth="8.92307692307692" defaultRowHeight="15.5" outlineLevelCol="6"/>
  <cols>
    <col min="1" max="1" width="4.46153846153846" style="15" customWidth="1"/>
    <col min="2" max="2" width="10.4615384615385" style="15" customWidth="1"/>
    <col min="3" max="3" width="8" style="15" customWidth="1"/>
    <col min="4" max="4" width="8.76923076923077" style="16" customWidth="1"/>
    <col min="5" max="5" width="10" style="16" customWidth="1"/>
    <col min="6" max="6" width="59.0769230769231" style="16" customWidth="1"/>
    <col min="7" max="7" width="5.69230769230769" style="49" customWidth="1"/>
    <col min="8" max="16384" width="8.92307692307692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51" t="s">
        <v>4</v>
      </c>
      <c r="F1" s="51" t="s">
        <v>122</v>
      </c>
      <c r="G1" s="19" t="s">
        <v>123</v>
      </c>
    </row>
    <row r="2" s="14" customFormat="1" ht="62" spans="1:7">
      <c r="A2" s="20">
        <v>1</v>
      </c>
      <c r="B2" s="20" t="s">
        <v>22</v>
      </c>
      <c r="C2" s="18" t="s">
        <v>151</v>
      </c>
      <c r="D2" s="30" t="s">
        <v>24</v>
      </c>
      <c r="E2" s="67" t="s">
        <v>25</v>
      </c>
      <c r="F2" s="25" t="s">
        <v>152</v>
      </c>
      <c r="G2" s="51">
        <v>0</v>
      </c>
    </row>
    <row r="3" s="14" customFormat="1" ht="46.5" spans="1:7">
      <c r="A3" s="20">
        <v>2</v>
      </c>
      <c r="B3" s="20" t="s">
        <v>26</v>
      </c>
      <c r="C3" s="74" t="s">
        <v>153</v>
      </c>
      <c r="D3" s="68" t="s">
        <v>28</v>
      </c>
      <c r="E3" s="67" t="s">
        <v>29</v>
      </c>
      <c r="F3" s="25" t="s">
        <v>154</v>
      </c>
      <c r="G3" s="51">
        <v>96</v>
      </c>
    </row>
    <row r="4" s="14" customFormat="1" ht="31" spans="1:7">
      <c r="A4" s="20">
        <v>3</v>
      </c>
      <c r="B4" s="20" t="s">
        <v>30</v>
      </c>
      <c r="C4" s="54" t="s">
        <v>155</v>
      </c>
      <c r="D4" s="68" t="s">
        <v>32</v>
      </c>
      <c r="E4" s="67" t="s">
        <v>33</v>
      </c>
      <c r="F4" s="25" t="s">
        <v>129</v>
      </c>
      <c r="G4" s="51">
        <v>100</v>
      </c>
    </row>
    <row r="5" s="14" customFormat="1" ht="77.5" spans="1:7">
      <c r="A5" s="20">
        <v>4</v>
      </c>
      <c r="B5" s="70" t="s">
        <v>34</v>
      </c>
      <c r="C5" s="54" t="s">
        <v>156</v>
      </c>
      <c r="D5" s="68" t="s">
        <v>36</v>
      </c>
      <c r="E5" s="67" t="s">
        <v>37</v>
      </c>
      <c r="F5" s="25" t="s">
        <v>157</v>
      </c>
      <c r="G5" s="51">
        <v>71</v>
      </c>
    </row>
    <row r="6" s="14" customFormat="1" ht="31" spans="1:7">
      <c r="A6" s="20">
        <v>5</v>
      </c>
      <c r="B6" s="20" t="s">
        <v>38</v>
      </c>
      <c r="C6" s="54" t="s">
        <v>158</v>
      </c>
      <c r="D6" s="68" t="s">
        <v>40</v>
      </c>
      <c r="E6" s="67" t="s">
        <v>41</v>
      </c>
      <c r="F6" s="25" t="s">
        <v>129</v>
      </c>
      <c r="G6" s="51">
        <v>100</v>
      </c>
    </row>
    <row r="7" s="14" customFormat="1" ht="62" spans="1:7">
      <c r="A7" s="20">
        <v>6</v>
      </c>
      <c r="B7" s="20" t="s">
        <v>42</v>
      </c>
      <c r="C7" s="54" t="s">
        <v>159</v>
      </c>
      <c r="D7" s="68" t="s">
        <v>44</v>
      </c>
      <c r="E7" s="67" t="s">
        <v>45</v>
      </c>
      <c r="F7" s="25" t="s">
        <v>160</v>
      </c>
      <c r="G7" s="51">
        <v>95</v>
      </c>
    </row>
    <row r="8" s="14" customFormat="1" ht="46.5" spans="1:7">
      <c r="A8" s="20">
        <v>7</v>
      </c>
      <c r="B8" s="20" t="s">
        <v>46</v>
      </c>
      <c r="C8" s="54" t="s">
        <v>161</v>
      </c>
      <c r="D8" s="68" t="s">
        <v>48</v>
      </c>
      <c r="E8" s="67" t="s">
        <v>49</v>
      </c>
      <c r="F8" s="25" t="s">
        <v>162</v>
      </c>
      <c r="G8" s="51">
        <v>95</v>
      </c>
    </row>
    <row r="9" s="14" customFormat="1" ht="46.5" spans="1:7">
      <c r="A9" s="20">
        <v>8</v>
      </c>
      <c r="B9" s="20" t="s">
        <v>50</v>
      </c>
      <c r="C9" s="54" t="s">
        <v>163</v>
      </c>
      <c r="D9" s="68" t="s">
        <v>52</v>
      </c>
      <c r="E9" s="67" t="s">
        <v>53</v>
      </c>
      <c r="F9" s="25" t="s">
        <v>162</v>
      </c>
      <c r="G9" s="51">
        <v>95</v>
      </c>
    </row>
    <row r="10" s="14" customFormat="1" ht="77.5" spans="1:7">
      <c r="A10" s="20">
        <v>9</v>
      </c>
      <c r="B10" s="20" t="s">
        <v>54</v>
      </c>
      <c r="C10" s="54" t="s">
        <v>164</v>
      </c>
      <c r="D10" s="68" t="s">
        <v>56</v>
      </c>
      <c r="E10" s="67" t="s">
        <v>57</v>
      </c>
      <c r="F10" s="25" t="s">
        <v>157</v>
      </c>
      <c r="G10" s="51">
        <v>71</v>
      </c>
    </row>
    <row r="11" s="14" customFormat="1" ht="62" spans="1:7">
      <c r="A11" s="20">
        <v>10</v>
      </c>
      <c r="B11" s="20" t="s">
        <v>58</v>
      </c>
      <c r="C11" s="54" t="s">
        <v>165</v>
      </c>
      <c r="D11" s="68" t="s">
        <v>60</v>
      </c>
      <c r="E11" s="67" t="s">
        <v>61</v>
      </c>
      <c r="F11" s="25" t="s">
        <v>166</v>
      </c>
      <c r="G11" s="51">
        <v>75</v>
      </c>
    </row>
    <row r="12" s="14" customFormat="1" ht="31" spans="1:7">
      <c r="A12" s="20">
        <v>11</v>
      </c>
      <c r="B12" s="20" t="s">
        <v>62</v>
      </c>
      <c r="C12" s="54" t="s">
        <v>167</v>
      </c>
      <c r="D12" s="68" t="s">
        <v>64</v>
      </c>
      <c r="E12" s="67" t="s">
        <v>65</v>
      </c>
      <c r="F12" s="25" t="s">
        <v>129</v>
      </c>
      <c r="G12" s="51">
        <v>100</v>
      </c>
    </row>
    <row r="13" s="14" customFormat="1" ht="31" spans="1:7">
      <c r="A13" s="20">
        <v>12</v>
      </c>
      <c r="B13" s="20" t="s">
        <v>66</v>
      </c>
      <c r="C13" s="54" t="s">
        <v>168</v>
      </c>
      <c r="D13" s="68" t="s">
        <v>68</v>
      </c>
      <c r="E13" s="67" t="s">
        <v>69</v>
      </c>
      <c r="F13" s="25" t="s">
        <v>129</v>
      </c>
      <c r="G13" s="51">
        <v>100</v>
      </c>
    </row>
    <row r="14" s="14" customFormat="1" ht="46.5" spans="1:7">
      <c r="A14" s="20">
        <v>13</v>
      </c>
      <c r="B14" s="20" t="s">
        <v>70</v>
      </c>
      <c r="C14" s="54" t="s">
        <v>169</v>
      </c>
      <c r="D14" s="68" t="s">
        <v>72</v>
      </c>
      <c r="E14" s="67" t="s">
        <v>73</v>
      </c>
      <c r="F14" s="25" t="s">
        <v>162</v>
      </c>
      <c r="G14" s="51">
        <v>95</v>
      </c>
    </row>
    <row r="15" s="14" customFormat="1" ht="62" spans="1:7">
      <c r="A15" s="20">
        <v>14</v>
      </c>
      <c r="B15" s="20" t="s">
        <v>74</v>
      </c>
      <c r="C15" s="54" t="s">
        <v>170</v>
      </c>
      <c r="D15" s="68" t="s">
        <v>76</v>
      </c>
      <c r="E15" s="67" t="s">
        <v>77</v>
      </c>
      <c r="F15" s="25" t="s">
        <v>171</v>
      </c>
      <c r="G15" s="75">
        <v>91</v>
      </c>
    </row>
    <row r="16" s="14" customFormat="1" ht="46.5" spans="1:7">
      <c r="A16" s="20">
        <v>15</v>
      </c>
      <c r="B16" s="20" t="s">
        <v>78</v>
      </c>
      <c r="C16" s="54" t="s">
        <v>172</v>
      </c>
      <c r="D16" s="68" t="s">
        <v>80</v>
      </c>
      <c r="E16" s="67" t="s">
        <v>81</v>
      </c>
      <c r="F16" s="25" t="s">
        <v>154</v>
      </c>
      <c r="G16" s="51">
        <v>96</v>
      </c>
    </row>
    <row r="17" s="14" customFormat="1" ht="31" spans="1:7">
      <c r="A17" s="20">
        <v>16</v>
      </c>
      <c r="B17" s="20" t="s">
        <v>82</v>
      </c>
      <c r="C17" s="54" t="s">
        <v>173</v>
      </c>
      <c r="D17" s="68" t="s">
        <v>84</v>
      </c>
      <c r="E17" s="67" t="s">
        <v>85</v>
      </c>
      <c r="F17" s="25" t="s">
        <v>129</v>
      </c>
      <c r="G17" s="51">
        <v>100</v>
      </c>
    </row>
    <row r="18" s="14" customFormat="1" ht="46.5" spans="1:7">
      <c r="A18" s="20">
        <v>17</v>
      </c>
      <c r="B18" s="20" t="s">
        <v>86</v>
      </c>
      <c r="C18" s="54" t="s">
        <v>174</v>
      </c>
      <c r="D18" s="68" t="s">
        <v>88</v>
      </c>
      <c r="E18" s="67" t="s">
        <v>89</v>
      </c>
      <c r="F18" s="25" t="s">
        <v>162</v>
      </c>
      <c r="G18" s="51">
        <v>95</v>
      </c>
    </row>
    <row r="19" s="14" customFormat="1" ht="31" spans="1:7">
      <c r="A19" s="20">
        <v>18</v>
      </c>
      <c r="B19" s="20" t="s">
        <v>90</v>
      </c>
      <c r="C19" s="54" t="s">
        <v>175</v>
      </c>
      <c r="D19" s="68" t="s">
        <v>92</v>
      </c>
      <c r="E19" s="67" t="s">
        <v>93</v>
      </c>
      <c r="F19" s="25" t="s">
        <v>129</v>
      </c>
      <c r="G19" s="51">
        <v>100</v>
      </c>
    </row>
    <row r="20" s="14" customFormat="1" ht="31" spans="1:7">
      <c r="A20" s="20">
        <v>19</v>
      </c>
      <c r="B20" s="20" t="s">
        <v>94</v>
      </c>
      <c r="C20" s="54" t="s">
        <v>176</v>
      </c>
      <c r="D20" s="68" t="s">
        <v>96</v>
      </c>
      <c r="E20" s="67" t="s">
        <v>97</v>
      </c>
      <c r="F20" s="25" t="s">
        <v>129</v>
      </c>
      <c r="G20" s="51">
        <v>100</v>
      </c>
    </row>
    <row r="21" s="14" customFormat="1" ht="31" spans="1:7">
      <c r="A21" s="20">
        <v>20</v>
      </c>
      <c r="B21" s="20" t="s">
        <v>98</v>
      </c>
      <c r="C21" s="54" t="s">
        <v>177</v>
      </c>
      <c r="D21" s="68" t="s">
        <v>100</v>
      </c>
      <c r="E21" s="67" t="s">
        <v>101</v>
      </c>
      <c r="F21" s="25" t="s">
        <v>129</v>
      </c>
      <c r="G21" s="51">
        <v>100</v>
      </c>
    </row>
    <row r="22" ht="31" spans="1:7">
      <c r="A22" s="20">
        <v>21</v>
      </c>
      <c r="B22" s="20" t="s">
        <v>102</v>
      </c>
      <c r="C22" s="54" t="s">
        <v>178</v>
      </c>
      <c r="D22" s="68" t="s">
        <v>104</v>
      </c>
      <c r="E22" s="67" t="s">
        <v>105</v>
      </c>
      <c r="F22" s="25" t="s">
        <v>129</v>
      </c>
      <c r="G22" s="51">
        <v>100</v>
      </c>
    </row>
    <row r="23" ht="31" spans="1:7">
      <c r="A23" s="51">
        <v>22</v>
      </c>
      <c r="B23" s="51" t="s">
        <v>106</v>
      </c>
      <c r="C23" s="51" t="s">
        <v>179</v>
      </c>
      <c r="D23" s="67" t="s">
        <v>108</v>
      </c>
      <c r="E23" s="67" t="s">
        <v>109</v>
      </c>
      <c r="F23" s="76" t="s">
        <v>129</v>
      </c>
      <c r="G23" s="19">
        <v>100</v>
      </c>
    </row>
    <row r="24" ht="46.5" spans="1:7">
      <c r="A24" s="51">
        <v>23</v>
      </c>
      <c r="B24" s="51" t="s">
        <v>110</v>
      </c>
      <c r="C24" s="51" t="s">
        <v>180</v>
      </c>
      <c r="D24" s="67" t="s">
        <v>40</v>
      </c>
      <c r="E24" s="67" t="s">
        <v>112</v>
      </c>
      <c r="F24" s="76" t="s">
        <v>181</v>
      </c>
      <c r="G24" s="19">
        <v>100</v>
      </c>
    </row>
    <row r="25" ht="46.5" spans="1:7">
      <c r="A25" s="51">
        <v>24</v>
      </c>
      <c r="B25" s="51" t="s">
        <v>113</v>
      </c>
      <c r="C25" s="51" t="s">
        <v>182</v>
      </c>
      <c r="D25" s="67" t="s">
        <v>115</v>
      </c>
      <c r="E25" s="67" t="s">
        <v>116</v>
      </c>
      <c r="F25" s="76" t="s">
        <v>181</v>
      </c>
      <c r="G25" s="19">
        <v>100</v>
      </c>
    </row>
    <row r="26" ht="46.5" spans="1:7">
      <c r="A26" s="51">
        <v>25</v>
      </c>
      <c r="B26" s="51" t="s">
        <v>117</v>
      </c>
      <c r="C26" s="51" t="s">
        <v>183</v>
      </c>
      <c r="D26" s="67" t="s">
        <v>119</v>
      </c>
      <c r="E26" s="67" t="s">
        <v>120</v>
      </c>
      <c r="F26" s="76" t="s">
        <v>162</v>
      </c>
      <c r="G26" s="19">
        <v>95</v>
      </c>
    </row>
  </sheetData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Programming Assignment 3 Grading Report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3" activePane="bottomRight" state="frozenSplit"/>
      <selection/>
      <selection pane="topRight"/>
      <selection pane="bottomLeft"/>
      <selection pane="bottomRight" activeCell="G2" sqref="G2:G26"/>
    </sheetView>
  </sheetViews>
  <sheetFormatPr defaultColWidth="9.02307692307692" defaultRowHeight="15.5" outlineLevelCol="6"/>
  <cols>
    <col min="1" max="1" width="4.40769230769231" style="15" customWidth="1"/>
    <col min="2" max="2" width="10.4615384615385" style="15" customWidth="1"/>
    <col min="3" max="3" width="8" style="15" customWidth="1"/>
    <col min="4" max="4" width="8.82307692307692" style="16" customWidth="1"/>
    <col min="5" max="5" width="10.0461538461538" style="16" customWidth="1"/>
    <col min="6" max="6" width="56.1" style="49" customWidth="1"/>
    <col min="7" max="7" width="5.63846153846154" style="50" customWidth="1"/>
    <col min="8" max="16384" width="9.02307692307692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51" t="s">
        <v>4</v>
      </c>
      <c r="F1" s="19" t="s">
        <v>122</v>
      </c>
      <c r="G1" s="19" t="s">
        <v>123</v>
      </c>
    </row>
    <row r="2" s="14" customFormat="1" ht="62" spans="1:7">
      <c r="A2" s="20">
        <v>1</v>
      </c>
      <c r="B2" s="21" t="s">
        <v>22</v>
      </c>
      <c r="C2" s="71" t="s">
        <v>23</v>
      </c>
      <c r="D2" s="64" t="s">
        <v>24</v>
      </c>
      <c r="E2" s="65" t="s">
        <v>25</v>
      </c>
      <c r="F2" s="25" t="s">
        <v>184</v>
      </c>
      <c r="G2" s="51">
        <v>94</v>
      </c>
    </row>
    <row r="3" s="14" customFormat="1" ht="31" spans="1:7">
      <c r="A3" s="20">
        <v>2</v>
      </c>
      <c r="B3" s="26" t="s">
        <v>26</v>
      </c>
      <c r="C3" s="72" t="s">
        <v>27</v>
      </c>
      <c r="D3" s="64" t="s">
        <v>28</v>
      </c>
      <c r="E3" s="65" t="s">
        <v>29</v>
      </c>
      <c r="F3" s="25" t="s">
        <v>129</v>
      </c>
      <c r="G3" s="51">
        <v>100</v>
      </c>
    </row>
    <row r="4" s="14" customFormat="1" ht="46.5" spans="1:7">
      <c r="A4" s="20">
        <v>3</v>
      </c>
      <c r="B4" s="21" t="s">
        <v>30</v>
      </c>
      <c r="C4" s="71" t="s">
        <v>31</v>
      </c>
      <c r="D4" s="64" t="s">
        <v>32</v>
      </c>
      <c r="E4" s="65" t="s">
        <v>33</v>
      </c>
      <c r="F4" s="25" t="s">
        <v>185</v>
      </c>
      <c r="G4" s="51">
        <v>98</v>
      </c>
    </row>
    <row r="5" s="14" customFormat="1" ht="108.5" spans="1:7">
      <c r="A5" s="20">
        <v>4</v>
      </c>
      <c r="B5" s="20" t="s">
        <v>34</v>
      </c>
      <c r="C5" s="29" t="s">
        <v>35</v>
      </c>
      <c r="D5" s="30" t="s">
        <v>36</v>
      </c>
      <c r="E5" s="67" t="s">
        <v>37</v>
      </c>
      <c r="F5" s="25" t="s">
        <v>186</v>
      </c>
      <c r="G5" s="51">
        <v>77</v>
      </c>
    </row>
    <row r="6" s="14" customFormat="1" ht="46.5" spans="1:7">
      <c r="A6" s="20">
        <v>5</v>
      </c>
      <c r="B6" s="21" t="s">
        <v>38</v>
      </c>
      <c r="C6" s="71" t="s">
        <v>39</v>
      </c>
      <c r="D6" s="64" t="s">
        <v>40</v>
      </c>
      <c r="E6" s="65" t="s">
        <v>41</v>
      </c>
      <c r="F6" s="25" t="s">
        <v>187</v>
      </c>
      <c r="G6" s="51">
        <v>98</v>
      </c>
    </row>
    <row r="7" s="14" customFormat="1" ht="46.5" spans="1:7">
      <c r="A7" s="20">
        <v>6</v>
      </c>
      <c r="B7" s="20" t="s">
        <v>42</v>
      </c>
      <c r="C7" s="71" t="s">
        <v>43</v>
      </c>
      <c r="D7" s="68" t="s">
        <v>44</v>
      </c>
      <c r="E7" s="67" t="s">
        <v>45</v>
      </c>
      <c r="F7" s="25" t="s">
        <v>185</v>
      </c>
      <c r="G7" s="51">
        <v>98</v>
      </c>
    </row>
    <row r="8" s="14" customFormat="1" ht="62" spans="1:7">
      <c r="A8" s="20">
        <v>7</v>
      </c>
      <c r="B8" s="20" t="s">
        <v>46</v>
      </c>
      <c r="C8" s="69" t="s">
        <v>47</v>
      </c>
      <c r="D8" s="68" t="s">
        <v>48</v>
      </c>
      <c r="E8" s="67" t="s">
        <v>49</v>
      </c>
      <c r="F8" s="25" t="s">
        <v>188</v>
      </c>
      <c r="G8" s="51">
        <v>91</v>
      </c>
    </row>
    <row r="9" s="14" customFormat="1" ht="77.5" spans="1:7">
      <c r="A9" s="20">
        <v>8</v>
      </c>
      <c r="B9" s="70" t="s">
        <v>50</v>
      </c>
      <c r="C9" s="69" t="s">
        <v>51</v>
      </c>
      <c r="D9" s="68" t="s">
        <v>52</v>
      </c>
      <c r="E9" s="67" t="s">
        <v>53</v>
      </c>
      <c r="F9" s="25" t="s">
        <v>189</v>
      </c>
      <c r="G9" s="51">
        <v>90</v>
      </c>
    </row>
    <row r="10" s="14" customFormat="1" ht="31" spans="1:7">
      <c r="A10" s="20">
        <v>9</v>
      </c>
      <c r="B10" s="20" t="s">
        <v>54</v>
      </c>
      <c r="C10" s="69" t="s">
        <v>55</v>
      </c>
      <c r="D10" s="68" t="s">
        <v>56</v>
      </c>
      <c r="E10" s="67" t="s">
        <v>57</v>
      </c>
      <c r="F10" s="25" t="s">
        <v>129</v>
      </c>
      <c r="G10" s="51">
        <v>100</v>
      </c>
    </row>
    <row r="11" s="14" customFormat="1" ht="93" spans="1:7">
      <c r="A11" s="20">
        <v>10</v>
      </c>
      <c r="B11" s="20" t="s">
        <v>58</v>
      </c>
      <c r="C11" s="69" t="s">
        <v>59</v>
      </c>
      <c r="D11" s="68" t="s">
        <v>60</v>
      </c>
      <c r="E11" s="67" t="s">
        <v>61</v>
      </c>
      <c r="F11" s="25" t="s">
        <v>190</v>
      </c>
      <c r="G11" s="51">
        <v>82</v>
      </c>
    </row>
    <row r="12" s="14" customFormat="1" ht="77.5" spans="1:7">
      <c r="A12" s="20">
        <v>11</v>
      </c>
      <c r="B12" s="20" t="s">
        <v>62</v>
      </c>
      <c r="C12" s="69" t="s">
        <v>63</v>
      </c>
      <c r="D12" s="68" t="s">
        <v>64</v>
      </c>
      <c r="E12" s="67" t="s">
        <v>65</v>
      </c>
      <c r="F12" s="25" t="s">
        <v>191</v>
      </c>
      <c r="G12" s="51">
        <v>85</v>
      </c>
    </row>
    <row r="13" s="14" customFormat="1" ht="31" spans="1:7">
      <c r="A13" s="20">
        <v>12</v>
      </c>
      <c r="B13" s="20" t="s">
        <v>66</v>
      </c>
      <c r="C13" s="69" t="s">
        <v>67</v>
      </c>
      <c r="D13" s="68" t="s">
        <v>68</v>
      </c>
      <c r="E13" s="67" t="s">
        <v>69</v>
      </c>
      <c r="F13" s="25" t="s">
        <v>129</v>
      </c>
      <c r="G13" s="51">
        <v>100</v>
      </c>
    </row>
    <row r="14" s="14" customFormat="1" ht="31" spans="1:7">
      <c r="A14" s="20">
        <v>13</v>
      </c>
      <c r="B14" s="20" t="s">
        <v>70</v>
      </c>
      <c r="C14" s="69" t="s">
        <v>71</v>
      </c>
      <c r="D14" s="68" t="s">
        <v>72</v>
      </c>
      <c r="E14" s="67" t="s">
        <v>73</v>
      </c>
      <c r="F14" s="25" t="s">
        <v>129</v>
      </c>
      <c r="G14" s="51">
        <v>100</v>
      </c>
    </row>
    <row r="15" s="14" customFormat="1" ht="46.5" spans="1:7">
      <c r="A15" s="20">
        <v>14</v>
      </c>
      <c r="B15" s="20" t="s">
        <v>74</v>
      </c>
      <c r="C15" s="69" t="s">
        <v>75</v>
      </c>
      <c r="D15" s="68" t="s">
        <v>76</v>
      </c>
      <c r="E15" s="67" t="s">
        <v>77</v>
      </c>
      <c r="F15" s="25" t="s">
        <v>192</v>
      </c>
      <c r="G15" s="51">
        <v>96</v>
      </c>
    </row>
    <row r="16" s="14" customFormat="1" ht="31" spans="1:7">
      <c r="A16" s="20">
        <v>15</v>
      </c>
      <c r="B16" s="20" t="s">
        <v>78</v>
      </c>
      <c r="C16" s="69" t="s">
        <v>79</v>
      </c>
      <c r="D16" s="68" t="s">
        <v>80</v>
      </c>
      <c r="E16" s="67" t="s">
        <v>81</v>
      </c>
      <c r="F16" s="25" t="s">
        <v>129</v>
      </c>
      <c r="G16" s="51">
        <v>100</v>
      </c>
    </row>
    <row r="17" s="14" customFormat="1" ht="46.5" spans="1:7">
      <c r="A17" s="20">
        <v>16</v>
      </c>
      <c r="B17" s="20" t="s">
        <v>82</v>
      </c>
      <c r="C17" s="69" t="s">
        <v>83</v>
      </c>
      <c r="D17" s="68" t="s">
        <v>84</v>
      </c>
      <c r="E17" s="67" t="s">
        <v>85</v>
      </c>
      <c r="F17" s="25" t="s">
        <v>193</v>
      </c>
      <c r="G17" s="51">
        <v>95</v>
      </c>
    </row>
    <row r="18" s="14" customFormat="1" ht="31" spans="1:7">
      <c r="A18" s="20">
        <v>17</v>
      </c>
      <c r="B18" s="20" t="s">
        <v>86</v>
      </c>
      <c r="C18" s="69" t="s">
        <v>87</v>
      </c>
      <c r="D18" s="68" t="s">
        <v>88</v>
      </c>
      <c r="E18" s="67" t="s">
        <v>89</v>
      </c>
      <c r="F18" s="25" t="s">
        <v>129</v>
      </c>
      <c r="G18" s="51">
        <v>100</v>
      </c>
    </row>
    <row r="19" s="14" customFormat="1" ht="62" spans="1:7">
      <c r="A19" s="20">
        <v>18</v>
      </c>
      <c r="B19" s="20" t="s">
        <v>90</v>
      </c>
      <c r="C19" s="69" t="s">
        <v>91</v>
      </c>
      <c r="D19" s="68" t="s">
        <v>92</v>
      </c>
      <c r="E19" s="67" t="s">
        <v>93</v>
      </c>
      <c r="F19" s="25" t="s">
        <v>194</v>
      </c>
      <c r="G19" s="51">
        <v>94</v>
      </c>
    </row>
    <row r="20" s="14" customFormat="1" ht="31" spans="1:7">
      <c r="A20" s="20">
        <v>19</v>
      </c>
      <c r="B20" s="20" t="s">
        <v>94</v>
      </c>
      <c r="C20" s="69" t="s">
        <v>95</v>
      </c>
      <c r="D20" s="68" t="s">
        <v>96</v>
      </c>
      <c r="E20" s="67" t="s">
        <v>97</v>
      </c>
      <c r="F20" s="25" t="s">
        <v>129</v>
      </c>
      <c r="G20" s="51">
        <v>100</v>
      </c>
    </row>
    <row r="21" s="14" customFormat="1" ht="46.5" spans="1:7">
      <c r="A21" s="20">
        <v>20</v>
      </c>
      <c r="B21" s="20" t="s">
        <v>98</v>
      </c>
      <c r="C21" s="69" t="s">
        <v>99</v>
      </c>
      <c r="D21" s="68" t="s">
        <v>100</v>
      </c>
      <c r="E21" s="67" t="s">
        <v>101</v>
      </c>
      <c r="F21" s="25" t="s">
        <v>185</v>
      </c>
      <c r="G21" s="51">
        <v>98</v>
      </c>
    </row>
    <row r="22" ht="31" spans="1:7">
      <c r="A22" s="20">
        <v>21</v>
      </c>
      <c r="B22" s="20" t="s">
        <v>102</v>
      </c>
      <c r="C22" s="69" t="s">
        <v>103</v>
      </c>
      <c r="D22" s="68" t="s">
        <v>104</v>
      </c>
      <c r="E22" s="67" t="s">
        <v>105</v>
      </c>
      <c r="F22" s="25" t="s">
        <v>129</v>
      </c>
      <c r="G22" s="73">
        <v>100</v>
      </c>
    </row>
    <row r="23" ht="108.5" spans="1:7">
      <c r="A23" s="20">
        <v>22</v>
      </c>
      <c r="B23" s="20" t="s">
        <v>106</v>
      </c>
      <c r="C23" s="69" t="s">
        <v>107</v>
      </c>
      <c r="D23" s="68" t="s">
        <v>108</v>
      </c>
      <c r="E23" s="67" t="s">
        <v>109</v>
      </c>
      <c r="F23" s="25" t="s">
        <v>195</v>
      </c>
      <c r="G23" s="73">
        <v>80</v>
      </c>
    </row>
    <row r="24" ht="77.5" spans="1:7">
      <c r="A24" s="20">
        <v>23</v>
      </c>
      <c r="B24" s="20" t="s">
        <v>110</v>
      </c>
      <c r="C24" s="69" t="s">
        <v>111</v>
      </c>
      <c r="D24" s="68" t="s">
        <v>40</v>
      </c>
      <c r="E24" s="67" t="s">
        <v>112</v>
      </c>
      <c r="F24" s="25" t="s">
        <v>191</v>
      </c>
      <c r="G24" s="73">
        <v>85</v>
      </c>
    </row>
    <row r="25" ht="46.5" spans="1:7">
      <c r="A25" s="20">
        <v>24</v>
      </c>
      <c r="B25" s="20" t="s">
        <v>113</v>
      </c>
      <c r="C25" s="69" t="s">
        <v>114</v>
      </c>
      <c r="D25" s="68" t="s">
        <v>115</v>
      </c>
      <c r="E25" s="67" t="s">
        <v>116</v>
      </c>
      <c r="F25" s="25" t="s">
        <v>196</v>
      </c>
      <c r="G25" s="73">
        <v>20</v>
      </c>
    </row>
    <row r="26" ht="46.5" spans="1:7">
      <c r="A26" s="20">
        <v>25</v>
      </c>
      <c r="B26" s="20" t="s">
        <v>117</v>
      </c>
      <c r="C26" s="69" t="s">
        <v>118</v>
      </c>
      <c r="D26" s="68" t="s">
        <v>119</v>
      </c>
      <c r="E26" s="67" t="s">
        <v>120</v>
      </c>
      <c r="F26" s="25" t="s">
        <v>193</v>
      </c>
      <c r="G26" s="73">
        <v>95</v>
      </c>
    </row>
  </sheetData>
  <sortState ref="A2:G26">
    <sortCondition ref="A2"/>
  </sortState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Programming Assignment 4 Grading Report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0" activePane="bottomRight" state="frozenSplit"/>
      <selection/>
      <selection pane="topRight"/>
      <selection pane="bottomLeft"/>
      <selection pane="bottomRight" activeCell="G2" sqref="G2:G26"/>
    </sheetView>
  </sheetViews>
  <sheetFormatPr defaultColWidth="8.92307692307692" defaultRowHeight="15.5" outlineLevelCol="6"/>
  <cols>
    <col min="1" max="1" width="4.46153846153846" style="15" customWidth="1"/>
    <col min="2" max="2" width="10.4615384615385" style="15" customWidth="1"/>
    <col min="3" max="3" width="8" style="15" customWidth="1"/>
    <col min="4" max="4" width="8.76923076923077" style="16" customWidth="1"/>
    <col min="5" max="5" width="10" style="16" customWidth="1"/>
    <col min="6" max="6" width="56" style="16" customWidth="1"/>
    <col min="7" max="7" width="5.69230769230769" style="62" customWidth="1"/>
    <col min="8" max="16384" width="8.92307692307692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51" t="s">
        <v>4</v>
      </c>
      <c r="F1" s="51" t="s">
        <v>122</v>
      </c>
      <c r="G1" s="63" t="s">
        <v>123</v>
      </c>
    </row>
    <row r="2" s="14" customFormat="1" ht="31" spans="1:7">
      <c r="A2" s="20">
        <v>1</v>
      </c>
      <c r="B2" s="21" t="s">
        <v>22</v>
      </c>
      <c r="C2" s="22" t="s">
        <v>23</v>
      </c>
      <c r="D2" s="64" t="s">
        <v>24</v>
      </c>
      <c r="E2" s="65" t="s">
        <v>25</v>
      </c>
      <c r="F2" s="66" t="s">
        <v>197</v>
      </c>
      <c r="G2" s="63">
        <v>100</v>
      </c>
    </row>
    <row r="3" s="14" customFormat="1" ht="46.5" spans="1:7">
      <c r="A3" s="20">
        <v>2</v>
      </c>
      <c r="B3" s="26" t="s">
        <v>26</v>
      </c>
      <c r="C3" s="27" t="s">
        <v>27</v>
      </c>
      <c r="D3" s="64" t="s">
        <v>28</v>
      </c>
      <c r="E3" s="65" t="s">
        <v>29</v>
      </c>
      <c r="F3" s="66" t="s">
        <v>198</v>
      </c>
      <c r="G3" s="63">
        <v>97.5</v>
      </c>
    </row>
    <row r="4" s="14" customFormat="1" ht="46.5" spans="1:7">
      <c r="A4" s="20">
        <v>3</v>
      </c>
      <c r="B4" s="28" t="s">
        <v>30</v>
      </c>
      <c r="C4" s="22" t="s">
        <v>31</v>
      </c>
      <c r="D4" s="64" t="s">
        <v>32</v>
      </c>
      <c r="E4" s="65" t="s">
        <v>33</v>
      </c>
      <c r="F4" s="66" t="s">
        <v>199</v>
      </c>
      <c r="G4" s="63">
        <v>93</v>
      </c>
    </row>
    <row r="5" s="14" customFormat="1" ht="31" spans="1:7">
      <c r="A5" s="20">
        <v>4</v>
      </c>
      <c r="B5" s="20" t="s">
        <v>34</v>
      </c>
      <c r="C5" s="29" t="s">
        <v>35</v>
      </c>
      <c r="D5" s="30" t="s">
        <v>36</v>
      </c>
      <c r="E5" s="67" t="s">
        <v>37</v>
      </c>
      <c r="F5" s="66" t="s">
        <v>200</v>
      </c>
      <c r="G5" s="63">
        <v>95</v>
      </c>
    </row>
    <row r="6" s="14" customFormat="1" ht="31" spans="1:7">
      <c r="A6" s="20">
        <v>5</v>
      </c>
      <c r="B6" s="21" t="s">
        <v>38</v>
      </c>
      <c r="C6" s="22" t="s">
        <v>39</v>
      </c>
      <c r="D6" s="64" t="s">
        <v>40</v>
      </c>
      <c r="E6" s="65" t="s">
        <v>41</v>
      </c>
      <c r="F6" s="66" t="s">
        <v>197</v>
      </c>
      <c r="G6" s="63">
        <v>100</v>
      </c>
    </row>
    <row r="7" s="14" customFormat="1" ht="62" spans="1:7">
      <c r="A7" s="20">
        <v>6</v>
      </c>
      <c r="B7" s="20" t="s">
        <v>42</v>
      </c>
      <c r="C7" s="22" t="s">
        <v>43</v>
      </c>
      <c r="D7" s="68" t="s">
        <v>44</v>
      </c>
      <c r="E7" s="67" t="s">
        <v>45</v>
      </c>
      <c r="F7" s="66" t="s">
        <v>201</v>
      </c>
      <c r="G7" s="63">
        <v>75</v>
      </c>
    </row>
    <row r="8" s="14" customFormat="1" ht="62" spans="1:7">
      <c r="A8" s="20">
        <v>7</v>
      </c>
      <c r="B8" s="20" t="s">
        <v>46</v>
      </c>
      <c r="C8" s="69" t="s">
        <v>47</v>
      </c>
      <c r="D8" s="68" t="s">
        <v>48</v>
      </c>
      <c r="E8" s="67" t="s">
        <v>49</v>
      </c>
      <c r="F8" s="66" t="s">
        <v>202</v>
      </c>
      <c r="G8" s="63">
        <v>82.5</v>
      </c>
    </row>
    <row r="9" s="14" customFormat="1" ht="62" spans="1:7">
      <c r="A9" s="20">
        <v>8</v>
      </c>
      <c r="B9" s="70" t="s">
        <v>50</v>
      </c>
      <c r="C9" s="69" t="s">
        <v>51</v>
      </c>
      <c r="D9" s="68" t="s">
        <v>52</v>
      </c>
      <c r="E9" s="67" t="s">
        <v>53</v>
      </c>
      <c r="F9" s="66" t="s">
        <v>203</v>
      </c>
      <c r="G9" s="63">
        <v>89</v>
      </c>
    </row>
    <row r="10" s="14" customFormat="1" ht="31" spans="1:7">
      <c r="A10" s="20">
        <v>9</v>
      </c>
      <c r="B10" s="20" t="s">
        <v>54</v>
      </c>
      <c r="C10" s="69" t="s">
        <v>55</v>
      </c>
      <c r="D10" s="68" t="s">
        <v>56</v>
      </c>
      <c r="E10" s="67" t="s">
        <v>57</v>
      </c>
      <c r="F10" s="66" t="s">
        <v>200</v>
      </c>
      <c r="G10" s="63">
        <v>95</v>
      </c>
    </row>
    <row r="11" s="14" customFormat="1" ht="62" spans="1:7">
      <c r="A11" s="20">
        <v>10</v>
      </c>
      <c r="B11" s="20" t="s">
        <v>58</v>
      </c>
      <c r="C11" s="69" t="s">
        <v>59</v>
      </c>
      <c r="D11" s="68" t="s">
        <v>60</v>
      </c>
      <c r="E11" s="67" t="s">
        <v>61</v>
      </c>
      <c r="F11" s="66" t="s">
        <v>204</v>
      </c>
      <c r="G11" s="63">
        <v>84</v>
      </c>
    </row>
    <row r="12" s="14" customFormat="1" ht="31" spans="1:7">
      <c r="A12" s="20">
        <v>11</v>
      </c>
      <c r="B12" s="20" t="s">
        <v>62</v>
      </c>
      <c r="C12" s="69" t="s">
        <v>63</v>
      </c>
      <c r="D12" s="68" t="s">
        <v>64</v>
      </c>
      <c r="E12" s="67" t="s">
        <v>65</v>
      </c>
      <c r="F12" s="66" t="s">
        <v>197</v>
      </c>
      <c r="G12" s="63">
        <v>100</v>
      </c>
    </row>
    <row r="13" s="14" customFormat="1" ht="77.5" spans="1:7">
      <c r="A13" s="20">
        <v>12</v>
      </c>
      <c r="B13" s="20" t="s">
        <v>66</v>
      </c>
      <c r="C13" s="69" t="s">
        <v>67</v>
      </c>
      <c r="D13" s="68" t="s">
        <v>68</v>
      </c>
      <c r="E13" s="67" t="s">
        <v>69</v>
      </c>
      <c r="F13" s="66" t="s">
        <v>205</v>
      </c>
      <c r="G13" s="63">
        <v>72.5</v>
      </c>
    </row>
    <row r="14" s="14" customFormat="1" ht="46.5" spans="1:7">
      <c r="A14" s="20">
        <v>13</v>
      </c>
      <c r="B14" s="20" t="s">
        <v>70</v>
      </c>
      <c r="C14" s="69" t="s">
        <v>71</v>
      </c>
      <c r="D14" s="68" t="s">
        <v>72</v>
      </c>
      <c r="E14" s="67" t="s">
        <v>73</v>
      </c>
      <c r="F14" s="66" t="s">
        <v>198</v>
      </c>
      <c r="G14" s="63">
        <v>97.5</v>
      </c>
    </row>
    <row r="15" s="14" customFormat="1" ht="31" spans="1:7">
      <c r="A15" s="20">
        <v>14</v>
      </c>
      <c r="B15" s="20" t="s">
        <v>74</v>
      </c>
      <c r="C15" s="69" t="s">
        <v>75</v>
      </c>
      <c r="D15" s="68" t="s">
        <v>76</v>
      </c>
      <c r="E15" s="67" t="s">
        <v>77</v>
      </c>
      <c r="F15" s="66" t="s">
        <v>200</v>
      </c>
      <c r="G15" s="63">
        <v>95</v>
      </c>
    </row>
    <row r="16" s="14" customFormat="1" ht="31" spans="1:7">
      <c r="A16" s="20">
        <v>15</v>
      </c>
      <c r="B16" s="20" t="s">
        <v>78</v>
      </c>
      <c r="C16" s="69" t="s">
        <v>79</v>
      </c>
      <c r="D16" s="68" t="s">
        <v>80</v>
      </c>
      <c r="E16" s="67" t="s">
        <v>81</v>
      </c>
      <c r="F16" s="66" t="s">
        <v>197</v>
      </c>
      <c r="G16" s="63">
        <v>100</v>
      </c>
    </row>
    <row r="17" s="14" customFormat="1" ht="46.5" spans="1:7">
      <c r="A17" s="20">
        <v>16</v>
      </c>
      <c r="B17" s="20" t="s">
        <v>82</v>
      </c>
      <c r="C17" s="69" t="s">
        <v>83</v>
      </c>
      <c r="D17" s="68" t="s">
        <v>84</v>
      </c>
      <c r="E17" s="67" t="s">
        <v>85</v>
      </c>
      <c r="F17" s="66" t="s">
        <v>206</v>
      </c>
      <c r="G17" s="63">
        <v>98</v>
      </c>
    </row>
    <row r="18" s="14" customFormat="1" ht="46.5" spans="1:7">
      <c r="A18" s="20">
        <v>17</v>
      </c>
      <c r="B18" s="20" t="s">
        <v>86</v>
      </c>
      <c r="C18" s="69" t="s">
        <v>87</v>
      </c>
      <c r="D18" s="68" t="s">
        <v>88</v>
      </c>
      <c r="E18" s="67" t="s">
        <v>89</v>
      </c>
      <c r="F18" s="66" t="s">
        <v>198</v>
      </c>
      <c r="G18" s="63">
        <v>97.5</v>
      </c>
    </row>
    <row r="19" s="14" customFormat="1" ht="62" spans="1:7">
      <c r="A19" s="20">
        <v>18</v>
      </c>
      <c r="B19" s="20" t="s">
        <v>90</v>
      </c>
      <c r="C19" s="69" t="s">
        <v>91</v>
      </c>
      <c r="D19" s="68" t="s">
        <v>92</v>
      </c>
      <c r="E19" s="67" t="s">
        <v>93</v>
      </c>
      <c r="F19" s="66" t="s">
        <v>207</v>
      </c>
      <c r="G19" s="63">
        <v>92</v>
      </c>
    </row>
    <row r="20" s="14" customFormat="1" ht="31" spans="1:7">
      <c r="A20" s="20">
        <v>19</v>
      </c>
      <c r="B20" s="20" t="s">
        <v>94</v>
      </c>
      <c r="C20" s="69" t="s">
        <v>95</v>
      </c>
      <c r="D20" s="68" t="s">
        <v>96</v>
      </c>
      <c r="E20" s="67" t="s">
        <v>97</v>
      </c>
      <c r="F20" s="66" t="s">
        <v>197</v>
      </c>
      <c r="G20" s="63">
        <v>100</v>
      </c>
    </row>
    <row r="21" s="14" customFormat="1" ht="62" spans="1:7">
      <c r="A21" s="20">
        <v>20</v>
      </c>
      <c r="B21" s="20" t="s">
        <v>98</v>
      </c>
      <c r="C21" s="69" t="s">
        <v>99</v>
      </c>
      <c r="D21" s="68" t="s">
        <v>100</v>
      </c>
      <c r="E21" s="67" t="s">
        <v>101</v>
      </c>
      <c r="F21" s="66" t="s">
        <v>204</v>
      </c>
      <c r="G21" s="63">
        <v>84</v>
      </c>
    </row>
    <row r="22" ht="31" spans="1:7">
      <c r="A22" s="20">
        <v>21</v>
      </c>
      <c r="B22" s="20" t="s">
        <v>102</v>
      </c>
      <c r="C22" s="69" t="s">
        <v>103</v>
      </c>
      <c r="D22" s="68" t="s">
        <v>104</v>
      </c>
      <c r="E22" s="67" t="s">
        <v>105</v>
      </c>
      <c r="F22" s="66" t="s">
        <v>197</v>
      </c>
      <c r="G22" s="63">
        <v>100</v>
      </c>
    </row>
    <row r="23" ht="31" spans="1:7">
      <c r="A23" s="20">
        <v>22</v>
      </c>
      <c r="B23" s="20" t="s">
        <v>106</v>
      </c>
      <c r="C23" s="69" t="s">
        <v>107</v>
      </c>
      <c r="D23" s="68" t="s">
        <v>108</v>
      </c>
      <c r="E23" s="67" t="s">
        <v>109</v>
      </c>
      <c r="F23" s="66" t="s">
        <v>197</v>
      </c>
      <c r="G23" s="63">
        <v>100</v>
      </c>
    </row>
    <row r="24" ht="31" spans="1:7">
      <c r="A24" s="20">
        <v>23</v>
      </c>
      <c r="B24" s="20" t="s">
        <v>110</v>
      </c>
      <c r="C24" s="69" t="s">
        <v>111</v>
      </c>
      <c r="D24" s="68" t="s">
        <v>40</v>
      </c>
      <c r="E24" s="67" t="s">
        <v>112</v>
      </c>
      <c r="F24" s="66" t="s">
        <v>197</v>
      </c>
      <c r="G24" s="63">
        <v>100</v>
      </c>
    </row>
    <row r="25" ht="46.5" spans="1:7">
      <c r="A25" s="20">
        <v>24</v>
      </c>
      <c r="B25" s="20" t="s">
        <v>113</v>
      </c>
      <c r="C25" s="69" t="s">
        <v>114</v>
      </c>
      <c r="D25" s="68" t="s">
        <v>115</v>
      </c>
      <c r="E25" s="67" t="s">
        <v>116</v>
      </c>
      <c r="F25" s="66" t="s">
        <v>208</v>
      </c>
      <c r="G25" s="63">
        <v>94</v>
      </c>
    </row>
    <row r="26" ht="46.5" spans="1:7">
      <c r="A26" s="20">
        <v>25</v>
      </c>
      <c r="B26" s="20" t="s">
        <v>117</v>
      </c>
      <c r="C26" s="69" t="s">
        <v>118</v>
      </c>
      <c r="D26" s="68" t="s">
        <v>119</v>
      </c>
      <c r="E26" s="67" t="s">
        <v>120</v>
      </c>
      <c r="F26" s="66" t="s">
        <v>206</v>
      </c>
      <c r="G26" s="63">
        <v>98</v>
      </c>
    </row>
  </sheetData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Programming Assignment 5 Grading Report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" activePane="bottomRight" state="frozenSplit"/>
      <selection/>
      <selection pane="topRight"/>
      <selection pane="bottomLeft"/>
      <selection pane="bottomRight" activeCell="A1" sqref="A1:G26"/>
    </sheetView>
  </sheetViews>
  <sheetFormatPr defaultColWidth="8.98461538461538" defaultRowHeight="15.5" outlineLevelCol="6"/>
  <cols>
    <col min="1" max="1" width="4.43076923076923" style="15" customWidth="1"/>
    <col min="2" max="2" width="10.4615384615385" style="15" customWidth="1"/>
    <col min="3" max="3" width="8" style="15" customWidth="1"/>
    <col min="4" max="4" width="8.8" style="16" customWidth="1"/>
    <col min="5" max="5" width="10.0923076923077" style="16" customWidth="1"/>
    <col min="6" max="6" width="56.0615384615385" style="16" customWidth="1"/>
    <col min="7" max="7" width="5.66153846153846" style="17" customWidth="1"/>
    <col min="8" max="16384" width="8.98461538461538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122</v>
      </c>
      <c r="G1" s="19" t="s">
        <v>123</v>
      </c>
    </row>
    <row r="2" s="14" customFormat="1" ht="31" spans="1:7">
      <c r="A2" s="20">
        <v>1</v>
      </c>
      <c r="B2" s="21" t="s">
        <v>22</v>
      </c>
      <c r="C2" s="22" t="s">
        <v>23</v>
      </c>
      <c r="D2" s="23" t="s">
        <v>24</v>
      </c>
      <c r="E2" s="24" t="s">
        <v>25</v>
      </c>
      <c r="F2" s="25" t="s">
        <v>129</v>
      </c>
      <c r="G2" s="19">
        <v>100</v>
      </c>
    </row>
    <row r="3" s="14" customFormat="1" ht="31" spans="1:7">
      <c r="A3" s="20">
        <v>2</v>
      </c>
      <c r="B3" s="26" t="s">
        <v>26</v>
      </c>
      <c r="C3" s="27" t="s">
        <v>27</v>
      </c>
      <c r="D3" s="23" t="s">
        <v>28</v>
      </c>
      <c r="E3" s="24" t="s">
        <v>29</v>
      </c>
      <c r="F3" s="25" t="s">
        <v>129</v>
      </c>
      <c r="G3" s="19">
        <v>100</v>
      </c>
    </row>
    <row r="4" s="14" customFormat="1" ht="62" spans="1:7">
      <c r="A4" s="20">
        <v>3</v>
      </c>
      <c r="B4" s="28" t="s">
        <v>30</v>
      </c>
      <c r="C4" s="22" t="s">
        <v>31</v>
      </c>
      <c r="D4" s="23" t="s">
        <v>32</v>
      </c>
      <c r="E4" s="24" t="s">
        <v>33</v>
      </c>
      <c r="F4" s="25" t="s">
        <v>209</v>
      </c>
      <c r="G4" s="19">
        <v>96</v>
      </c>
    </row>
    <row r="5" s="14" customFormat="1" ht="77.5" spans="1:7">
      <c r="A5" s="20">
        <v>4</v>
      </c>
      <c r="B5" s="20" t="s">
        <v>34</v>
      </c>
      <c r="C5" s="29" t="s">
        <v>35</v>
      </c>
      <c r="D5" s="30" t="s">
        <v>36</v>
      </c>
      <c r="E5" s="31" t="s">
        <v>37</v>
      </c>
      <c r="F5" s="25" t="s">
        <v>210</v>
      </c>
      <c r="G5" s="19">
        <v>90</v>
      </c>
    </row>
    <row r="6" s="14" customFormat="1" ht="62" spans="1:7">
      <c r="A6" s="20">
        <v>5</v>
      </c>
      <c r="B6" s="21" t="s">
        <v>38</v>
      </c>
      <c r="C6" s="22" t="s">
        <v>39</v>
      </c>
      <c r="D6" s="23" t="s">
        <v>40</v>
      </c>
      <c r="E6" s="24" t="s">
        <v>41</v>
      </c>
      <c r="F6" s="25" t="s">
        <v>211</v>
      </c>
      <c r="G6" s="19">
        <v>94</v>
      </c>
    </row>
    <row r="7" s="14" customFormat="1" ht="31" spans="1:7">
      <c r="A7" s="20">
        <v>6</v>
      </c>
      <c r="B7" s="20" t="s">
        <v>42</v>
      </c>
      <c r="C7" s="22" t="s">
        <v>43</v>
      </c>
      <c r="D7" s="32" t="s">
        <v>44</v>
      </c>
      <c r="E7" s="31" t="s">
        <v>45</v>
      </c>
      <c r="F7" s="25" t="s">
        <v>129</v>
      </c>
      <c r="G7" s="19">
        <v>100</v>
      </c>
    </row>
    <row r="8" s="14" customFormat="1" ht="46.5" spans="1:7">
      <c r="A8" s="20">
        <v>7</v>
      </c>
      <c r="B8" s="20" t="s">
        <v>46</v>
      </c>
      <c r="C8" s="33" t="s">
        <v>47</v>
      </c>
      <c r="D8" s="32" t="s">
        <v>48</v>
      </c>
      <c r="E8" s="31" t="s">
        <v>49</v>
      </c>
      <c r="F8" s="25" t="s">
        <v>212</v>
      </c>
      <c r="G8" s="19">
        <v>98</v>
      </c>
    </row>
    <row r="9" s="14" customFormat="1" ht="31" spans="1:7">
      <c r="A9" s="20">
        <v>8</v>
      </c>
      <c r="B9" s="20" t="s">
        <v>50</v>
      </c>
      <c r="C9" s="33" t="s">
        <v>51</v>
      </c>
      <c r="D9" s="32" t="s">
        <v>52</v>
      </c>
      <c r="E9" s="31" t="s">
        <v>53</v>
      </c>
      <c r="F9" s="25" t="s">
        <v>129</v>
      </c>
      <c r="G9" s="19">
        <v>100</v>
      </c>
    </row>
    <row r="10" s="14" customFormat="1" ht="62" spans="1:7">
      <c r="A10" s="20">
        <v>9</v>
      </c>
      <c r="B10" s="20" t="s">
        <v>54</v>
      </c>
      <c r="C10" s="33" t="s">
        <v>55</v>
      </c>
      <c r="D10" s="32" t="s">
        <v>56</v>
      </c>
      <c r="E10" s="31" t="s">
        <v>57</v>
      </c>
      <c r="F10" s="25" t="s">
        <v>213</v>
      </c>
      <c r="G10" s="19">
        <v>94</v>
      </c>
    </row>
    <row r="11" s="14" customFormat="1" ht="46.5" spans="1:7">
      <c r="A11" s="20">
        <v>10</v>
      </c>
      <c r="B11" s="20" t="s">
        <v>58</v>
      </c>
      <c r="C11" s="33" t="s">
        <v>59</v>
      </c>
      <c r="D11" s="32" t="s">
        <v>60</v>
      </c>
      <c r="E11" s="31" t="s">
        <v>61</v>
      </c>
      <c r="F11" s="25" t="s">
        <v>212</v>
      </c>
      <c r="G11" s="19">
        <v>98</v>
      </c>
    </row>
    <row r="12" s="14" customFormat="1" ht="31" spans="1:7">
      <c r="A12" s="20">
        <v>11</v>
      </c>
      <c r="B12" s="20" t="s">
        <v>62</v>
      </c>
      <c r="C12" s="33" t="s">
        <v>63</v>
      </c>
      <c r="D12" s="32" t="s">
        <v>64</v>
      </c>
      <c r="E12" s="31" t="s">
        <v>65</v>
      </c>
      <c r="F12" s="25" t="s">
        <v>129</v>
      </c>
      <c r="G12" s="19">
        <v>100</v>
      </c>
    </row>
    <row r="13" s="14" customFormat="1" ht="31" spans="1:7">
      <c r="A13" s="20">
        <v>12</v>
      </c>
      <c r="B13" s="20" t="s">
        <v>66</v>
      </c>
      <c r="C13" s="33" t="s">
        <v>67</v>
      </c>
      <c r="D13" s="32" t="s">
        <v>68</v>
      </c>
      <c r="E13" s="31" t="s">
        <v>69</v>
      </c>
      <c r="F13" s="25" t="s">
        <v>129</v>
      </c>
      <c r="G13" s="19">
        <v>100</v>
      </c>
    </row>
    <row r="14" s="14" customFormat="1" ht="31" spans="1:7">
      <c r="A14" s="20">
        <v>13</v>
      </c>
      <c r="B14" s="20" t="s">
        <v>70</v>
      </c>
      <c r="C14" s="33" t="s">
        <v>71</v>
      </c>
      <c r="D14" s="32" t="s">
        <v>72</v>
      </c>
      <c r="E14" s="31" t="s">
        <v>73</v>
      </c>
      <c r="F14" s="25" t="s">
        <v>129</v>
      </c>
      <c r="G14" s="19">
        <v>100</v>
      </c>
    </row>
    <row r="15" s="14" customFormat="1" ht="46.5" spans="1:7">
      <c r="A15" s="20">
        <v>14</v>
      </c>
      <c r="B15" s="20" t="s">
        <v>74</v>
      </c>
      <c r="C15" s="33" t="s">
        <v>75</v>
      </c>
      <c r="D15" s="32" t="s">
        <v>76</v>
      </c>
      <c r="E15" s="31" t="s">
        <v>77</v>
      </c>
      <c r="F15" s="25" t="s">
        <v>212</v>
      </c>
      <c r="G15" s="19">
        <v>98</v>
      </c>
    </row>
    <row r="16" s="14" customFormat="1" ht="46.5" spans="1:7">
      <c r="A16" s="20">
        <v>15</v>
      </c>
      <c r="B16" s="20" t="s">
        <v>78</v>
      </c>
      <c r="C16" s="33" t="s">
        <v>79</v>
      </c>
      <c r="D16" s="32" t="s">
        <v>80</v>
      </c>
      <c r="E16" s="31" t="s">
        <v>81</v>
      </c>
      <c r="F16" s="25" t="s">
        <v>212</v>
      </c>
      <c r="G16" s="19">
        <v>98</v>
      </c>
    </row>
    <row r="17" s="14" customFormat="1" ht="31" spans="1:7">
      <c r="A17" s="20">
        <v>16</v>
      </c>
      <c r="B17" s="20" t="s">
        <v>82</v>
      </c>
      <c r="C17" s="33" t="s">
        <v>83</v>
      </c>
      <c r="D17" s="32" t="s">
        <v>84</v>
      </c>
      <c r="E17" s="31" t="s">
        <v>85</v>
      </c>
      <c r="F17" s="25" t="s">
        <v>129</v>
      </c>
      <c r="G17" s="19">
        <v>100</v>
      </c>
    </row>
    <row r="18" s="14" customFormat="1" ht="31" spans="1:7">
      <c r="A18" s="20">
        <v>17</v>
      </c>
      <c r="B18" s="20" t="s">
        <v>86</v>
      </c>
      <c r="C18" s="33" t="s">
        <v>87</v>
      </c>
      <c r="D18" s="32" t="s">
        <v>88</v>
      </c>
      <c r="E18" s="31" t="s">
        <v>89</v>
      </c>
      <c r="F18" s="25" t="s">
        <v>129</v>
      </c>
      <c r="G18" s="19">
        <v>100</v>
      </c>
    </row>
    <row r="19" s="14" customFormat="1" ht="46.5" spans="1:7">
      <c r="A19" s="20">
        <v>18</v>
      </c>
      <c r="B19" s="20" t="s">
        <v>90</v>
      </c>
      <c r="C19" s="33" t="s">
        <v>91</v>
      </c>
      <c r="D19" s="32" t="s">
        <v>92</v>
      </c>
      <c r="E19" s="31" t="s">
        <v>93</v>
      </c>
      <c r="F19" s="25" t="s">
        <v>212</v>
      </c>
      <c r="G19" s="19">
        <v>98</v>
      </c>
    </row>
    <row r="20" s="14" customFormat="1" ht="46.5" spans="1:7">
      <c r="A20" s="20">
        <v>19</v>
      </c>
      <c r="B20" s="20" t="s">
        <v>94</v>
      </c>
      <c r="C20" s="33" t="s">
        <v>95</v>
      </c>
      <c r="D20" s="32" t="s">
        <v>96</v>
      </c>
      <c r="E20" s="31" t="s">
        <v>97</v>
      </c>
      <c r="F20" s="25" t="s">
        <v>212</v>
      </c>
      <c r="G20" s="19">
        <v>98</v>
      </c>
    </row>
    <row r="21" s="14" customFormat="1" ht="31" spans="1:7">
      <c r="A21" s="20">
        <v>20</v>
      </c>
      <c r="B21" s="20" t="s">
        <v>98</v>
      </c>
      <c r="C21" s="33" t="s">
        <v>99</v>
      </c>
      <c r="D21" s="32" t="s">
        <v>100</v>
      </c>
      <c r="E21" s="31" t="s">
        <v>101</v>
      </c>
      <c r="F21" s="25" t="s">
        <v>129</v>
      </c>
      <c r="G21" s="19">
        <v>100</v>
      </c>
    </row>
    <row r="22" ht="46.5" spans="1:7">
      <c r="A22" s="20">
        <v>21</v>
      </c>
      <c r="B22" s="20" t="s">
        <v>102</v>
      </c>
      <c r="C22" s="33" t="s">
        <v>103</v>
      </c>
      <c r="D22" s="32" t="s">
        <v>104</v>
      </c>
      <c r="E22" s="31" t="s">
        <v>105</v>
      </c>
      <c r="F22" s="25" t="s">
        <v>214</v>
      </c>
      <c r="G22" s="19">
        <v>80</v>
      </c>
    </row>
    <row r="23" ht="31" spans="1:7">
      <c r="A23" s="20">
        <v>22</v>
      </c>
      <c r="B23" s="20" t="s">
        <v>106</v>
      </c>
      <c r="C23" s="33" t="s">
        <v>107</v>
      </c>
      <c r="D23" s="32" t="s">
        <v>108</v>
      </c>
      <c r="E23" s="31" t="s">
        <v>109</v>
      </c>
      <c r="F23" s="25" t="s">
        <v>129</v>
      </c>
      <c r="G23" s="19">
        <v>100</v>
      </c>
    </row>
    <row r="24" ht="31" spans="1:7">
      <c r="A24" s="20">
        <v>23</v>
      </c>
      <c r="B24" s="20" t="s">
        <v>110</v>
      </c>
      <c r="C24" s="33" t="s">
        <v>111</v>
      </c>
      <c r="D24" s="32" t="s">
        <v>40</v>
      </c>
      <c r="E24" s="31" t="s">
        <v>112</v>
      </c>
      <c r="F24" s="25" t="s">
        <v>129</v>
      </c>
      <c r="G24" s="19">
        <v>100</v>
      </c>
    </row>
    <row r="25" ht="46.5" spans="1:7">
      <c r="A25" s="20">
        <v>24</v>
      </c>
      <c r="B25" s="20" t="s">
        <v>113</v>
      </c>
      <c r="C25" s="33" t="s">
        <v>114</v>
      </c>
      <c r="D25" s="32" t="s">
        <v>115</v>
      </c>
      <c r="E25" s="31" t="s">
        <v>116</v>
      </c>
      <c r="F25" s="25" t="s">
        <v>214</v>
      </c>
      <c r="G25" s="19">
        <v>80</v>
      </c>
    </row>
    <row r="26" ht="62" spans="1:7">
      <c r="A26" s="20">
        <v>25</v>
      </c>
      <c r="B26" s="20" t="s">
        <v>117</v>
      </c>
      <c r="C26" s="33" t="s">
        <v>118</v>
      </c>
      <c r="D26" s="32" t="s">
        <v>119</v>
      </c>
      <c r="E26" s="31" t="s">
        <v>120</v>
      </c>
      <c r="F26" s="25" t="s">
        <v>215</v>
      </c>
      <c r="G26" s="19">
        <v>76</v>
      </c>
    </row>
  </sheetData>
  <sortState ref="A2:G26">
    <sortCondition ref="A2"/>
  </sortState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Programming Assignment 6 Grading Report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19" activePane="bottomRight" state="frozenSplit"/>
      <selection/>
      <selection pane="topRight"/>
      <selection pane="bottomLeft"/>
      <selection pane="bottomRight" activeCell="E2" sqref="E2"/>
    </sheetView>
  </sheetViews>
  <sheetFormatPr defaultColWidth="9.02307692307692" defaultRowHeight="15.5" outlineLevelCol="6"/>
  <cols>
    <col min="1" max="1" width="4.40769230769231" style="15" customWidth="1"/>
    <col min="2" max="2" width="10.4615384615385" style="15" customWidth="1"/>
    <col min="3" max="3" width="8" style="15" customWidth="1"/>
    <col min="4" max="4" width="8.82307692307692" style="16" customWidth="1"/>
    <col min="5" max="5" width="10.8692307692308" style="16" customWidth="1"/>
    <col min="6" max="6" width="55.6153846153846" style="16" customWidth="1"/>
    <col min="7" max="7" width="5.63846153846154" style="49" customWidth="1"/>
    <col min="8" max="16384" width="9.02307692307692" style="16"/>
  </cols>
  <sheetData>
    <row r="1" s="13" customFormat="1" spans="1:7">
      <c r="A1" s="55" t="s">
        <v>0</v>
      </c>
      <c r="B1" s="55" t="s">
        <v>1</v>
      </c>
      <c r="C1" s="55" t="s">
        <v>2</v>
      </c>
      <c r="D1" s="55" t="s">
        <v>3</v>
      </c>
      <c r="E1" s="25" t="s">
        <v>4</v>
      </c>
      <c r="F1" s="19" t="s">
        <v>122</v>
      </c>
      <c r="G1" s="19" t="s">
        <v>123</v>
      </c>
    </row>
    <row r="2" s="14" customFormat="1" ht="248" spans="1:7">
      <c r="A2" s="52">
        <v>1</v>
      </c>
      <c r="B2" s="24" t="s">
        <v>22</v>
      </c>
      <c r="C2" s="56" t="s">
        <v>23</v>
      </c>
      <c r="D2" s="24" t="s">
        <v>24</v>
      </c>
      <c r="E2" s="24" t="s">
        <v>25</v>
      </c>
      <c r="F2" s="25" t="s">
        <v>216</v>
      </c>
      <c r="G2" s="19">
        <v>0</v>
      </c>
    </row>
    <row r="3" s="14" customFormat="1" ht="186" spans="1:7">
      <c r="A3" s="52">
        <v>2</v>
      </c>
      <c r="B3" s="57" t="s">
        <v>26</v>
      </c>
      <c r="C3" s="58" t="s">
        <v>27</v>
      </c>
      <c r="D3" s="24" t="s">
        <v>28</v>
      </c>
      <c r="E3" s="24" t="s">
        <v>29</v>
      </c>
      <c r="F3" s="25" t="s">
        <v>217</v>
      </c>
      <c r="G3" s="19">
        <v>43</v>
      </c>
    </row>
    <row r="4" s="14" customFormat="1" ht="217" spans="1:7">
      <c r="A4" s="52">
        <v>3</v>
      </c>
      <c r="B4" s="59" t="s">
        <v>30</v>
      </c>
      <c r="C4" s="56" t="s">
        <v>31</v>
      </c>
      <c r="D4" s="24" t="s">
        <v>32</v>
      </c>
      <c r="E4" s="24" t="s">
        <v>33</v>
      </c>
      <c r="F4" s="25" t="s">
        <v>218</v>
      </c>
      <c r="G4" s="19">
        <v>29</v>
      </c>
    </row>
    <row r="5" s="14" customFormat="1" ht="155" spans="1:7">
      <c r="A5" s="52">
        <v>4</v>
      </c>
      <c r="B5" s="52" t="s">
        <v>34</v>
      </c>
      <c r="C5" s="60" t="s">
        <v>35</v>
      </c>
      <c r="D5" s="52" t="s">
        <v>36</v>
      </c>
      <c r="E5" s="25" t="s">
        <v>37</v>
      </c>
      <c r="F5" s="25" t="s">
        <v>219</v>
      </c>
      <c r="G5" s="19">
        <v>63</v>
      </c>
    </row>
    <row r="6" s="14" customFormat="1" ht="248" spans="1:7">
      <c r="A6" s="52">
        <v>5</v>
      </c>
      <c r="B6" s="24" t="s">
        <v>38</v>
      </c>
      <c r="C6" s="56" t="s">
        <v>39</v>
      </c>
      <c r="D6" s="24" t="s">
        <v>40</v>
      </c>
      <c r="E6" s="24" t="s">
        <v>41</v>
      </c>
      <c r="F6" s="25" t="s">
        <v>216</v>
      </c>
      <c r="G6" s="19">
        <v>0</v>
      </c>
    </row>
    <row r="7" s="14" customFormat="1" ht="124" spans="1:7">
      <c r="A7" s="52">
        <v>6</v>
      </c>
      <c r="B7" s="52" t="s">
        <v>42</v>
      </c>
      <c r="C7" s="56" t="s">
        <v>43</v>
      </c>
      <c r="D7" s="53" t="s">
        <v>44</v>
      </c>
      <c r="E7" s="25" t="s">
        <v>45</v>
      </c>
      <c r="F7" s="25" t="s">
        <v>220</v>
      </c>
      <c r="G7" s="19">
        <v>71</v>
      </c>
    </row>
    <row r="8" s="14" customFormat="1" ht="232.5" spans="1:7">
      <c r="A8" s="52">
        <v>7</v>
      </c>
      <c r="B8" s="52" t="s">
        <v>46</v>
      </c>
      <c r="C8" s="61" t="s">
        <v>47</v>
      </c>
      <c r="D8" s="53" t="s">
        <v>48</v>
      </c>
      <c r="E8" s="25" t="s">
        <v>49</v>
      </c>
      <c r="F8" s="25" t="s">
        <v>221</v>
      </c>
      <c r="G8" s="19">
        <v>10</v>
      </c>
    </row>
    <row r="9" s="14" customFormat="1" ht="170.5" spans="1:7">
      <c r="A9" s="52">
        <v>8</v>
      </c>
      <c r="B9" s="52" t="s">
        <v>50</v>
      </c>
      <c r="C9" s="61" t="s">
        <v>51</v>
      </c>
      <c r="D9" s="53" t="s">
        <v>52</v>
      </c>
      <c r="E9" s="25" t="s">
        <v>53</v>
      </c>
      <c r="F9" s="25" t="s">
        <v>222</v>
      </c>
      <c r="G9" s="19">
        <v>63</v>
      </c>
    </row>
    <row r="10" s="14" customFormat="1" ht="217" spans="1:7">
      <c r="A10" s="52">
        <v>9</v>
      </c>
      <c r="B10" s="52" t="s">
        <v>54</v>
      </c>
      <c r="C10" s="61" t="s">
        <v>55</v>
      </c>
      <c r="D10" s="53" t="s">
        <v>56</v>
      </c>
      <c r="E10" s="25" t="s">
        <v>57</v>
      </c>
      <c r="F10" s="25" t="s">
        <v>223</v>
      </c>
      <c r="G10" s="19">
        <v>43</v>
      </c>
    </row>
    <row r="11" s="14" customFormat="1" ht="232.5" spans="1:7">
      <c r="A11" s="52">
        <v>10</v>
      </c>
      <c r="B11" s="52" t="s">
        <v>58</v>
      </c>
      <c r="C11" s="61" t="s">
        <v>59</v>
      </c>
      <c r="D11" s="53" t="s">
        <v>60</v>
      </c>
      <c r="E11" s="25" t="s">
        <v>61</v>
      </c>
      <c r="F11" s="25" t="s">
        <v>224</v>
      </c>
      <c r="G11" s="19">
        <v>10</v>
      </c>
    </row>
    <row r="12" s="14" customFormat="1" ht="139.5" spans="1:7">
      <c r="A12" s="52">
        <v>11</v>
      </c>
      <c r="B12" s="52" t="s">
        <v>62</v>
      </c>
      <c r="C12" s="61" t="s">
        <v>63</v>
      </c>
      <c r="D12" s="53" t="s">
        <v>64</v>
      </c>
      <c r="E12" s="25" t="s">
        <v>65</v>
      </c>
      <c r="F12" s="25" t="s">
        <v>225</v>
      </c>
      <c r="G12" s="19">
        <v>79</v>
      </c>
    </row>
    <row r="13" s="14" customFormat="1" ht="201.5" spans="1:7">
      <c r="A13" s="52">
        <v>12</v>
      </c>
      <c r="B13" s="52" t="s">
        <v>66</v>
      </c>
      <c r="C13" s="61" t="s">
        <v>67</v>
      </c>
      <c r="D13" s="53" t="s">
        <v>68</v>
      </c>
      <c r="E13" s="25" t="s">
        <v>69</v>
      </c>
      <c r="F13" s="25" t="s">
        <v>226</v>
      </c>
      <c r="G13" s="19">
        <v>41</v>
      </c>
    </row>
    <row r="14" s="14" customFormat="1" ht="217" spans="1:7">
      <c r="A14" s="52">
        <v>13</v>
      </c>
      <c r="B14" s="52" t="s">
        <v>70</v>
      </c>
      <c r="C14" s="61" t="s">
        <v>71</v>
      </c>
      <c r="D14" s="53" t="s">
        <v>72</v>
      </c>
      <c r="E14" s="25" t="s">
        <v>73</v>
      </c>
      <c r="F14" s="25" t="s">
        <v>227</v>
      </c>
      <c r="G14" s="19">
        <v>26</v>
      </c>
    </row>
    <row r="15" s="14" customFormat="1" ht="217" spans="1:7">
      <c r="A15" s="52">
        <v>14</v>
      </c>
      <c r="B15" s="52" t="s">
        <v>74</v>
      </c>
      <c r="C15" s="61" t="s">
        <v>75</v>
      </c>
      <c r="D15" s="53" t="s">
        <v>76</v>
      </c>
      <c r="E15" s="25" t="s">
        <v>77</v>
      </c>
      <c r="F15" s="25" t="s">
        <v>228</v>
      </c>
      <c r="G15" s="19">
        <v>31</v>
      </c>
    </row>
    <row r="16" s="14" customFormat="1" ht="139.5" spans="1:7">
      <c r="A16" s="52">
        <v>15</v>
      </c>
      <c r="B16" s="52" t="s">
        <v>78</v>
      </c>
      <c r="C16" s="61" t="s">
        <v>79</v>
      </c>
      <c r="D16" s="53" t="s">
        <v>80</v>
      </c>
      <c r="E16" s="25" t="s">
        <v>81</v>
      </c>
      <c r="F16" s="25" t="s">
        <v>229</v>
      </c>
      <c r="G16" s="19">
        <v>65</v>
      </c>
    </row>
    <row r="17" s="14" customFormat="1" ht="248" spans="1:7">
      <c r="A17" s="52">
        <v>16</v>
      </c>
      <c r="B17" s="52" t="s">
        <v>82</v>
      </c>
      <c r="C17" s="61" t="s">
        <v>83</v>
      </c>
      <c r="D17" s="53" t="s">
        <v>84</v>
      </c>
      <c r="E17" s="25" t="s">
        <v>85</v>
      </c>
      <c r="F17" s="25" t="s">
        <v>216</v>
      </c>
      <c r="G17" s="19">
        <v>0</v>
      </c>
    </row>
    <row r="18" s="14" customFormat="1" ht="201.5" spans="1:7">
      <c r="A18" s="52">
        <v>17</v>
      </c>
      <c r="B18" s="52" t="s">
        <v>86</v>
      </c>
      <c r="C18" s="61" t="s">
        <v>87</v>
      </c>
      <c r="D18" s="53" t="s">
        <v>88</v>
      </c>
      <c r="E18" s="25" t="s">
        <v>89</v>
      </c>
      <c r="F18" s="25" t="s">
        <v>230</v>
      </c>
      <c r="G18" s="19">
        <v>38</v>
      </c>
    </row>
    <row r="19" s="14" customFormat="1" ht="232.5" spans="1:7">
      <c r="A19" s="52">
        <v>18</v>
      </c>
      <c r="B19" s="52" t="s">
        <v>90</v>
      </c>
      <c r="C19" s="61" t="s">
        <v>91</v>
      </c>
      <c r="D19" s="53" t="s">
        <v>92</v>
      </c>
      <c r="E19" s="25" t="s">
        <v>93</v>
      </c>
      <c r="F19" s="25" t="s">
        <v>231</v>
      </c>
      <c r="G19" s="19">
        <v>10</v>
      </c>
    </row>
    <row r="20" s="14" customFormat="1" ht="217" spans="1:7">
      <c r="A20" s="52">
        <v>19</v>
      </c>
      <c r="B20" s="52" t="s">
        <v>94</v>
      </c>
      <c r="C20" s="61" t="s">
        <v>95</v>
      </c>
      <c r="D20" s="53" t="s">
        <v>96</v>
      </c>
      <c r="E20" s="25" t="s">
        <v>97</v>
      </c>
      <c r="F20" s="25" t="s">
        <v>232</v>
      </c>
      <c r="G20" s="19">
        <v>20</v>
      </c>
    </row>
    <row r="21" s="14" customFormat="1" ht="217" spans="1:7">
      <c r="A21" s="52">
        <v>20</v>
      </c>
      <c r="B21" s="52" t="s">
        <v>98</v>
      </c>
      <c r="C21" s="61" t="s">
        <v>99</v>
      </c>
      <c r="D21" s="53" t="s">
        <v>100</v>
      </c>
      <c r="E21" s="25" t="s">
        <v>101</v>
      </c>
      <c r="F21" s="25" t="s">
        <v>227</v>
      </c>
      <c r="G21" s="19">
        <v>26</v>
      </c>
    </row>
    <row r="22" ht="232.5" spans="1:7">
      <c r="A22" s="52">
        <v>21</v>
      </c>
      <c r="B22" s="52" t="s">
        <v>102</v>
      </c>
      <c r="C22" s="61" t="s">
        <v>103</v>
      </c>
      <c r="D22" s="53" t="s">
        <v>104</v>
      </c>
      <c r="E22" s="25" t="s">
        <v>105</v>
      </c>
      <c r="F22" s="25" t="s">
        <v>233</v>
      </c>
      <c r="G22" s="19">
        <v>13</v>
      </c>
    </row>
    <row r="23" ht="93" spans="1:7">
      <c r="A23" s="52">
        <v>22</v>
      </c>
      <c r="B23" s="52" t="s">
        <v>106</v>
      </c>
      <c r="C23" s="61" t="s">
        <v>107</v>
      </c>
      <c r="D23" s="53" t="s">
        <v>108</v>
      </c>
      <c r="E23" s="25" t="s">
        <v>109</v>
      </c>
      <c r="F23" s="25" t="s">
        <v>234</v>
      </c>
      <c r="G23" s="19">
        <v>87</v>
      </c>
    </row>
    <row r="24" ht="201.5" spans="1:7">
      <c r="A24" s="52">
        <v>23</v>
      </c>
      <c r="B24" s="52" t="s">
        <v>110</v>
      </c>
      <c r="C24" s="61" t="s">
        <v>111</v>
      </c>
      <c r="D24" s="53" t="s">
        <v>40</v>
      </c>
      <c r="E24" s="25" t="s">
        <v>112</v>
      </c>
      <c r="F24" s="25" t="s">
        <v>235</v>
      </c>
      <c r="G24" s="19">
        <v>30</v>
      </c>
    </row>
    <row r="25" ht="232.5" spans="1:7">
      <c r="A25" s="52">
        <v>24</v>
      </c>
      <c r="B25" s="52" t="s">
        <v>113</v>
      </c>
      <c r="C25" s="61" t="s">
        <v>114</v>
      </c>
      <c r="D25" s="53" t="s">
        <v>115</v>
      </c>
      <c r="E25" s="25" t="s">
        <v>116</v>
      </c>
      <c r="F25" s="25" t="s">
        <v>236</v>
      </c>
      <c r="G25" s="19">
        <v>15</v>
      </c>
    </row>
    <row r="26" ht="186" spans="1:7">
      <c r="A26" s="52">
        <v>25</v>
      </c>
      <c r="B26" s="52" t="s">
        <v>117</v>
      </c>
      <c r="C26" s="61" t="s">
        <v>118</v>
      </c>
      <c r="D26" s="53" t="s">
        <v>119</v>
      </c>
      <c r="E26" s="25" t="s">
        <v>120</v>
      </c>
      <c r="F26" s="25" t="s">
        <v>237</v>
      </c>
      <c r="G26" s="19">
        <v>40</v>
      </c>
    </row>
  </sheetData>
  <printOptions horizontalCentered="1"/>
  <pageMargins left="0.751388888888889" right="0.751388888888889" top="1.45625" bottom="1" header="0.5" footer="0.5"/>
  <pageSetup paperSize="9" orientation="portrait"/>
  <headerFooter>
    <oddHeader>&amp;C&amp;BFCU-Purdue 2+2 ECE Program
Advanced C Programming
Spring Semester, 2024
Quiz 1 Grading Report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5" ySplit="1" topLeftCell="F25" activePane="bottomRight" state="frozenSplit"/>
      <selection/>
      <selection pane="topRight"/>
      <selection pane="bottomLeft"/>
      <selection pane="bottomRight" activeCell="G2" sqref="G2:G26"/>
    </sheetView>
  </sheetViews>
  <sheetFormatPr defaultColWidth="9.02307692307692" defaultRowHeight="15.5" outlineLevelCol="6"/>
  <cols>
    <col min="1" max="1" width="4.40769230769231" style="15" customWidth="1"/>
    <col min="2" max="2" width="10.4615384615385" style="15" customWidth="1"/>
    <col min="3" max="3" width="8" style="15" customWidth="1"/>
    <col min="4" max="4" width="8.82307692307692" style="16" customWidth="1"/>
    <col min="5" max="5" width="10.1538461538462" style="16" customWidth="1"/>
    <col min="6" max="6" width="53.2307692307692" style="49" customWidth="1"/>
    <col min="7" max="7" width="5.63846153846154" style="50" customWidth="1"/>
    <col min="8" max="16384" width="9.02307692307692" style="16"/>
  </cols>
  <sheetData>
    <row r="1" s="13" customFormat="1" spans="1:7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122</v>
      </c>
      <c r="G1" s="19" t="s">
        <v>123</v>
      </c>
    </row>
    <row r="2" s="14" customFormat="1" ht="201.5" spans="1:7">
      <c r="A2" s="20">
        <v>1</v>
      </c>
      <c r="B2" s="21" t="s">
        <v>22</v>
      </c>
      <c r="C2" s="21" t="s">
        <v>238</v>
      </c>
      <c r="D2" s="24" t="s">
        <v>24</v>
      </c>
      <c r="E2" s="24" t="s">
        <v>25</v>
      </c>
      <c r="F2" s="31" t="s">
        <v>239</v>
      </c>
      <c r="G2" s="51">
        <v>0</v>
      </c>
    </row>
    <row r="3" s="14" customFormat="1" ht="108.5" spans="1:7">
      <c r="A3" s="20">
        <v>2</v>
      </c>
      <c r="B3" s="26" t="s">
        <v>26</v>
      </c>
      <c r="C3" s="26" t="s">
        <v>240</v>
      </c>
      <c r="D3" s="24" t="s">
        <v>28</v>
      </c>
      <c r="E3" s="24" t="s">
        <v>29</v>
      </c>
      <c r="F3" s="31" t="s">
        <v>241</v>
      </c>
      <c r="G3" s="51">
        <v>63</v>
      </c>
    </row>
    <row r="4" s="14" customFormat="1" ht="93" spans="1:7">
      <c r="A4" s="20">
        <v>3</v>
      </c>
      <c r="B4" s="21" t="s">
        <v>30</v>
      </c>
      <c r="C4" s="21" t="s">
        <v>242</v>
      </c>
      <c r="D4" s="24" t="s">
        <v>32</v>
      </c>
      <c r="E4" s="24" t="s">
        <v>33</v>
      </c>
      <c r="F4" s="31" t="s">
        <v>243</v>
      </c>
      <c r="G4" s="51">
        <v>67</v>
      </c>
    </row>
    <row r="5" s="14" customFormat="1" ht="139.5" spans="1:7">
      <c r="A5" s="20">
        <v>4</v>
      </c>
      <c r="B5" s="20" t="s">
        <v>34</v>
      </c>
      <c r="C5" s="18" t="s">
        <v>244</v>
      </c>
      <c r="D5" s="52" t="s">
        <v>36</v>
      </c>
      <c r="E5" s="25" t="s">
        <v>37</v>
      </c>
      <c r="F5" s="31" t="s">
        <v>245</v>
      </c>
      <c r="G5" s="51">
        <v>46</v>
      </c>
    </row>
    <row r="6" s="14" customFormat="1" ht="155" spans="1:7">
      <c r="A6" s="20">
        <v>5</v>
      </c>
      <c r="B6" s="21" t="s">
        <v>38</v>
      </c>
      <c r="C6" s="21" t="s">
        <v>246</v>
      </c>
      <c r="D6" s="24" t="s">
        <v>40</v>
      </c>
      <c r="E6" s="24" t="s">
        <v>41</v>
      </c>
      <c r="F6" s="31" t="s">
        <v>247</v>
      </c>
      <c r="G6" s="51">
        <v>25</v>
      </c>
    </row>
    <row r="7" s="14" customFormat="1" ht="62" spans="1:7">
      <c r="A7" s="20">
        <v>6</v>
      </c>
      <c r="B7" s="20" t="s">
        <v>42</v>
      </c>
      <c r="C7" s="21" t="s">
        <v>248</v>
      </c>
      <c r="D7" s="53" t="s">
        <v>44</v>
      </c>
      <c r="E7" s="25" t="s">
        <v>45</v>
      </c>
      <c r="F7" s="31" t="s">
        <v>249</v>
      </c>
      <c r="G7" s="51">
        <v>94</v>
      </c>
    </row>
    <row r="8" s="14" customFormat="1" ht="139.5" spans="1:7">
      <c r="A8" s="20">
        <v>7</v>
      </c>
      <c r="B8" s="20" t="s">
        <v>46</v>
      </c>
      <c r="C8" s="54" t="s">
        <v>161</v>
      </c>
      <c r="D8" s="53" t="s">
        <v>48</v>
      </c>
      <c r="E8" s="25" t="s">
        <v>49</v>
      </c>
      <c r="F8" s="31" t="s">
        <v>250</v>
      </c>
      <c r="G8" s="51">
        <v>51</v>
      </c>
    </row>
    <row r="9" s="14" customFormat="1" ht="108.5" spans="1:7">
      <c r="A9" s="20">
        <v>8</v>
      </c>
      <c r="B9" s="20" t="s">
        <v>50</v>
      </c>
      <c r="C9" s="54" t="s">
        <v>163</v>
      </c>
      <c r="D9" s="53" t="s">
        <v>52</v>
      </c>
      <c r="E9" s="25" t="s">
        <v>53</v>
      </c>
      <c r="F9" s="31" t="s">
        <v>251</v>
      </c>
      <c r="G9" s="51">
        <v>79</v>
      </c>
    </row>
    <row r="10" s="14" customFormat="1" ht="124" spans="1:7">
      <c r="A10" s="20">
        <v>9</v>
      </c>
      <c r="B10" s="20" t="s">
        <v>54</v>
      </c>
      <c r="C10" s="54" t="s">
        <v>164</v>
      </c>
      <c r="D10" s="53" t="s">
        <v>56</v>
      </c>
      <c r="E10" s="25" t="s">
        <v>57</v>
      </c>
      <c r="F10" s="31" t="s">
        <v>252</v>
      </c>
      <c r="G10" s="51">
        <v>66</v>
      </c>
    </row>
    <row r="11" s="14" customFormat="1" ht="170.5" spans="1:7">
      <c r="A11" s="20">
        <v>10</v>
      </c>
      <c r="B11" s="20" t="s">
        <v>58</v>
      </c>
      <c r="C11" s="54" t="s">
        <v>165</v>
      </c>
      <c r="D11" s="53" t="s">
        <v>60</v>
      </c>
      <c r="E11" s="25" t="s">
        <v>61</v>
      </c>
      <c r="F11" s="31" t="s">
        <v>253</v>
      </c>
      <c r="G11" s="51">
        <v>12</v>
      </c>
    </row>
    <row r="12" s="14" customFormat="1" ht="108.5" spans="1:7">
      <c r="A12" s="20">
        <v>11</v>
      </c>
      <c r="B12" s="20" t="s">
        <v>62</v>
      </c>
      <c r="C12" s="54" t="s">
        <v>167</v>
      </c>
      <c r="D12" s="53" t="s">
        <v>64</v>
      </c>
      <c r="E12" s="25" t="s">
        <v>65</v>
      </c>
      <c r="F12" s="31" t="s">
        <v>254</v>
      </c>
      <c r="G12" s="51">
        <v>72</v>
      </c>
    </row>
    <row r="13" s="14" customFormat="1" ht="139.5" spans="1:7">
      <c r="A13" s="20">
        <v>12</v>
      </c>
      <c r="B13" s="20" t="s">
        <v>66</v>
      </c>
      <c r="C13" s="54" t="s">
        <v>168</v>
      </c>
      <c r="D13" s="53" t="s">
        <v>68</v>
      </c>
      <c r="E13" s="25" t="s">
        <v>69</v>
      </c>
      <c r="F13" s="31" t="s">
        <v>255</v>
      </c>
      <c r="G13" s="51">
        <v>45</v>
      </c>
    </row>
    <row r="14" s="14" customFormat="1" ht="124" spans="1:7">
      <c r="A14" s="20">
        <v>13</v>
      </c>
      <c r="B14" s="20" t="s">
        <v>70</v>
      </c>
      <c r="C14" s="54" t="s">
        <v>169</v>
      </c>
      <c r="D14" s="53" t="s">
        <v>72</v>
      </c>
      <c r="E14" s="25" t="s">
        <v>73</v>
      </c>
      <c r="F14" s="31" t="s">
        <v>256</v>
      </c>
      <c r="G14" s="51">
        <v>64</v>
      </c>
    </row>
    <row r="15" s="14" customFormat="1" ht="186" spans="1:7">
      <c r="A15" s="20">
        <v>14</v>
      </c>
      <c r="B15" s="20" t="s">
        <v>74</v>
      </c>
      <c r="C15" s="54" t="s">
        <v>170</v>
      </c>
      <c r="D15" s="53" t="s">
        <v>76</v>
      </c>
      <c r="E15" s="25" t="s">
        <v>77</v>
      </c>
      <c r="F15" s="31" t="s">
        <v>257</v>
      </c>
      <c r="G15" s="51">
        <v>17</v>
      </c>
    </row>
    <row r="16" s="14" customFormat="1" ht="108.5" spans="1:7">
      <c r="A16" s="20">
        <v>15</v>
      </c>
      <c r="B16" s="20" t="s">
        <v>78</v>
      </c>
      <c r="C16" s="54" t="s">
        <v>172</v>
      </c>
      <c r="D16" s="53" t="s">
        <v>80</v>
      </c>
      <c r="E16" s="25" t="s">
        <v>81</v>
      </c>
      <c r="F16" s="31" t="s">
        <v>258</v>
      </c>
      <c r="G16" s="51">
        <v>62</v>
      </c>
    </row>
    <row r="17" s="14" customFormat="1" ht="186" spans="1:7">
      <c r="A17" s="20">
        <v>16</v>
      </c>
      <c r="B17" s="20" t="s">
        <v>82</v>
      </c>
      <c r="C17" s="54" t="s">
        <v>173</v>
      </c>
      <c r="D17" s="53" t="s">
        <v>84</v>
      </c>
      <c r="E17" s="25" t="s">
        <v>85</v>
      </c>
      <c r="F17" s="31" t="s">
        <v>259</v>
      </c>
      <c r="G17" s="51">
        <v>7</v>
      </c>
    </row>
    <row r="18" s="14" customFormat="1" ht="139.5" spans="1:7">
      <c r="A18" s="20">
        <v>17</v>
      </c>
      <c r="B18" s="20" t="s">
        <v>86</v>
      </c>
      <c r="C18" s="54" t="s">
        <v>174</v>
      </c>
      <c r="D18" s="53" t="s">
        <v>88</v>
      </c>
      <c r="E18" s="25" t="s">
        <v>89</v>
      </c>
      <c r="F18" s="31" t="s">
        <v>260</v>
      </c>
      <c r="G18" s="51">
        <v>50</v>
      </c>
    </row>
    <row r="19" s="14" customFormat="1" ht="155" spans="1:7">
      <c r="A19" s="20">
        <v>18</v>
      </c>
      <c r="B19" s="20" t="s">
        <v>90</v>
      </c>
      <c r="C19" s="54" t="s">
        <v>175</v>
      </c>
      <c r="D19" s="53" t="s">
        <v>92</v>
      </c>
      <c r="E19" s="25" t="s">
        <v>93</v>
      </c>
      <c r="F19" s="31" t="s">
        <v>261</v>
      </c>
      <c r="G19" s="51">
        <v>42</v>
      </c>
    </row>
    <row r="20" s="14" customFormat="1" ht="155" spans="1:7">
      <c r="A20" s="20">
        <v>19</v>
      </c>
      <c r="B20" s="20" t="s">
        <v>94</v>
      </c>
      <c r="C20" s="54" t="s">
        <v>176</v>
      </c>
      <c r="D20" s="53" t="s">
        <v>96</v>
      </c>
      <c r="E20" s="25" t="s">
        <v>97</v>
      </c>
      <c r="F20" s="31" t="s">
        <v>262</v>
      </c>
      <c r="G20" s="51">
        <v>53</v>
      </c>
    </row>
    <row r="21" s="14" customFormat="1" ht="124" spans="1:7">
      <c r="A21" s="20">
        <v>20</v>
      </c>
      <c r="B21" s="20" t="s">
        <v>98</v>
      </c>
      <c r="C21" s="54" t="s">
        <v>177</v>
      </c>
      <c r="D21" s="53" t="s">
        <v>100</v>
      </c>
      <c r="E21" s="25" t="s">
        <v>101</v>
      </c>
      <c r="F21" s="31" t="s">
        <v>263</v>
      </c>
      <c r="G21" s="51">
        <v>60</v>
      </c>
    </row>
    <row r="22" ht="186" spans="1:7">
      <c r="A22" s="20">
        <v>21</v>
      </c>
      <c r="B22" s="20" t="s">
        <v>102</v>
      </c>
      <c r="C22" s="54" t="s">
        <v>178</v>
      </c>
      <c r="D22" s="53" t="s">
        <v>104</v>
      </c>
      <c r="E22" s="25" t="s">
        <v>105</v>
      </c>
      <c r="F22" s="31" t="s">
        <v>264</v>
      </c>
      <c r="G22" s="51">
        <v>17</v>
      </c>
    </row>
    <row r="23" ht="62" spans="1:7">
      <c r="A23" s="20">
        <v>22</v>
      </c>
      <c r="B23" s="20" t="s">
        <v>106</v>
      </c>
      <c r="C23" s="54" t="s">
        <v>265</v>
      </c>
      <c r="D23" s="53" t="s">
        <v>108</v>
      </c>
      <c r="E23" s="25" t="s">
        <v>109</v>
      </c>
      <c r="F23" s="31" t="s">
        <v>266</v>
      </c>
      <c r="G23" s="51">
        <v>87</v>
      </c>
    </row>
    <row r="24" ht="186" spans="1:7">
      <c r="A24" s="20">
        <v>23</v>
      </c>
      <c r="B24" s="20" t="s">
        <v>110</v>
      </c>
      <c r="C24" s="54" t="s">
        <v>267</v>
      </c>
      <c r="D24" s="53" t="s">
        <v>40</v>
      </c>
      <c r="E24" s="25" t="s">
        <v>112</v>
      </c>
      <c r="F24" s="31" t="s">
        <v>268</v>
      </c>
      <c r="G24" s="51">
        <v>15</v>
      </c>
    </row>
    <row r="25" ht="201.5" spans="1:7">
      <c r="A25" s="20">
        <v>24</v>
      </c>
      <c r="B25" s="20" t="s">
        <v>113</v>
      </c>
      <c r="C25" s="54" t="s">
        <v>269</v>
      </c>
      <c r="D25" s="53" t="s">
        <v>115</v>
      </c>
      <c r="E25" s="25" t="s">
        <v>116</v>
      </c>
      <c r="F25" s="31" t="s">
        <v>239</v>
      </c>
      <c r="G25" s="51">
        <v>0</v>
      </c>
    </row>
    <row r="26" ht="155" spans="1:7">
      <c r="A26" s="20">
        <v>25</v>
      </c>
      <c r="B26" s="20" t="s">
        <v>117</v>
      </c>
      <c r="C26" s="54" t="s">
        <v>270</v>
      </c>
      <c r="D26" s="53" t="s">
        <v>119</v>
      </c>
      <c r="E26" s="25" t="s">
        <v>120</v>
      </c>
      <c r="F26" s="31" t="s">
        <v>271</v>
      </c>
      <c r="G26" s="51">
        <v>53</v>
      </c>
    </row>
  </sheetData>
  <sortState ref="A2:G26">
    <sortCondition ref="A2"/>
  </sortState>
  <printOptions horizontalCentered="1"/>
  <pageMargins left="1" right="1" top="1.45625" bottom="1" header="0.5" footer="0.5"/>
  <pageSetup paperSize="9" orientation="portrait"/>
  <headerFooter>
    <oddHeader>&amp;C&amp;"Times New Roman"&amp;BFCU-Purdue 2+2 ECE Program
Advanced C Programming
Spring Semester, 2024
Quiz 2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3 3 1 7 c 4 2 0 - d 3 1 6 - 4 4 3 5 - 8 2 4 1 - 3 3 b 9 8 c f e 3 9 3 f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�e�N"   m a : c o n t e n t T y p e I D = " 0 x 0 1 0 1 0 0 B 5 4 2 E 0 4 8 D C E C 9 1 4 C B 3 8 1 4 5 5 F 6 5 1 7 0 9 2 1 "   m a : c o n t e n t T y p e V e r s i o n = " 1 7 "   m a : c o n t e n t T y p e D e s c r i p t i o n = " �^�z�e�v�e�N0"   m a : c o n t e n t T y p e S c o p e = " "   m a : v e r s i o n I D = " a 9 f e 7 8 b 0 e 7 6 3 b a 3 6 0 e 9 2 7 b 7 f f b a a 4 d 7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4 f 3 1 9 8 f c 7 1 8 5 6 a 2 7 2 a 1 b e 6 2 5 b 8 1 b 4 5 a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3 3 1 7 c 4 2 0 - d 3 1 6 - 4 4 3 5 - 8 2 4 1 - 3 3 b 9 8 c f e 3 9 3 f "   x m l n s : n s 4 = " 6 3 d 3 d 3 6 0 - 7 4 a 6 - 4 4 9 1 - a 2 a 1 - d 2 a f 0 d e 2 c d 9 e " >  
 < x s d : i m p o r t   n a m e s p a c e = " 3 3 1 7 c 4 2 0 - d 3 1 6 - 4 4 3 5 - 8 2 4 1 - 3 3 b 9 8 c f e 3 9 3 f " / >  
 < x s d : i m p o r t   n a m e s p a c e = " 6 3 d 3 d 3 6 0 - 7 4 a 6 - 4 4 9 1 - a 2 a 1 - d 2 a f 0 d e 2 c d 9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D a t e T a k e n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L o c a t i o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L e n g t h I n S e c o n d s "   m i n O c c u r s = " 0 " / >  
 < x s d : e l e m e n t   r e f = " n s 3 : M e d i a S e r v i c e S e a r c h P r o p e r t i e s "   m i n O c c u r s = " 0 " / >  
 < x s d : e l e m e n t   r e f = " n s 3 : _ a c t i v i t y "   m i n O c c u r s = " 0 " / >  
 < x s d : e l e m e n t   r e f = " n s 3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3 1 7 c 4 2 0 - d 3 1 6 - 4 4 3 5 - 8 2 4 1 - 3 3 b 9 8 c f e 3 9 3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4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5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_ a c t i v i t y "   m a : i n d e x = " 2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6 3 d 3 d 3 6 0 - 7 4 a 6 - 4 4 9 1 - a 2 a 1 - d 2 a f 0 d e 2 c d 9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qQ(u\a�: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qQ(us�0}ǌ�e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0 "   n i l l a b l e = " t r u e "   m a : d i s p l a y N a m e = " qQ(u�c:yܖJn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gQ�[^��W" / >  
 < x s d : e l e m e n t   r e f = " d c : t i t l e "   m i n O c c u r s = " 0 "   m a x O c c u r s = " 1 "   m a : i n d e x = " 4 "   m a : d i s p l a y N a m e = " jL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grade</vt:lpstr>
      <vt:lpstr>assgn1</vt:lpstr>
      <vt:lpstr>assgn2</vt:lpstr>
      <vt:lpstr>assgn3</vt:lpstr>
      <vt:lpstr>assgn4</vt:lpstr>
      <vt:lpstr>assgn5</vt:lpstr>
      <vt:lpstr>assgn6</vt:lpstr>
      <vt:lpstr>quiz1</vt:lpstr>
      <vt:lpstr>quiz2</vt:lpstr>
      <vt:lpstr>mexam</vt:lpstr>
      <vt:lpstr>fexam</vt:lpstr>
      <vt:lpstr>Seats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黃秋煌</cp:lastModifiedBy>
  <dcterms:created xsi:type="dcterms:W3CDTF">2023-06-29T09:55:00Z</dcterms:created>
  <dcterms:modified xsi:type="dcterms:W3CDTF">2024-06-21T05:42:33Z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2052-12.1.0.16929</vt:lpwstr>
  </property>
</Properties>
</file>