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GitHub\FCU\112-2\INTRODUCTION TO MATLAB PROGRAMMING\"/>
    </mc:Choice>
  </mc:AlternateContent>
  <xr:revisionPtr revIDLastSave="0" documentId="13_ncr:1_{7A1B1320-E714-42B2-A340-A430B034549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總成績" sheetId="1" r:id="rId1"/>
    <sheet name="課堂表現" sheetId="5" r:id="rId2"/>
    <sheet name="作業成績" sheetId="2" r:id="rId3"/>
    <sheet name="期中成績" sheetId="3" r:id="rId4"/>
    <sheet name="期末成績" sheetId="4" r:id="rId5"/>
    <sheet name="期末報告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" i="1"/>
  <c r="F3" i="3"/>
  <c r="G3" i="3"/>
  <c r="F4" i="3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F20" i="3"/>
  <c r="G20" i="3"/>
  <c r="F21" i="3"/>
  <c r="G21" i="3"/>
  <c r="F22" i="3"/>
  <c r="G22" i="3"/>
  <c r="G2" i="3"/>
  <c r="F2" i="3"/>
  <c r="R3" i="2" a="1"/>
  <c r="R11" i="2" a="1"/>
  <c r="R19" i="2" a="1"/>
  <c r="R4" i="2" a="1"/>
  <c r="R12" i="2" a="1"/>
  <c r="R20" i="2" a="1"/>
  <c r="R5" i="2" a="1"/>
  <c r="R13" i="2" a="1"/>
  <c r="R21" i="2" a="1"/>
  <c r="R6" i="2" a="1"/>
  <c r="R14" i="2" a="1"/>
  <c r="R22" i="2" a="1"/>
  <c r="R7" i="2" a="1"/>
  <c r="R15" i="2" a="1"/>
  <c r="R8" i="2" a="1"/>
  <c r="R16" i="2" a="1"/>
  <c r="R9" i="2" a="1"/>
  <c r="R17" i="2" a="1"/>
  <c r="R10" i="2" a="1"/>
  <c r="R18" i="2" a="1"/>
  <c r="R2" i="2" a="1"/>
  <c r="R18" i="2" l="1"/>
  <c r="F18" i="1" s="1"/>
  <c r="E18" i="1" s="1"/>
  <c r="R10" i="2"/>
  <c r="F10" i="1" s="1"/>
  <c r="E10" i="1" s="1"/>
  <c r="R17" i="2"/>
  <c r="F17" i="1" s="1"/>
  <c r="E17" i="1" s="1"/>
  <c r="R9" i="2"/>
  <c r="F9" i="1" s="1"/>
  <c r="E9" i="1" s="1"/>
  <c r="R16" i="2"/>
  <c r="F16" i="1" s="1"/>
  <c r="E16" i="1" s="1"/>
  <c r="R8" i="2"/>
  <c r="F8" i="1" s="1"/>
  <c r="E8" i="1" s="1"/>
  <c r="R15" i="2"/>
  <c r="F15" i="1" s="1"/>
  <c r="E15" i="1" s="1"/>
  <c r="R7" i="2"/>
  <c r="F7" i="1" s="1"/>
  <c r="E7" i="1" s="1"/>
  <c r="R22" i="2"/>
  <c r="F22" i="1" s="1"/>
  <c r="E22" i="1" s="1"/>
  <c r="R14" i="2"/>
  <c r="F14" i="1" s="1"/>
  <c r="E14" i="1" s="1"/>
  <c r="R6" i="2"/>
  <c r="F6" i="1" s="1"/>
  <c r="E6" i="1" s="1"/>
  <c r="R21" i="2"/>
  <c r="F21" i="1" s="1"/>
  <c r="E21" i="1" s="1"/>
  <c r="R13" i="2"/>
  <c r="R5" i="2"/>
  <c r="F5" i="1" s="1"/>
  <c r="E5" i="1" s="1"/>
  <c r="R20" i="2"/>
  <c r="F20" i="1" s="1"/>
  <c r="E20" i="1" s="1"/>
  <c r="R12" i="2"/>
  <c r="F12" i="1" s="1"/>
  <c r="E12" i="1" s="1"/>
  <c r="R4" i="2"/>
  <c r="F4" i="1" s="1"/>
  <c r="E4" i="1" s="1"/>
  <c r="R19" i="2"/>
  <c r="F19" i="1" s="1"/>
  <c r="E19" i="1" s="1"/>
  <c r="R11" i="2"/>
  <c r="F11" i="1" s="1"/>
  <c r="E11" i="1" s="1"/>
  <c r="R3" i="2"/>
  <c r="F3" i="1" s="1"/>
  <c r="E3" i="1" s="1"/>
  <c r="R2" i="2"/>
  <c r="F2" i="1" s="1"/>
  <c r="E2" i="1" s="1"/>
  <c r="F13" i="1" l="1"/>
  <c r="E1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<sst xmlns="http://schemas.openxmlformats.org/spreadsheetml/2006/main" count="449" uniqueCount="92">
  <si>
    <t>No</t>
  </si>
  <si>
    <t>ID</t>
  </si>
  <si>
    <t>CName</t>
  </si>
  <si>
    <t>EName</t>
  </si>
  <si>
    <t>HW 1</t>
    <phoneticPr fontId="2" type="noConversion"/>
  </si>
  <si>
    <t>HW 2</t>
    <phoneticPr fontId="2" type="noConversion"/>
  </si>
  <si>
    <t>HW 3</t>
  </si>
  <si>
    <t>HW 4</t>
  </si>
  <si>
    <t>HW 5</t>
  </si>
  <si>
    <t>HW 6</t>
  </si>
  <si>
    <t>HW 7</t>
  </si>
  <si>
    <t>Midterm</t>
    <phoneticPr fontId="2" type="noConversion"/>
  </si>
  <si>
    <t>D1175125</t>
  </si>
  <si>
    <r>
      <rPr>
        <sz val="12"/>
        <rFont val="新細明體"/>
        <family val="1"/>
        <charset val="136"/>
      </rPr>
      <t>黃品喆</t>
    </r>
  </si>
  <si>
    <t>Pierre</t>
  </si>
  <si>
    <t>D1228792</t>
  </si>
  <si>
    <r>
      <rPr>
        <sz val="12"/>
        <rFont val="新細明體"/>
        <family val="1"/>
        <charset val="136"/>
      </rPr>
      <t>楊智臣</t>
    </r>
  </si>
  <si>
    <t>Jason</t>
  </si>
  <si>
    <t>D1228803</t>
    <phoneticPr fontId="2" type="noConversion"/>
  </si>
  <si>
    <r>
      <rPr>
        <sz val="12"/>
        <rFont val="新細明體"/>
        <family val="1"/>
        <charset val="136"/>
      </rPr>
      <t>陳宣妤</t>
    </r>
  </si>
  <si>
    <t>Adeline</t>
  </si>
  <si>
    <t>D1228817</t>
  </si>
  <si>
    <r>
      <rPr>
        <sz val="12"/>
        <rFont val="新細明體"/>
        <family val="1"/>
        <charset val="136"/>
      </rPr>
      <t>黃政睿</t>
    </r>
  </si>
  <si>
    <t>Rey</t>
  </si>
  <si>
    <t>D1262015</t>
  </si>
  <si>
    <r>
      <rPr>
        <sz val="12"/>
        <rFont val="新細明體"/>
        <family val="1"/>
        <charset val="136"/>
      </rPr>
      <t>張宇呈</t>
    </r>
  </si>
  <si>
    <t>Austin</t>
  </si>
  <si>
    <t>D1262028</t>
  </si>
  <si>
    <r>
      <rPr>
        <sz val="12"/>
        <rFont val="新細明體"/>
        <family val="1"/>
        <charset val="136"/>
      </rPr>
      <t>李皓鈞</t>
    </r>
  </si>
  <si>
    <t>Jimmy</t>
  </si>
  <si>
    <t>D1262032</t>
  </si>
  <si>
    <r>
      <rPr>
        <sz val="12"/>
        <rFont val="新細明體"/>
        <family val="1"/>
        <charset val="136"/>
      </rPr>
      <t>劉哲瑋</t>
    </r>
  </si>
  <si>
    <t>Derek</t>
  </si>
  <si>
    <t>D1262058</t>
  </si>
  <si>
    <r>
      <rPr>
        <sz val="12"/>
        <rFont val="新細明體"/>
        <family val="1"/>
        <charset val="136"/>
      </rPr>
      <t>謝柏尉</t>
    </r>
  </si>
  <si>
    <t>David</t>
  </si>
  <si>
    <t>D1262062</t>
  </si>
  <si>
    <r>
      <rPr>
        <sz val="12"/>
        <rFont val="新細明體"/>
        <family val="1"/>
        <charset val="136"/>
      </rPr>
      <t>邱畇諠</t>
    </r>
  </si>
  <si>
    <t>Aimee</t>
  </si>
  <si>
    <t>D1262075</t>
  </si>
  <si>
    <r>
      <rPr>
        <sz val="12"/>
        <rFont val="新細明體"/>
        <family val="1"/>
        <charset val="136"/>
      </rPr>
      <t>陳映聿</t>
    </r>
  </si>
  <si>
    <t>Morris</t>
  </si>
  <si>
    <t>D1262089</t>
  </si>
  <si>
    <r>
      <rPr>
        <sz val="12"/>
        <rFont val="新細明體"/>
        <family val="1"/>
        <charset val="136"/>
      </rPr>
      <t>蔡睿宇</t>
    </r>
  </si>
  <si>
    <t>Ray</t>
  </si>
  <si>
    <t>D1262092</t>
  </si>
  <si>
    <r>
      <rPr>
        <sz val="12"/>
        <rFont val="新細明體"/>
        <family val="1"/>
        <charset val="136"/>
      </rPr>
      <t>陳彥勻</t>
    </r>
  </si>
  <si>
    <t>Antonio</t>
  </si>
  <si>
    <t>D1265065</t>
  </si>
  <si>
    <r>
      <rPr>
        <sz val="12"/>
        <rFont val="新細明體"/>
        <family val="1"/>
        <charset val="136"/>
      </rPr>
      <t>曾語晨</t>
    </r>
  </si>
  <si>
    <t>Corrine</t>
  </si>
  <si>
    <t>D1265154</t>
  </si>
  <si>
    <r>
      <rPr>
        <sz val="12"/>
        <rFont val="新細明體"/>
        <family val="1"/>
        <charset val="136"/>
      </rPr>
      <t>曾郁珊</t>
    </r>
  </si>
  <si>
    <t>Mina</t>
  </si>
  <si>
    <t>D1265209</t>
  </si>
  <si>
    <r>
      <rPr>
        <sz val="12"/>
        <rFont val="新細明體"/>
        <family val="1"/>
        <charset val="136"/>
      </rPr>
      <t>王子宸</t>
    </r>
  </si>
  <si>
    <t>Jensen</t>
  </si>
  <si>
    <t>D1265273</t>
  </si>
  <si>
    <r>
      <rPr>
        <sz val="12"/>
        <rFont val="新細明體"/>
        <family val="1"/>
        <charset val="136"/>
      </rPr>
      <t>葉緯圻</t>
    </r>
  </si>
  <si>
    <t>Joshua</t>
  </si>
  <si>
    <t>D1265315</t>
  </si>
  <si>
    <r>
      <rPr>
        <sz val="12"/>
        <rFont val="新細明體"/>
        <family val="1"/>
        <charset val="136"/>
      </rPr>
      <t>張子桓</t>
    </r>
  </si>
  <si>
    <t>Harrison</t>
  </si>
  <si>
    <t>D1265672</t>
  </si>
  <si>
    <r>
      <rPr>
        <sz val="12"/>
        <rFont val="新細明體"/>
        <family val="1"/>
        <charset val="136"/>
      </rPr>
      <t>王崧喻</t>
    </r>
  </si>
  <si>
    <t>Charlie</t>
  </si>
  <si>
    <t>D1265686</t>
  </si>
  <si>
    <r>
      <rPr>
        <sz val="12"/>
        <rFont val="新細明體"/>
        <family val="1"/>
        <charset val="136"/>
      </rPr>
      <t>何柏勳</t>
    </r>
  </si>
  <si>
    <t>Terry</t>
  </si>
  <si>
    <t>D1271403</t>
  </si>
  <si>
    <r>
      <rPr>
        <sz val="12"/>
        <rFont val="新細明體"/>
        <family val="1"/>
        <charset val="136"/>
      </rPr>
      <t>王祺</t>
    </r>
  </si>
  <si>
    <t>Osmond</t>
  </si>
  <si>
    <t>D1271450</t>
  </si>
  <si>
    <r>
      <rPr>
        <sz val="12"/>
        <rFont val="新細明體"/>
        <family val="1"/>
        <charset val="136"/>
      </rPr>
      <t>李宇恩</t>
    </r>
  </si>
  <si>
    <t>Eileen</t>
  </si>
  <si>
    <t>HW 8</t>
    <phoneticPr fontId="2" type="noConversion"/>
  </si>
  <si>
    <t>HW 9</t>
    <phoneticPr fontId="2" type="noConversion"/>
  </si>
  <si>
    <t>HW 10</t>
  </si>
  <si>
    <t>HW 11</t>
  </si>
  <si>
    <t>HW 12</t>
  </si>
  <si>
    <t>HW 13</t>
  </si>
  <si>
    <t>Final</t>
    <phoneticPr fontId="2" type="noConversion"/>
  </si>
  <si>
    <t>Grade</t>
    <phoneticPr fontId="2" type="noConversion"/>
  </si>
  <si>
    <t>A</t>
    <phoneticPr fontId="2" type="noConversion"/>
  </si>
  <si>
    <t>B</t>
    <phoneticPr fontId="2" type="noConversion"/>
  </si>
  <si>
    <t>B+</t>
    <phoneticPr fontId="2" type="noConversion"/>
  </si>
  <si>
    <t>B-</t>
    <phoneticPr fontId="2" type="noConversion"/>
  </si>
  <si>
    <t>Final Report</t>
    <phoneticPr fontId="2" type="noConversion"/>
  </si>
  <si>
    <r>
      <rPr>
        <sz val="12"/>
        <rFont val="新細明體"/>
        <family val="2"/>
      </rPr>
      <t>總成績</t>
    </r>
    <phoneticPr fontId="2" type="noConversion"/>
  </si>
  <si>
    <r>
      <rPr>
        <sz val="12"/>
        <color theme="1"/>
        <rFont val="細明體"/>
        <family val="1"/>
        <charset val="136"/>
      </rPr>
      <t>平時成績</t>
    </r>
    <phoneticPr fontId="2" type="noConversion"/>
  </si>
  <si>
    <r>
      <rPr>
        <sz val="12"/>
        <color theme="1"/>
        <rFont val="細明體"/>
        <family val="1"/>
        <charset val="136"/>
      </rPr>
      <t>期中成績</t>
    </r>
    <phoneticPr fontId="2" type="noConversion"/>
  </si>
  <si>
    <r>
      <rPr>
        <sz val="12"/>
        <color theme="1"/>
        <rFont val="細明體"/>
        <family val="1"/>
        <charset val="136"/>
      </rPr>
      <t>期末成績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</si>
</sst>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2" formatCode="0.0"/>
    <numFmt numFmtId="183" formatCode="0.0_ "/>
  </numFmts>
  <fonts count="11" x14ac:knownFonts="1">
    <font>
      <sz val="11"/>
      <color theme="1"/>
      <name val="新細明體"/>
      <family val="2"/>
      <scheme val="minor"/>
    </font>
    <font>
      <sz val="12"/>
      <name val="Times New Roman"/>
      <family val="1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新細明體"/>
      <family val="1"/>
      <charset val="136"/>
    </font>
    <font>
      <sz val="12"/>
      <color theme="1"/>
      <name val="新細明體"/>
      <family val="1"/>
      <scheme val="minor"/>
    </font>
    <font>
      <sz val="12"/>
      <name val="新細明體"/>
      <family val="2"/>
    </font>
    <font>
      <sz val="12"/>
      <name val="Times New Roman"/>
      <family val="2"/>
    </font>
    <font>
      <sz val="11"/>
      <color theme="1"/>
      <name val="Times New Roman"/>
      <family val="1"/>
    </font>
    <font>
      <sz val="12"/>
      <color theme="1"/>
      <name val="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left" vertical="center" readingOrder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readingOrder="1"/>
    </xf>
    <xf numFmtId="0" fontId="1" fillId="0" borderId="1" xfId="0" applyFont="1" applyBorder="1" applyAlignment="1">
      <alignment horizontal="center" vertical="center" wrapText="1"/>
    </xf>
    <xf numFmtId="0" fontId="1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 readingOrder="1"/>
    </xf>
    <xf numFmtId="0" fontId="8" fillId="0" borderId="1" xfId="0" applyFont="1" applyFill="1" applyBorder="1" applyAlignment="1">
      <alignment horizontal="center" vertical="center"/>
    </xf>
    <xf numFmtId="182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readingOrder="1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3" fillId="0" borderId="0" xfId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/>
    </xf>
    <xf numFmtId="182" fontId="3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/>
    <xf numFmtId="1" fontId="1" fillId="0" borderId="1" xfId="0" applyNumberFormat="1" applyFont="1" applyBorder="1" applyAlignment="1">
      <alignment horizontal="center" vertical="center" readingOrder="1"/>
    </xf>
    <xf numFmtId="1" fontId="4" fillId="0" borderId="1" xfId="0" applyNumberFormat="1" applyFont="1" applyBorder="1" applyAlignment="1">
      <alignment horizontal="center" vertical="center" readingOrder="1"/>
    </xf>
    <xf numFmtId="182" fontId="1" fillId="0" borderId="1" xfId="0" applyNumberFormat="1" applyFont="1" applyBorder="1" applyAlignment="1">
      <alignment horizontal="center" vertical="center" readingOrder="1"/>
    </xf>
    <xf numFmtId="182" fontId="4" fillId="0" borderId="1" xfId="0" applyNumberFormat="1" applyFont="1" applyBorder="1" applyAlignment="1">
      <alignment horizontal="center" vertical="center" readingOrder="1"/>
    </xf>
    <xf numFmtId="182" fontId="4" fillId="0" borderId="1" xfId="0" applyNumberFormat="1" applyFont="1" applyBorder="1" applyAlignment="1">
      <alignment horizontal="left" vertical="center" readingOrder="1"/>
    </xf>
    <xf numFmtId="182" fontId="1" fillId="0" borderId="1" xfId="0" applyNumberFormat="1" applyFont="1" applyBorder="1" applyAlignment="1">
      <alignment horizontal="center" vertical="center"/>
    </xf>
    <xf numFmtId="182" fontId="3" fillId="0" borderId="1" xfId="0" applyNumberFormat="1" applyFont="1" applyBorder="1" applyAlignment="1">
      <alignment horizontal="left" vertical="center" readingOrder="1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/>
    <xf numFmtId="182" fontId="1" fillId="0" borderId="1" xfId="0" applyNumberFormat="1" applyFont="1" applyFill="1" applyBorder="1" applyAlignment="1">
      <alignment horizontal="center" vertical="center" readingOrder="1"/>
    </xf>
    <xf numFmtId="182" fontId="3" fillId="0" borderId="1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82" fontId="9" fillId="0" borderId="1" xfId="0" applyNumberFormat="1" applyFont="1" applyBorder="1" applyAlignment="1">
      <alignment horizontal="center" vertical="center"/>
    </xf>
    <xf numFmtId="1" fontId="9" fillId="0" borderId="0" xfId="0" applyNumberFormat="1" applyFont="1" applyBorder="1"/>
    <xf numFmtId="0" fontId="9" fillId="0" borderId="0" xfId="0" applyFont="1" applyBorder="1" applyAlignment="1">
      <alignment horizontal="center" vertical="center"/>
    </xf>
    <xf numFmtId="182" fontId="3" fillId="0" borderId="1" xfId="0" applyNumberFormat="1" applyFont="1" applyFill="1" applyBorder="1" applyAlignment="1">
      <alignment horizontal="center" vertical="center"/>
    </xf>
  </cellXfs>
  <cellStyles count="2">
    <cellStyle name="一般" xfId="0" builtinId="0"/>
    <cellStyle name="一般 2" xfId="1" xr:uid="{A7E18126-3BAB-4F81-A5F3-7FFE98EE7745}"/>
  </cellStyles>
  <dxfs count="3">
    <dxf>
      <fill>
        <patternFill>
          <bgColor theme="9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11" workbookViewId="0">
      <selection activeCell="G10" sqref="G10"/>
    </sheetView>
  </sheetViews>
  <sheetFormatPr defaultRowHeight="15" x14ac:dyDescent="0.45"/>
  <cols>
    <col min="1" max="1" width="5.42578125" style="30" bestFit="1" customWidth="1"/>
    <col min="2" max="2" width="12.5" style="16" bestFit="1" customWidth="1"/>
    <col min="3" max="3" width="9.2109375" style="16" bestFit="1" customWidth="1"/>
    <col min="4" max="4" width="10.5" style="16" bestFit="1" customWidth="1"/>
    <col min="5" max="5" width="9.2109375" style="29" bestFit="1" customWidth="1"/>
    <col min="6" max="8" width="10.42578125" style="29" bestFit="1" customWidth="1"/>
    <col min="9" max="16384" width="9.140625" style="16"/>
  </cols>
  <sheetData>
    <row r="1" spans="1:19" ht="16.149999999999999" x14ac:dyDescent="0.45">
      <c r="A1" s="22" t="s">
        <v>0</v>
      </c>
      <c r="B1" s="24" t="s">
        <v>1</v>
      </c>
      <c r="C1" s="24" t="s">
        <v>2</v>
      </c>
      <c r="D1" s="24" t="s">
        <v>3</v>
      </c>
      <c r="E1" s="31" t="s">
        <v>88</v>
      </c>
      <c r="F1" s="32" t="s">
        <v>89</v>
      </c>
      <c r="G1" s="32" t="s">
        <v>90</v>
      </c>
      <c r="H1" s="32" t="s">
        <v>91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6.149999999999999" x14ac:dyDescent="0.45">
      <c r="A2" s="23">
        <v>1</v>
      </c>
      <c r="B2" s="25" t="s">
        <v>12</v>
      </c>
      <c r="C2" s="24" t="s">
        <v>13</v>
      </c>
      <c r="D2" s="26" t="s">
        <v>14</v>
      </c>
      <c r="E2" s="32">
        <f ca="1">F2*40%+G2*30%+H2*30%</f>
        <v>66.187874104493503</v>
      </c>
      <c r="F2" s="32">
        <f ca="1">IF(作業成績!R2*(35/40)+課堂表現!F2*(5/40)+期中成績!G2*30%&gt;=100, 100, 作業成績!R2*(35/40)+課堂表現!F2*(5/40)+期中成績!G2*30%)</f>
        <v>41.68181818181818</v>
      </c>
      <c r="G2" s="35">
        <f>SQRT(期中成績!E2)*10</f>
        <v>70.710678118654755</v>
      </c>
      <c r="H2" s="35">
        <f>IF(SQRT(期末成績!E2*(20/30)+期末報告!E2*(10/30)+5)*10&gt;=100, 100, SQRT(期末成績!E2*(20/30)+期末報告!E2*(10/30)+5)*10)</f>
        <v>94.339811320566028</v>
      </c>
      <c r="I2" s="19"/>
      <c r="J2" s="33"/>
      <c r="K2" s="20"/>
      <c r="L2" s="15"/>
      <c r="M2" s="15"/>
      <c r="N2" s="15"/>
      <c r="O2" s="15"/>
      <c r="P2" s="15"/>
      <c r="Q2" s="17"/>
      <c r="R2" s="15"/>
      <c r="S2" s="15"/>
    </row>
    <row r="3" spans="1:19" ht="16.149999999999999" x14ac:dyDescent="0.45">
      <c r="A3" s="23">
        <v>2</v>
      </c>
      <c r="B3" s="25" t="s">
        <v>15</v>
      </c>
      <c r="C3" s="27" t="s">
        <v>16</v>
      </c>
      <c r="D3" s="28" t="s">
        <v>17</v>
      </c>
      <c r="E3" s="32">
        <f t="shared" ref="E3:E22" ca="1" si="0">F3*40%+G3*30%+H3*30%</f>
        <v>97.158633371878665</v>
      </c>
      <c r="F3" s="32">
        <f ca="1">IF(作業成績!R3*(35/40)+課堂表現!F3*(5/40)+期中成績!G3*30%&gt;=100, 100, 作業成績!R3*(35/40)+課堂表現!F3*(5/40)+期中成績!G3*30%)</f>
        <v>98.75</v>
      </c>
      <c r="G3" s="35">
        <f>SQRT(期中成績!E3)*10</f>
        <v>92.195444572928864</v>
      </c>
      <c r="H3" s="35">
        <f>IF(SQRT(期末成績!E3*(20/30)+期末報告!E3*(10/30)+5)*10&gt;=100, 100, SQRT(期末成績!E3*(20/30)+期末報告!E3*(10/30)+5)*10)</f>
        <v>100</v>
      </c>
      <c r="I3" s="19"/>
      <c r="J3" s="33"/>
      <c r="K3" s="20"/>
      <c r="L3" s="15"/>
      <c r="M3" s="15"/>
      <c r="N3" s="15"/>
      <c r="O3" s="15"/>
      <c r="P3" s="15"/>
      <c r="Q3" s="17"/>
      <c r="R3" s="15"/>
      <c r="S3" s="15"/>
    </row>
    <row r="4" spans="1:19" ht="16.149999999999999" x14ac:dyDescent="0.45">
      <c r="A4" s="23">
        <v>3</v>
      </c>
      <c r="B4" s="25" t="s">
        <v>18</v>
      </c>
      <c r="C4" s="24" t="s">
        <v>19</v>
      </c>
      <c r="D4" s="28" t="s">
        <v>20</v>
      </c>
      <c r="E4" s="32">
        <f t="shared" ca="1" si="0"/>
        <v>82.709974419660355</v>
      </c>
      <c r="F4" s="32">
        <f ca="1">IF(作業成績!R4*(35/40)+課堂表現!F4*(5/40)+期中成績!G4*30%&gt;=100, 100, 作業成績!R4*(35/40)+課堂表現!F4*(5/40)+期中成績!G4*30%)</f>
        <v>89.784090909090907</v>
      </c>
      <c r="G4" s="35">
        <f>SQRT(期中成績!E4)*10</f>
        <v>77.459666924148337</v>
      </c>
      <c r="H4" s="35">
        <f>IF(SQRT(期末成績!E4*(20/30)+期末報告!E4*(10/30)+5)*10&gt;=100, 100, SQRT(期末成績!E4*(20/30)+期末報告!E4*(10/30)+5)*10)</f>
        <v>78.528126595931639</v>
      </c>
      <c r="I4" s="19"/>
      <c r="J4" s="33"/>
      <c r="K4" s="20"/>
      <c r="L4" s="15"/>
      <c r="M4" s="15"/>
      <c r="N4" s="15"/>
      <c r="O4" s="15"/>
      <c r="P4" s="15"/>
      <c r="Q4" s="17"/>
      <c r="R4" s="15"/>
      <c r="S4" s="15"/>
    </row>
    <row r="5" spans="1:19" ht="16.149999999999999" x14ac:dyDescent="0.45">
      <c r="A5" s="23">
        <v>4</v>
      </c>
      <c r="B5" s="25" t="s">
        <v>21</v>
      </c>
      <c r="C5" s="24" t="s">
        <v>22</v>
      </c>
      <c r="D5" s="28" t="s">
        <v>23</v>
      </c>
      <c r="E5" s="38">
        <f t="shared" ca="1" si="0"/>
        <v>95.961698212059275</v>
      </c>
      <c r="F5" s="32">
        <f ca="1">IF(作業成績!R5*(35/40)+課堂表現!F5*(5/40)+期中成績!G5*30%&gt;=100, 100, 作業成績!R5*(35/40)+課堂表現!F5*(5/40)+期中成績!G5*30%)</f>
        <v>98.75</v>
      </c>
      <c r="G5" s="35">
        <f>SQRT(期中成績!E5)*10</f>
        <v>97.467943448089628</v>
      </c>
      <c r="H5" s="35">
        <f>IF(SQRT(期末成績!E5*(20/30)+期末報告!E5*(10/30)+5)*10&gt;=100, 100, SQRT(期末成績!E5*(20/30)+期末報告!E5*(10/30)+5)*10)</f>
        <v>90.737717258774651</v>
      </c>
      <c r="I5" s="19"/>
      <c r="J5" s="33"/>
      <c r="K5" s="20"/>
      <c r="L5" s="15"/>
      <c r="M5" s="15"/>
      <c r="N5" s="15"/>
      <c r="O5" s="15"/>
      <c r="P5" s="15"/>
      <c r="Q5" s="17"/>
      <c r="R5" s="15"/>
      <c r="S5" s="15"/>
    </row>
    <row r="6" spans="1:19" ht="16.149999999999999" x14ac:dyDescent="0.45">
      <c r="A6" s="23">
        <v>5</v>
      </c>
      <c r="B6" s="25" t="s">
        <v>24</v>
      </c>
      <c r="C6" s="24" t="s">
        <v>25</v>
      </c>
      <c r="D6" s="28" t="s">
        <v>26</v>
      </c>
      <c r="E6" s="38">
        <f t="shared" ca="1" si="0"/>
        <v>85.025995128612152</v>
      </c>
      <c r="F6" s="32">
        <f ca="1">IF(作業成績!R6*(35/40)+課堂表現!F6*(5/40)+期中成績!G6*30%&gt;=100, 100, 作業成績!R6*(35/40)+課堂表現!F6*(5/40)+期中成績!G6*30%)</f>
        <v>91.056818181818187</v>
      </c>
      <c r="G6" s="35">
        <f>SQRT(期中成績!E6)*10</f>
        <v>65.574385243020004</v>
      </c>
      <c r="H6" s="35">
        <f>IF(SQRT(期末成績!E6*(20/30)+期末報告!E6*(10/30)+5)*10&gt;=100, 100, SQRT(期末成績!E6*(20/30)+期末報告!E6*(10/30)+5)*10)</f>
        <v>96.436507609929549</v>
      </c>
      <c r="I6" s="19"/>
      <c r="J6" s="33"/>
      <c r="K6" s="20"/>
      <c r="L6" s="15"/>
      <c r="M6" s="15"/>
      <c r="N6" s="15"/>
      <c r="O6" s="15"/>
      <c r="P6" s="15"/>
      <c r="Q6" s="17"/>
      <c r="R6" s="15"/>
      <c r="S6" s="15"/>
    </row>
    <row r="7" spans="1:19" ht="16.149999999999999" x14ac:dyDescent="0.45">
      <c r="A7" s="23">
        <v>6</v>
      </c>
      <c r="B7" s="25" t="s">
        <v>27</v>
      </c>
      <c r="C7" s="24" t="s">
        <v>28</v>
      </c>
      <c r="D7" s="28" t="s">
        <v>29</v>
      </c>
      <c r="E7" s="38">
        <f t="shared" ca="1" si="0"/>
        <v>88.169661886277893</v>
      </c>
      <c r="F7" s="32">
        <f ca="1">IF(作業成績!R7*(35/40)+課堂表現!F7*(5/40)+期中成績!G7*30%&gt;=100, 100, 作業成績!R7*(35/40)+課堂表現!F7*(5/40)+期中成績!G7*30%)</f>
        <v>95.829545454545453</v>
      </c>
      <c r="G7" s="35">
        <f>SQRT(期中成績!E7)*10</f>
        <v>88.881944173155887</v>
      </c>
      <c r="H7" s="35">
        <f>IF(SQRT(期末成績!E7*(20/30)+期末報告!E7*(10/30)+5)*10&gt;=100, 100, SQRT(期末成績!E7*(20/30)+期末報告!E7*(10/30)+5)*10)</f>
        <v>77.244201508376449</v>
      </c>
      <c r="I7" s="19"/>
      <c r="J7" s="33"/>
      <c r="K7" s="20"/>
      <c r="L7" s="15"/>
      <c r="M7" s="15"/>
      <c r="N7" s="15"/>
      <c r="O7" s="15"/>
      <c r="P7" s="15"/>
      <c r="Q7" s="17"/>
      <c r="R7" s="15"/>
      <c r="S7" s="15"/>
    </row>
    <row r="8" spans="1:19" ht="16.149999999999999" x14ac:dyDescent="0.45">
      <c r="A8" s="23">
        <v>7</v>
      </c>
      <c r="B8" s="25" t="s">
        <v>30</v>
      </c>
      <c r="C8" s="24" t="s">
        <v>31</v>
      </c>
      <c r="D8" s="28" t="s">
        <v>32</v>
      </c>
      <c r="E8" s="38">
        <f t="shared" ca="1" si="0"/>
        <v>97.158633371878665</v>
      </c>
      <c r="F8" s="32">
        <f ca="1">IF(作業成績!R8*(35/40)+課堂表現!F8*(5/40)+期中成績!G8*30%&gt;=100, 100, 作業成績!R8*(35/40)+課堂表現!F8*(5/40)+期中成績!G8*30%)</f>
        <v>98.75</v>
      </c>
      <c r="G8" s="35">
        <f>SQRT(期中成績!E8)*10</f>
        <v>92.195444572928864</v>
      </c>
      <c r="H8" s="35">
        <f>IF(SQRT(期末成績!E8*(20/30)+期末報告!E8*(10/30)+5)*10&gt;=100, 100, SQRT(期末成績!E8*(20/30)+期末報告!E8*(10/30)+5)*10)</f>
        <v>100</v>
      </c>
      <c r="I8" s="19"/>
      <c r="J8" s="33"/>
      <c r="K8" s="20"/>
      <c r="L8" s="15"/>
      <c r="M8" s="15"/>
      <c r="N8" s="15"/>
      <c r="O8" s="15"/>
      <c r="P8" s="15"/>
      <c r="Q8" s="17"/>
      <c r="R8" s="15"/>
      <c r="S8" s="15"/>
    </row>
    <row r="9" spans="1:19" ht="16.149999999999999" x14ac:dyDescent="0.45">
      <c r="A9" s="23">
        <v>8</v>
      </c>
      <c r="B9" s="25" t="s">
        <v>33</v>
      </c>
      <c r="C9" s="24" t="s">
        <v>34</v>
      </c>
      <c r="D9" s="28" t="s">
        <v>35</v>
      </c>
      <c r="E9" s="38">
        <f t="shared" ca="1" si="0"/>
        <v>95.278628009548939</v>
      </c>
      <c r="F9" s="32">
        <f ca="1">IF(作業成績!R9*(35/40)+課堂表現!F9*(5/40)+期中成績!G9*30%&gt;=100, 100, 作業成績!R9*(35/40)+課堂表現!F9*(5/40)+期中成績!G9*30%)</f>
        <v>99.852272727272734</v>
      </c>
      <c r="G9" s="35">
        <f>SQRT(期中成績!E9)*10</f>
        <v>100</v>
      </c>
      <c r="H9" s="35">
        <f>IF(SQRT(期末成績!E9*(20/30)+期末報告!E9*(10/30)+5)*10&gt;=100, 100, SQRT(期末成績!E9*(20/30)+期末報告!E9*(10/30)+5)*10)</f>
        <v>84.459063062132856</v>
      </c>
      <c r="I9" s="19"/>
      <c r="J9" s="33"/>
      <c r="K9" s="20"/>
      <c r="L9" s="15"/>
      <c r="M9" s="15"/>
      <c r="N9" s="15"/>
      <c r="O9" s="15"/>
      <c r="P9" s="15"/>
      <c r="Q9" s="17"/>
      <c r="R9" s="15"/>
      <c r="S9" s="15"/>
    </row>
    <row r="10" spans="1:19" ht="16.149999999999999" x14ac:dyDescent="0.45">
      <c r="A10" s="23">
        <v>9</v>
      </c>
      <c r="B10" s="25" t="s">
        <v>36</v>
      </c>
      <c r="C10" s="24" t="s">
        <v>37</v>
      </c>
      <c r="D10" s="28" t="s">
        <v>38</v>
      </c>
      <c r="E10" s="38">
        <f t="shared" ca="1" si="0"/>
        <v>94.202322636800403</v>
      </c>
      <c r="F10" s="32">
        <f ca="1">IF(作業成績!R10*(35/40)+課堂表現!F10*(5/40)+期中成績!G10*30%&gt;=100, 100, 作業成績!R10*(35/40)+課堂表現!F10*(5/40)+期中成績!G10*30%)</f>
        <v>96.13636363636364</v>
      </c>
      <c r="G10" s="35">
        <f>SQRT(期中成績!E10)*10</f>
        <v>92.195444572928864</v>
      </c>
      <c r="H10" s="35">
        <f>IF(SQRT(期末成績!E10*(20/30)+期末報告!E10*(10/30)+5)*10&gt;=100, 100, SQRT(期末成績!E10*(20/30)+期末報告!E10*(10/30)+5)*10)</f>
        <v>93.630479367920927</v>
      </c>
      <c r="I10" s="19"/>
      <c r="J10" s="33"/>
      <c r="K10" s="20"/>
      <c r="L10" s="15"/>
      <c r="M10" s="15"/>
      <c r="N10" s="15"/>
      <c r="O10" s="15"/>
      <c r="P10" s="15"/>
      <c r="Q10" s="17"/>
      <c r="R10" s="15"/>
      <c r="S10" s="15"/>
    </row>
    <row r="11" spans="1:19" ht="16.149999999999999" x14ac:dyDescent="0.45">
      <c r="A11" s="23">
        <v>10</v>
      </c>
      <c r="B11" s="25" t="s">
        <v>39</v>
      </c>
      <c r="C11" s="24" t="s">
        <v>40</v>
      </c>
      <c r="D11" s="28" t="s">
        <v>41</v>
      </c>
      <c r="E11" s="38">
        <f t="shared" ca="1" si="0"/>
        <v>90.190296656370194</v>
      </c>
      <c r="F11" s="32">
        <f ca="1">IF(作業成績!R11*(35/40)+課堂表現!F11*(5/40)+期中成績!G11*30%&gt;=100, 100, 作業成績!R11*(35/40)+課堂表現!F11*(5/40)+期中成績!G11*30%)</f>
        <v>95.806818181818187</v>
      </c>
      <c r="G11" s="35">
        <f>SQRT(期中成績!E11)*10</f>
        <v>81.240384046359608</v>
      </c>
      <c r="H11" s="35">
        <f>IF(SQRT(期末成績!E11*(20/30)+期末報告!E11*(10/30)+5)*10&gt;=100, 100, SQRT(期末成績!E11*(20/30)+期末報告!E11*(10/30)+5)*10)</f>
        <v>91.651513899116793</v>
      </c>
      <c r="I11" s="19"/>
      <c r="J11" s="33"/>
      <c r="K11" s="20"/>
      <c r="L11" s="15"/>
      <c r="M11" s="15"/>
      <c r="N11" s="15"/>
      <c r="O11" s="15"/>
      <c r="P11" s="15"/>
      <c r="Q11" s="17"/>
      <c r="R11" s="15"/>
      <c r="S11" s="15"/>
    </row>
    <row r="12" spans="1:19" ht="16.149999999999999" x14ac:dyDescent="0.45">
      <c r="A12" s="23">
        <v>11</v>
      </c>
      <c r="B12" s="25" t="s">
        <v>42</v>
      </c>
      <c r="C12" s="24" t="s">
        <v>43</v>
      </c>
      <c r="D12" s="28" t="s">
        <v>44</v>
      </c>
      <c r="E12" s="38">
        <f t="shared" ca="1" si="0"/>
        <v>94.446782367445778</v>
      </c>
      <c r="F12" s="32">
        <f ca="1">IF(作業成績!R12*(35/40)+課堂表現!F12*(5/40)+期中成績!G12*30%&gt;=100, 100, 作業成績!R12*(35/40)+課堂表現!F12*(5/40)+期中成績!G12*30%)</f>
        <v>96.61363636363636</v>
      </c>
      <c r="G12" s="35">
        <f>SQRT(期中成績!E12)*10</f>
        <v>87.177978870813476</v>
      </c>
      <c r="H12" s="35">
        <f>IF(SQRT(期末成績!E12*(20/30)+期末報告!E12*(10/30)+5)*10&gt;=100, 100, SQRT(期末成績!E12*(20/30)+期末報告!E12*(10/30)+5)*10)</f>
        <v>98.826447202490613</v>
      </c>
      <c r="I12" s="19"/>
      <c r="J12" s="33"/>
      <c r="K12" s="20"/>
      <c r="L12" s="15"/>
      <c r="M12" s="15"/>
      <c r="N12" s="15"/>
      <c r="O12" s="15"/>
      <c r="P12" s="15"/>
      <c r="Q12" s="17"/>
      <c r="R12" s="15"/>
      <c r="S12" s="15"/>
    </row>
    <row r="13" spans="1:19" ht="16.149999999999999" x14ac:dyDescent="0.45">
      <c r="A13" s="23">
        <v>12</v>
      </c>
      <c r="B13" s="25" t="s">
        <v>45</v>
      </c>
      <c r="C13" s="24" t="s">
        <v>46</v>
      </c>
      <c r="D13" s="28" t="s">
        <v>47</v>
      </c>
      <c r="E13" s="38">
        <f t="shared" ca="1" si="0"/>
        <v>86.120484988792228</v>
      </c>
      <c r="F13" s="32">
        <f ca="1">IF(作業成績!R13*(35/40)+課堂表現!F13*(5/40)+期中成績!G13*30%&gt;=100, 100, 作業成績!R13*(35/40)+課堂表現!F13*(5/40)+期中成績!G13*30%)</f>
        <v>95.920454545454547</v>
      </c>
      <c r="G13" s="35">
        <f>SQRT(期中成績!E13)*10</f>
        <v>86.602540378443877</v>
      </c>
      <c r="H13" s="35">
        <f>IF(SQRT(期末成績!E13*(20/30)+期末報告!E13*(10/30)+5)*10&gt;=100, 100, SQRT(期末成績!E13*(20/30)+期末報告!E13*(10/30)+5)*10)</f>
        <v>72.571803523590802</v>
      </c>
      <c r="I13" s="19"/>
      <c r="J13" s="33"/>
      <c r="K13" s="20"/>
      <c r="L13" s="15"/>
      <c r="M13" s="15"/>
      <c r="N13" s="15"/>
      <c r="O13" s="15"/>
      <c r="P13" s="15"/>
      <c r="Q13" s="17"/>
      <c r="R13" s="15"/>
      <c r="S13" s="15"/>
    </row>
    <row r="14" spans="1:19" ht="16.149999999999999" x14ac:dyDescent="0.45">
      <c r="A14" s="23">
        <v>13</v>
      </c>
      <c r="B14" s="25" t="s">
        <v>48</v>
      </c>
      <c r="C14" s="24" t="s">
        <v>49</v>
      </c>
      <c r="D14" s="28" t="s">
        <v>50</v>
      </c>
      <c r="E14" s="32">
        <f t="shared" ca="1" si="0"/>
        <v>93.131817430379172</v>
      </c>
      <c r="F14" s="32">
        <f ca="1">IF(作業成績!R14*(35/40)+課堂表現!F14*(5/40)+期中成績!G14*30%&gt;=100, 100, 作業成績!R14*(35/40)+課堂表現!F14*(5/40)+期中成績!G14*30%)</f>
        <v>95.352272727272734</v>
      </c>
      <c r="G14" s="35">
        <f>SQRT(期中成績!E14)*10</f>
        <v>91.651513899116793</v>
      </c>
      <c r="H14" s="35">
        <f>IF(SQRT(期末成績!E14*(20/30)+期末報告!E14*(10/30)+5)*10&gt;=100, 100, SQRT(期末成績!E14*(20/30)+期末報告!E14*(10/30)+5)*10)</f>
        <v>91.651513899116793</v>
      </c>
      <c r="I14" s="19"/>
      <c r="J14" s="33"/>
      <c r="K14" s="20"/>
      <c r="L14" s="15"/>
      <c r="M14" s="15"/>
      <c r="N14" s="15"/>
      <c r="O14" s="15"/>
      <c r="P14" s="15"/>
      <c r="Q14" s="17"/>
      <c r="R14" s="15"/>
      <c r="S14" s="15"/>
    </row>
    <row r="15" spans="1:19" ht="16.149999999999999" x14ac:dyDescent="0.45">
      <c r="A15" s="23">
        <v>14</v>
      </c>
      <c r="B15" s="25" t="s">
        <v>51</v>
      </c>
      <c r="C15" s="24" t="s">
        <v>52</v>
      </c>
      <c r="D15" s="28" t="s">
        <v>53</v>
      </c>
      <c r="E15" s="32">
        <f t="shared" ca="1" si="0"/>
        <v>81.243142988307682</v>
      </c>
      <c r="F15" s="32">
        <f ca="1">IF(作業成績!R15*(35/40)+課堂表現!F15*(5/40)+期中成績!G15*30%&gt;=100, 100, 作業成績!R15*(35/40)+課堂表現!F15*(5/40)+期中成績!G15*30%)</f>
        <v>92.289772727272734</v>
      </c>
      <c r="G15" s="35">
        <f>SQRT(期中成績!E15)*10</f>
        <v>76.81145747868608</v>
      </c>
      <c r="H15" s="35">
        <f>IF(SQRT(期末成績!E15*(20/30)+期末報告!E15*(10/30)+5)*10&gt;=100, 100, SQRT(期末成績!E15*(20/30)+期末報告!E15*(10/30)+5)*10)</f>
        <v>70.945988845975876</v>
      </c>
      <c r="I15" s="19"/>
      <c r="J15" s="33"/>
      <c r="K15" s="20"/>
      <c r="L15" s="15"/>
      <c r="M15" s="15"/>
      <c r="N15" s="15"/>
      <c r="O15" s="15"/>
      <c r="P15" s="15"/>
      <c r="Q15" s="17"/>
      <c r="R15" s="15"/>
      <c r="S15" s="15"/>
    </row>
    <row r="16" spans="1:19" ht="16.149999999999999" x14ac:dyDescent="0.45">
      <c r="A16" s="23">
        <v>15</v>
      </c>
      <c r="B16" s="25" t="s">
        <v>54</v>
      </c>
      <c r="C16" s="24" t="s">
        <v>55</v>
      </c>
      <c r="D16" s="28" t="s">
        <v>56</v>
      </c>
      <c r="E16" s="32">
        <f t="shared" ca="1" si="0"/>
        <v>91.144346008175802</v>
      </c>
      <c r="F16" s="32">
        <f ca="1">IF(作業成績!R16*(35/40)+課堂表現!F16*(5/40)+期中成績!G16*30%&gt;=100, 100, 作業成績!R16*(35/40)+課堂表現!F16*(5/40)+期中成績!G16*30%)</f>
        <v>96.920454545454547</v>
      </c>
      <c r="G16" s="35">
        <f>SQRT(期中成績!E16)*10</f>
        <v>83.66600265340756</v>
      </c>
      <c r="H16" s="35">
        <f>IF(SQRT(期末成績!E16*(20/30)+期末報告!E16*(10/30)+5)*10&gt;=100, 100, SQRT(期末成績!E16*(20/30)+期末報告!E16*(10/30)+5)*10)</f>
        <v>90.921211313239041</v>
      </c>
      <c r="I16" s="19"/>
      <c r="J16" s="33"/>
      <c r="K16" s="20"/>
      <c r="L16" s="15"/>
      <c r="M16" s="15"/>
      <c r="N16" s="15"/>
      <c r="O16" s="15"/>
      <c r="P16" s="15"/>
      <c r="Q16" s="17"/>
      <c r="R16" s="15"/>
      <c r="S16" s="15"/>
    </row>
    <row r="17" spans="1:19" ht="16.149999999999999" x14ac:dyDescent="0.45">
      <c r="A17" s="23">
        <v>16</v>
      </c>
      <c r="B17" s="25" t="s">
        <v>57</v>
      </c>
      <c r="C17" s="24" t="s">
        <v>58</v>
      </c>
      <c r="D17" s="28" t="s">
        <v>59</v>
      </c>
      <c r="E17" s="32">
        <f t="shared" ca="1" si="0"/>
        <v>94.135174093367084</v>
      </c>
      <c r="F17" s="32">
        <f ca="1">IF(作業成績!R17*(35/40)+課堂表現!F17*(5/40)+期中成績!G17*30%&gt;=100, 100, 作業成績!R17*(35/40)+課堂表現!F17*(5/40)+期中成績!G17*30%)</f>
        <v>96.920454545454547</v>
      </c>
      <c r="G17" s="35">
        <f>SQRT(期中成績!E17)*10</f>
        <v>91.104335791442992</v>
      </c>
      <c r="H17" s="35">
        <f>IF(SQRT(期末成績!E17*(20/30)+期末報告!E17*(10/30)+5)*10&gt;=100, 100, SQRT(期末成績!E17*(20/30)+期末報告!E17*(10/30)+5)*10)</f>
        <v>93.452305125841235</v>
      </c>
      <c r="I17" s="19"/>
      <c r="J17" s="33"/>
      <c r="K17" s="20"/>
      <c r="L17" s="15"/>
      <c r="M17" s="15"/>
      <c r="N17" s="15"/>
      <c r="O17" s="15"/>
      <c r="P17" s="15"/>
      <c r="Q17" s="17"/>
      <c r="R17" s="15"/>
      <c r="S17" s="15"/>
    </row>
    <row r="18" spans="1:19" ht="16.149999999999999" x14ac:dyDescent="0.45">
      <c r="A18" s="23">
        <v>17</v>
      </c>
      <c r="B18" s="25" t="s">
        <v>60</v>
      </c>
      <c r="C18" s="24" t="s">
        <v>61</v>
      </c>
      <c r="D18" s="28" t="s">
        <v>62</v>
      </c>
      <c r="E18" s="32">
        <f t="shared" ca="1" si="0"/>
        <v>92.442832003554798</v>
      </c>
      <c r="F18" s="32">
        <f ca="1">IF(作業成績!R18*(35/40)+課堂表現!F18*(5/40)+期中成績!G18*30%&gt;=100, 100, 作業成績!R18*(35/40)+課堂表現!F18*(5/40)+期中成績!G18*30%)</f>
        <v>97.806818181818187</v>
      </c>
      <c r="G18" s="35">
        <f>SQRT(期中成績!E18)*10</f>
        <v>94.868329805051388</v>
      </c>
      <c r="H18" s="35">
        <f>IF(SQRT(期末成績!E18*(20/30)+期末報告!E18*(10/30)+5)*10&gt;=100, 100, SQRT(期末成績!E18*(20/30)+期末報告!E18*(10/30)+5)*10)</f>
        <v>82.865352631040352</v>
      </c>
      <c r="I18" s="19"/>
      <c r="J18" s="33"/>
      <c r="K18" s="20"/>
      <c r="L18" s="15"/>
      <c r="M18" s="15"/>
      <c r="N18" s="15"/>
      <c r="O18" s="15"/>
      <c r="P18" s="15"/>
      <c r="Q18" s="17"/>
      <c r="R18" s="15"/>
      <c r="S18" s="15"/>
    </row>
    <row r="19" spans="1:19" ht="16.149999999999999" x14ac:dyDescent="0.45">
      <c r="A19" s="23">
        <v>18</v>
      </c>
      <c r="B19" s="25" t="s">
        <v>63</v>
      </c>
      <c r="C19" s="24" t="s">
        <v>64</v>
      </c>
      <c r="D19" s="28" t="s">
        <v>65</v>
      </c>
      <c r="E19" s="32">
        <f t="shared" ca="1" si="0"/>
        <v>95.567724280969571</v>
      </c>
      <c r="F19" s="32">
        <f ca="1">IF(作業成績!R19*(35/40)+課堂表現!F19*(5/40)+期中成績!G19*30%&gt;=100, 100, 作業成績!R19*(35/40)+課堂表現!F19*(5/40)+期中成績!G19*30%)</f>
        <v>94.772727272727266</v>
      </c>
      <c r="G19" s="35">
        <f>SQRT(期中成績!E19)*10</f>
        <v>92.195444572928864</v>
      </c>
      <c r="H19" s="35">
        <f>IF(SQRT(期末成績!E19*(20/30)+期末報告!E19*(10/30)+5)*10&gt;=100, 100, SQRT(期末成績!E19*(20/30)+期末報告!E19*(10/30)+5)*10)</f>
        <v>100</v>
      </c>
      <c r="I19" s="19"/>
      <c r="J19" s="33"/>
      <c r="K19" s="20"/>
      <c r="L19" s="15"/>
      <c r="M19" s="15"/>
      <c r="N19" s="15"/>
      <c r="O19" s="15"/>
      <c r="P19" s="15"/>
      <c r="Q19" s="17"/>
      <c r="R19" s="15"/>
      <c r="S19" s="15"/>
    </row>
    <row r="20" spans="1:19" ht="16.149999999999999" x14ac:dyDescent="0.45">
      <c r="A20" s="23">
        <v>19</v>
      </c>
      <c r="B20" s="25" t="s">
        <v>66</v>
      </c>
      <c r="C20" s="24" t="s">
        <v>67</v>
      </c>
      <c r="D20" s="28" t="s">
        <v>68</v>
      </c>
      <c r="E20" s="32">
        <f t="shared" ca="1" si="0"/>
        <v>94.50320489439477</v>
      </c>
      <c r="F20" s="32">
        <f ca="1">IF(作業成績!R20*(35/40)+課堂表現!F20*(5/40)+期中成績!G20*30%&gt;=100, 100, 作業成績!R20*(35/40)+課堂表現!F20*(5/40)+期中成績!G20*30%)</f>
        <v>98.590909090909093</v>
      </c>
      <c r="G20" s="35">
        <f>SQRT(期中成績!E20)*10</f>
        <v>86.602540378443877</v>
      </c>
      <c r="H20" s="35">
        <f>IF(SQRT(期末成績!E20*(20/30)+期末報告!E20*(10/30)+5)*10&gt;=100, 100, SQRT(期末成績!E20*(20/30)+期末報告!E20*(10/30)+5)*10)</f>
        <v>96.953597148326594</v>
      </c>
      <c r="I20" s="19"/>
      <c r="J20" s="33"/>
      <c r="K20" s="20"/>
      <c r="L20" s="15"/>
      <c r="M20" s="15"/>
      <c r="N20" s="15"/>
      <c r="O20" s="15"/>
      <c r="P20" s="15"/>
      <c r="Q20" s="17"/>
      <c r="R20" s="15"/>
      <c r="S20" s="15"/>
    </row>
    <row r="21" spans="1:19" ht="16.149999999999999" x14ac:dyDescent="0.45">
      <c r="A21" s="23">
        <v>20</v>
      </c>
      <c r="B21" s="25" t="s">
        <v>69</v>
      </c>
      <c r="C21" s="24" t="s">
        <v>70</v>
      </c>
      <c r="D21" s="28" t="s">
        <v>71</v>
      </c>
      <c r="E21" s="32">
        <f t="shared" ca="1" si="0"/>
        <v>83.471201004906533</v>
      </c>
      <c r="F21" s="32">
        <f ca="1">IF(作業成績!R21*(35/40)+課堂表現!F21*(5/40)+期中成績!G21*30%&gt;=100, 100, 作業成績!R21*(35/40)+課堂表現!F21*(5/40)+期中成績!G21*30%)</f>
        <v>97.954545454545453</v>
      </c>
      <c r="G21" s="35">
        <f>SQRT(期中成績!E21)*10</f>
        <v>65.574385243020004</v>
      </c>
      <c r="H21" s="35">
        <f>IF(SQRT(期末成績!E21*(20/30)+期末報告!E21*(10/30)+5)*10&gt;=100, 100, SQRT(期末成績!E21*(20/30)+期末報告!E21*(10/30)+5)*10)</f>
        <v>82.056890833941139</v>
      </c>
      <c r="I21" s="19"/>
      <c r="J21" s="33"/>
      <c r="K21" s="20"/>
      <c r="L21" s="15"/>
      <c r="M21" s="15"/>
      <c r="N21" s="15"/>
      <c r="O21" s="15"/>
      <c r="P21" s="15"/>
      <c r="Q21" s="17"/>
      <c r="R21" s="15"/>
      <c r="S21" s="15"/>
    </row>
    <row r="22" spans="1:19" ht="16.149999999999999" x14ac:dyDescent="0.45">
      <c r="A22" s="23">
        <v>21</v>
      </c>
      <c r="B22" s="25" t="s">
        <v>72</v>
      </c>
      <c r="C22" s="24" t="s">
        <v>73</v>
      </c>
      <c r="D22" s="28" t="s">
        <v>74</v>
      </c>
      <c r="E22" s="32">
        <f t="shared" ca="1" si="0"/>
        <v>86.820132277356294</v>
      </c>
      <c r="F22" s="32">
        <f ca="1">IF(作業成績!R22*(35/40)+課堂表現!F22*(5/40)+期中成績!G22*30%&gt;=100, 100, 作業成績!R22*(35/40)+課堂表現!F22*(5/40)+期中成績!G22*30%)</f>
        <v>93.681818181818187</v>
      </c>
      <c r="G22" s="35">
        <f>SQRT(期中成績!E22)*10</f>
        <v>86.602540378443877</v>
      </c>
      <c r="H22" s="35">
        <f>IF(SQRT(期末成績!E22*(20/30)+期末報告!E22*(10/30)+5)*10&gt;=100, 100, SQRT(期末成績!E22*(20/30)+期末報告!E22*(10/30)+5)*10)</f>
        <v>77.888809636986153</v>
      </c>
      <c r="I22" s="19"/>
      <c r="J22" s="33"/>
      <c r="K22" s="20"/>
      <c r="L22" s="15"/>
      <c r="M22" s="15"/>
      <c r="N22" s="15"/>
      <c r="O22" s="15"/>
      <c r="P22" s="15"/>
      <c r="Q22" s="17"/>
      <c r="R22" s="15"/>
      <c r="S22" s="15"/>
    </row>
    <row r="23" spans="1:19" ht="15.4" x14ac:dyDescent="0.45">
      <c r="A23" s="36"/>
      <c r="B23" s="21"/>
      <c r="C23" s="21"/>
      <c r="D23" s="21"/>
      <c r="E23" s="34"/>
      <c r="F23" s="37"/>
      <c r="G23" s="37"/>
      <c r="H23" s="37"/>
    </row>
    <row r="24" spans="1:19" x14ac:dyDescent="0.45">
      <c r="A24" s="36"/>
      <c r="B24" s="21"/>
      <c r="C24" s="21"/>
      <c r="D24" s="21"/>
      <c r="E24" s="37"/>
      <c r="F24" s="37"/>
      <c r="G24" s="37"/>
      <c r="H24" s="37"/>
    </row>
  </sheetData>
  <phoneticPr fontId="2" type="noConversion"/>
  <conditionalFormatting sqref="E2:E22">
    <cfRule type="cellIs" dxfId="2" priority="5" operator="lessThan">
      <formula>80</formula>
    </cfRule>
    <cfRule type="cellIs" dxfId="1" priority="4" operator="between">
      <formula>80</formula>
      <formula>84.4</formula>
    </cfRule>
    <cfRule type="cellIs" dxfId="0" priority="2" operator="between">
      <formula>84.5</formula>
      <formula>89.4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8630-B623-4602-B84E-66833A5AC445}">
  <dimension ref="A1:I22"/>
  <sheetViews>
    <sheetView topLeftCell="B4" zoomScale="104" workbookViewId="0">
      <selection activeCell="H17" sqref="H17"/>
    </sheetView>
  </sheetViews>
  <sheetFormatPr defaultRowHeight="15" x14ac:dyDescent="0.45"/>
  <cols>
    <col min="1" max="1" width="4.7109375" style="9" bestFit="1" customWidth="1"/>
    <col min="2" max="2" width="12.5" style="9" bestFit="1" customWidth="1"/>
    <col min="3" max="3" width="9.2109375" style="9" bestFit="1" customWidth="1"/>
    <col min="4" max="4" width="10.5" style="9" bestFit="1" customWidth="1"/>
    <col min="5" max="16384" width="9.140625" style="9"/>
  </cols>
  <sheetData>
    <row r="1" spans="1:9" ht="15.4" x14ac:dyDescent="0.45">
      <c r="A1" s="1" t="s">
        <v>0</v>
      </c>
      <c r="B1" s="1" t="s">
        <v>1</v>
      </c>
      <c r="C1" s="1" t="s">
        <v>2</v>
      </c>
      <c r="D1" s="1" t="s">
        <v>3</v>
      </c>
      <c r="E1" s="10" t="s">
        <v>82</v>
      </c>
      <c r="F1" s="10"/>
    </row>
    <row r="2" spans="1:9" ht="16.149999999999999" x14ac:dyDescent="0.45">
      <c r="A2" s="3">
        <v>1</v>
      </c>
      <c r="B2" s="3" t="s">
        <v>12</v>
      </c>
      <c r="C2" s="1" t="s">
        <v>13</v>
      </c>
      <c r="D2" s="4" t="s">
        <v>14</v>
      </c>
      <c r="E2" s="18">
        <v>70</v>
      </c>
      <c r="F2" s="18">
        <v>70</v>
      </c>
      <c r="H2" s="9" t="s">
        <v>83</v>
      </c>
      <c r="I2" s="9">
        <v>90</v>
      </c>
    </row>
    <row r="3" spans="1:9" ht="16.149999999999999" x14ac:dyDescent="0.45">
      <c r="A3" s="3">
        <v>2</v>
      </c>
      <c r="B3" s="3" t="s">
        <v>15</v>
      </c>
      <c r="C3" s="5" t="s">
        <v>16</v>
      </c>
      <c r="D3" s="6" t="s">
        <v>17</v>
      </c>
      <c r="E3" s="18" t="s">
        <v>83</v>
      </c>
      <c r="F3" s="18">
        <v>90</v>
      </c>
      <c r="H3" s="9" t="s">
        <v>85</v>
      </c>
      <c r="I3" s="9">
        <v>85</v>
      </c>
    </row>
    <row r="4" spans="1:9" ht="16.149999999999999" x14ac:dyDescent="0.45">
      <c r="A4" s="3">
        <v>3</v>
      </c>
      <c r="B4" s="3" t="s">
        <v>18</v>
      </c>
      <c r="C4" s="1" t="s">
        <v>19</v>
      </c>
      <c r="D4" s="6" t="s">
        <v>20</v>
      </c>
      <c r="E4" s="18" t="s">
        <v>84</v>
      </c>
      <c r="F4" s="18">
        <v>80</v>
      </c>
      <c r="H4" s="9" t="s">
        <v>84</v>
      </c>
      <c r="I4" s="9">
        <v>80</v>
      </c>
    </row>
    <row r="5" spans="1:9" ht="16.149999999999999" x14ac:dyDescent="0.45">
      <c r="A5" s="3">
        <v>4</v>
      </c>
      <c r="B5" s="3" t="s">
        <v>21</v>
      </c>
      <c r="C5" s="1" t="s">
        <v>22</v>
      </c>
      <c r="D5" s="6" t="s">
        <v>23</v>
      </c>
      <c r="E5" s="18" t="s">
        <v>83</v>
      </c>
      <c r="F5" s="18">
        <v>90</v>
      </c>
      <c r="H5" s="9" t="s">
        <v>86</v>
      </c>
      <c r="I5" s="9">
        <v>75</v>
      </c>
    </row>
    <row r="6" spans="1:9" ht="16.149999999999999" x14ac:dyDescent="0.45">
      <c r="A6" s="3">
        <v>5</v>
      </c>
      <c r="B6" s="3" t="s">
        <v>24</v>
      </c>
      <c r="C6" s="1" t="s">
        <v>25</v>
      </c>
      <c r="D6" s="6" t="s">
        <v>26</v>
      </c>
      <c r="E6" s="18" t="s">
        <v>84</v>
      </c>
      <c r="F6" s="18">
        <v>80</v>
      </c>
    </row>
    <row r="7" spans="1:9" ht="16.149999999999999" x14ac:dyDescent="0.45">
      <c r="A7" s="3">
        <v>6</v>
      </c>
      <c r="B7" s="3" t="s">
        <v>27</v>
      </c>
      <c r="C7" s="1" t="s">
        <v>28</v>
      </c>
      <c r="D7" s="6" t="s">
        <v>29</v>
      </c>
      <c r="E7" s="18" t="s">
        <v>84</v>
      </c>
      <c r="F7" s="18">
        <v>80</v>
      </c>
    </row>
    <row r="8" spans="1:9" ht="16.149999999999999" x14ac:dyDescent="0.45">
      <c r="A8" s="3">
        <v>7</v>
      </c>
      <c r="B8" s="3" t="s">
        <v>30</v>
      </c>
      <c r="C8" s="1" t="s">
        <v>31</v>
      </c>
      <c r="D8" s="6" t="s">
        <v>32</v>
      </c>
      <c r="E8" s="18" t="s">
        <v>83</v>
      </c>
      <c r="F8" s="18">
        <v>90</v>
      </c>
    </row>
    <row r="9" spans="1:9" ht="16.149999999999999" x14ac:dyDescent="0.45">
      <c r="A9" s="3">
        <v>8</v>
      </c>
      <c r="B9" s="3" t="s">
        <v>33</v>
      </c>
      <c r="C9" s="1" t="s">
        <v>34</v>
      </c>
      <c r="D9" s="6" t="s">
        <v>35</v>
      </c>
      <c r="E9" s="18" t="s">
        <v>83</v>
      </c>
      <c r="F9" s="18">
        <v>90</v>
      </c>
    </row>
    <row r="10" spans="1:9" ht="16.149999999999999" x14ac:dyDescent="0.45">
      <c r="A10" s="3">
        <v>9</v>
      </c>
      <c r="B10" s="3" t="s">
        <v>36</v>
      </c>
      <c r="C10" s="1" t="s">
        <v>37</v>
      </c>
      <c r="D10" s="6" t="s">
        <v>38</v>
      </c>
      <c r="E10" s="18" t="s">
        <v>85</v>
      </c>
      <c r="F10" s="18">
        <v>85</v>
      </c>
    </row>
    <row r="11" spans="1:9" ht="16.149999999999999" x14ac:dyDescent="0.45">
      <c r="A11" s="3">
        <v>10</v>
      </c>
      <c r="B11" s="3" t="s">
        <v>39</v>
      </c>
      <c r="C11" s="1" t="s">
        <v>40</v>
      </c>
      <c r="D11" s="6" t="s">
        <v>41</v>
      </c>
      <c r="E11" s="18" t="s">
        <v>83</v>
      </c>
      <c r="F11" s="18">
        <v>90</v>
      </c>
    </row>
    <row r="12" spans="1:9" ht="16.149999999999999" x14ac:dyDescent="0.45">
      <c r="A12" s="3">
        <v>11</v>
      </c>
      <c r="B12" s="3" t="s">
        <v>42</v>
      </c>
      <c r="C12" s="1" t="s">
        <v>43</v>
      </c>
      <c r="D12" s="6" t="s">
        <v>44</v>
      </c>
      <c r="E12" s="18" t="s">
        <v>85</v>
      </c>
      <c r="F12" s="18">
        <v>85</v>
      </c>
    </row>
    <row r="13" spans="1:9" ht="16.149999999999999" x14ac:dyDescent="0.45">
      <c r="A13" s="3">
        <v>12</v>
      </c>
      <c r="B13" s="3" t="s">
        <v>45</v>
      </c>
      <c r="C13" s="1" t="s">
        <v>46</v>
      </c>
      <c r="D13" s="6" t="s">
        <v>47</v>
      </c>
      <c r="E13" s="18" t="s">
        <v>86</v>
      </c>
      <c r="F13" s="18">
        <v>75</v>
      </c>
    </row>
    <row r="14" spans="1:9" ht="16.149999999999999" x14ac:dyDescent="0.45">
      <c r="A14" s="3">
        <v>13</v>
      </c>
      <c r="B14" s="3" t="s">
        <v>48</v>
      </c>
      <c r="C14" s="1" t="s">
        <v>49</v>
      </c>
      <c r="D14" s="6" t="s">
        <v>50</v>
      </c>
      <c r="E14" s="18" t="s">
        <v>84</v>
      </c>
      <c r="F14" s="18">
        <v>80</v>
      </c>
    </row>
    <row r="15" spans="1:9" ht="16.149999999999999" x14ac:dyDescent="0.45">
      <c r="A15" s="3">
        <v>14</v>
      </c>
      <c r="B15" s="3" t="s">
        <v>51</v>
      </c>
      <c r="C15" s="1" t="s">
        <v>52</v>
      </c>
      <c r="D15" s="6" t="s">
        <v>53</v>
      </c>
      <c r="E15" s="18" t="s">
        <v>84</v>
      </c>
      <c r="F15" s="18">
        <v>80</v>
      </c>
    </row>
    <row r="16" spans="1:9" ht="16.149999999999999" x14ac:dyDescent="0.45">
      <c r="A16" s="3">
        <v>15</v>
      </c>
      <c r="B16" s="3" t="s">
        <v>54</v>
      </c>
      <c r="C16" s="1" t="s">
        <v>55</v>
      </c>
      <c r="D16" s="6" t="s">
        <v>56</v>
      </c>
      <c r="E16" s="18" t="s">
        <v>83</v>
      </c>
      <c r="F16" s="18">
        <v>90</v>
      </c>
    </row>
    <row r="17" spans="1:6" ht="16.149999999999999" x14ac:dyDescent="0.45">
      <c r="A17" s="3">
        <v>16</v>
      </c>
      <c r="B17" s="3" t="s">
        <v>57</v>
      </c>
      <c r="C17" s="1" t="s">
        <v>58</v>
      </c>
      <c r="D17" s="6" t="s">
        <v>59</v>
      </c>
      <c r="E17" s="18" t="s">
        <v>83</v>
      </c>
      <c r="F17" s="18">
        <v>90</v>
      </c>
    </row>
    <row r="18" spans="1:6" ht="16.149999999999999" x14ac:dyDescent="0.45">
      <c r="A18" s="3">
        <v>17</v>
      </c>
      <c r="B18" s="3" t="s">
        <v>60</v>
      </c>
      <c r="C18" s="1" t="s">
        <v>61</v>
      </c>
      <c r="D18" s="6" t="s">
        <v>62</v>
      </c>
      <c r="E18" s="18" t="s">
        <v>85</v>
      </c>
      <c r="F18" s="18">
        <v>85</v>
      </c>
    </row>
    <row r="19" spans="1:6" ht="16.149999999999999" x14ac:dyDescent="0.45">
      <c r="A19" s="3">
        <v>18</v>
      </c>
      <c r="B19" s="3" t="s">
        <v>63</v>
      </c>
      <c r="C19" s="1" t="s">
        <v>64</v>
      </c>
      <c r="D19" s="6" t="s">
        <v>65</v>
      </c>
      <c r="E19" s="18" t="s">
        <v>83</v>
      </c>
      <c r="F19" s="18">
        <v>90</v>
      </c>
    </row>
    <row r="20" spans="1:6" ht="16.149999999999999" x14ac:dyDescent="0.45">
      <c r="A20" s="3">
        <v>19</v>
      </c>
      <c r="B20" s="3" t="s">
        <v>66</v>
      </c>
      <c r="C20" s="1" t="s">
        <v>67</v>
      </c>
      <c r="D20" s="6" t="s">
        <v>68</v>
      </c>
      <c r="E20" s="18" t="s">
        <v>83</v>
      </c>
      <c r="F20" s="18">
        <v>90</v>
      </c>
    </row>
    <row r="21" spans="1:6" ht="16.149999999999999" x14ac:dyDescent="0.45">
      <c r="A21" s="3">
        <v>20</v>
      </c>
      <c r="B21" s="3" t="s">
        <v>69</v>
      </c>
      <c r="C21" s="1" t="s">
        <v>70</v>
      </c>
      <c r="D21" s="6" t="s">
        <v>71</v>
      </c>
      <c r="E21" s="18" t="s">
        <v>83</v>
      </c>
      <c r="F21" s="18">
        <v>90</v>
      </c>
    </row>
    <row r="22" spans="1:6" ht="16.149999999999999" x14ac:dyDescent="0.45">
      <c r="A22" s="3">
        <v>21</v>
      </c>
      <c r="B22" s="3" t="s">
        <v>72</v>
      </c>
      <c r="C22" s="1" t="s">
        <v>73</v>
      </c>
      <c r="D22" s="6" t="s">
        <v>74</v>
      </c>
      <c r="E22" s="18" t="s">
        <v>84</v>
      </c>
      <c r="F22" s="18">
        <v>80</v>
      </c>
    </row>
  </sheetData>
  <mergeCells count="1">
    <mergeCell ref="E1:F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9E62-4509-4C03-9ADE-B2238A5173F6}">
  <dimension ref="A1:R22"/>
  <sheetViews>
    <sheetView workbookViewId="0">
      <selection activeCell="H22" sqref="H22"/>
    </sheetView>
  </sheetViews>
  <sheetFormatPr defaultRowHeight="15" x14ac:dyDescent="0.45"/>
  <cols>
    <col min="1" max="1" width="4.7109375" bestFit="1" customWidth="1"/>
    <col min="2" max="2" width="12.5" bestFit="1" customWidth="1"/>
    <col min="3" max="3" width="9.2109375" bestFit="1" customWidth="1"/>
    <col min="4" max="4" width="10.5" bestFit="1" customWidth="1"/>
    <col min="18" max="18" width="16.78515625" customWidth="1"/>
  </cols>
  <sheetData>
    <row r="1" spans="1:18" ht="15.4" x14ac:dyDescent="0.4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  <c r="Q1" s="5" t="s">
        <v>80</v>
      </c>
      <c r="R1" s="11" t="s">
        <v>82</v>
      </c>
    </row>
    <row r="2" spans="1:18" ht="16.149999999999999" x14ac:dyDescent="0.45">
      <c r="A2" s="3">
        <v>1</v>
      </c>
      <c r="B2" s="3" t="s">
        <v>12</v>
      </c>
      <c r="C2" s="1" t="s">
        <v>13</v>
      </c>
      <c r="D2" s="4" t="s">
        <v>14</v>
      </c>
      <c r="E2" s="5">
        <v>100</v>
      </c>
      <c r="F2" s="5">
        <v>86</v>
      </c>
      <c r="G2" s="7">
        <v>70</v>
      </c>
      <c r="H2" s="5">
        <v>60</v>
      </c>
      <c r="I2" s="5">
        <v>0</v>
      </c>
      <c r="J2" s="8">
        <v>98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8">
        <v>0</v>
      </c>
      <c r="R2" s="12" cm="1">
        <f t="array" aca="1" ref="R2" ca="1">AVERAGE(LARGE(E2:Q2,ROW(INDIRECT("1:11"))))</f>
        <v>37.636363636363633</v>
      </c>
    </row>
    <row r="3" spans="1:18" ht="16.149999999999999" x14ac:dyDescent="0.45">
      <c r="A3" s="3">
        <v>2</v>
      </c>
      <c r="B3" s="3" t="s">
        <v>15</v>
      </c>
      <c r="C3" s="5" t="s">
        <v>16</v>
      </c>
      <c r="D3" s="6" t="s">
        <v>17</v>
      </c>
      <c r="E3" s="5">
        <v>100</v>
      </c>
      <c r="F3" s="5">
        <v>100</v>
      </c>
      <c r="G3" s="7">
        <v>100</v>
      </c>
      <c r="H3" s="5">
        <v>100</v>
      </c>
      <c r="I3" s="5">
        <v>95</v>
      </c>
      <c r="J3" s="8">
        <v>97</v>
      </c>
      <c r="K3" s="5">
        <v>100</v>
      </c>
      <c r="L3" s="5">
        <v>100</v>
      </c>
      <c r="M3" s="5">
        <v>100</v>
      </c>
      <c r="N3" s="5">
        <v>100</v>
      </c>
      <c r="O3" s="5">
        <v>100</v>
      </c>
      <c r="P3" s="5">
        <v>100</v>
      </c>
      <c r="Q3" s="8">
        <v>100</v>
      </c>
      <c r="R3" s="12" cm="1">
        <f t="array" aca="1" ref="R3" ca="1">AVERAGE(LARGE(E3:Q3,ROW(INDIRECT("1:11"))))</f>
        <v>100</v>
      </c>
    </row>
    <row r="4" spans="1:18" ht="16.149999999999999" x14ac:dyDescent="0.45">
      <c r="A4" s="3">
        <v>3</v>
      </c>
      <c r="B4" s="3" t="s">
        <v>18</v>
      </c>
      <c r="C4" s="1" t="s">
        <v>19</v>
      </c>
      <c r="D4" s="6" t="s">
        <v>20</v>
      </c>
      <c r="E4" s="5">
        <v>75</v>
      </c>
      <c r="F4" s="5">
        <v>83</v>
      </c>
      <c r="G4" s="7">
        <v>70</v>
      </c>
      <c r="H4" s="5">
        <v>90</v>
      </c>
      <c r="I4" s="5">
        <v>95</v>
      </c>
      <c r="J4" s="8">
        <v>84</v>
      </c>
      <c r="K4" s="5">
        <v>86</v>
      </c>
      <c r="L4" s="5">
        <v>100</v>
      </c>
      <c r="M4" s="5">
        <v>87.5</v>
      </c>
      <c r="N4" s="5">
        <v>87.5</v>
      </c>
      <c r="O4" s="5">
        <v>90</v>
      </c>
      <c r="P4" s="5">
        <v>100</v>
      </c>
      <c r="Q4" s="8">
        <v>100</v>
      </c>
      <c r="R4" s="12" cm="1">
        <f t="array" aca="1" ref="R4" ca="1">AVERAGE(LARGE(E4:Q4,ROW(INDIRECT("1:11"))))</f>
        <v>91.181818181818187</v>
      </c>
    </row>
    <row r="5" spans="1:18" ht="16.149999999999999" x14ac:dyDescent="0.45">
      <c r="A5" s="3">
        <v>4</v>
      </c>
      <c r="B5" s="3" t="s">
        <v>21</v>
      </c>
      <c r="C5" s="1" t="s">
        <v>22</v>
      </c>
      <c r="D5" s="6" t="s">
        <v>23</v>
      </c>
      <c r="E5" s="5">
        <v>100</v>
      </c>
      <c r="F5" s="5">
        <v>95</v>
      </c>
      <c r="G5" s="7">
        <v>100</v>
      </c>
      <c r="H5" s="5">
        <v>100</v>
      </c>
      <c r="I5" s="5">
        <v>100</v>
      </c>
      <c r="J5" s="8">
        <v>98</v>
      </c>
      <c r="K5" s="5">
        <v>100</v>
      </c>
      <c r="L5" s="5">
        <v>100</v>
      </c>
      <c r="M5" s="5">
        <v>100</v>
      </c>
      <c r="N5" s="5">
        <v>100</v>
      </c>
      <c r="O5" s="5">
        <v>100</v>
      </c>
      <c r="P5" s="5">
        <v>100</v>
      </c>
      <c r="Q5" s="8">
        <v>100</v>
      </c>
      <c r="R5" s="12" cm="1">
        <f t="array" aca="1" ref="R5" ca="1">AVERAGE(LARGE(E5:Q5,ROW(INDIRECT("1:11"))))</f>
        <v>100</v>
      </c>
    </row>
    <row r="6" spans="1:18" ht="16.149999999999999" x14ac:dyDescent="0.45">
      <c r="A6" s="3">
        <v>5</v>
      </c>
      <c r="B6" s="3" t="s">
        <v>24</v>
      </c>
      <c r="C6" s="1" t="s">
        <v>25</v>
      </c>
      <c r="D6" s="6" t="s">
        <v>26</v>
      </c>
      <c r="E6" s="5">
        <v>100</v>
      </c>
      <c r="F6" s="5">
        <v>86</v>
      </c>
      <c r="G6" s="7">
        <v>70</v>
      </c>
      <c r="H6" s="5">
        <v>100</v>
      </c>
      <c r="I6" s="5">
        <v>0</v>
      </c>
      <c r="J6" s="8">
        <v>98</v>
      </c>
      <c r="K6" s="5">
        <v>100</v>
      </c>
      <c r="L6" s="5">
        <v>90</v>
      </c>
      <c r="M6" s="5">
        <v>87.5</v>
      </c>
      <c r="N6" s="5">
        <v>87.5</v>
      </c>
      <c r="O6" s="5">
        <v>100</v>
      </c>
      <c r="P6" s="5">
        <v>0</v>
      </c>
      <c r="Q6" s="8">
        <v>100</v>
      </c>
      <c r="R6" s="12" cm="1">
        <f t="array" aca="1" ref="R6" ca="1">AVERAGE(LARGE(E6:Q6,ROW(INDIRECT("1:11"))))</f>
        <v>92.63636363636364</v>
      </c>
    </row>
    <row r="7" spans="1:18" ht="16.149999999999999" x14ac:dyDescent="0.45">
      <c r="A7" s="3">
        <v>6</v>
      </c>
      <c r="B7" s="3" t="s">
        <v>27</v>
      </c>
      <c r="C7" s="1" t="s">
        <v>28</v>
      </c>
      <c r="D7" s="6" t="s">
        <v>29</v>
      </c>
      <c r="E7" s="5">
        <v>100</v>
      </c>
      <c r="F7" s="5">
        <v>82</v>
      </c>
      <c r="G7" s="7">
        <v>100</v>
      </c>
      <c r="H7" s="5">
        <v>100</v>
      </c>
      <c r="I7" s="5">
        <v>95</v>
      </c>
      <c r="J7" s="8">
        <v>88</v>
      </c>
      <c r="K7" s="5">
        <v>96</v>
      </c>
      <c r="L7" s="5">
        <v>100</v>
      </c>
      <c r="M7" s="5">
        <v>100</v>
      </c>
      <c r="N7" s="5">
        <v>100</v>
      </c>
      <c r="O7" s="5">
        <v>100</v>
      </c>
      <c r="P7" s="5">
        <v>0</v>
      </c>
      <c r="Q7" s="8">
        <v>100</v>
      </c>
      <c r="R7" s="12" cm="1">
        <f t="array" aca="1" ref="R7" ca="1">AVERAGE(LARGE(E7:Q7,ROW(INDIRECT("1:11"))))</f>
        <v>98.090909090909093</v>
      </c>
    </row>
    <row r="8" spans="1:18" ht="16.149999999999999" x14ac:dyDescent="0.45">
      <c r="A8" s="3">
        <v>7</v>
      </c>
      <c r="B8" s="3" t="s">
        <v>30</v>
      </c>
      <c r="C8" s="1" t="s">
        <v>31</v>
      </c>
      <c r="D8" s="6" t="s">
        <v>32</v>
      </c>
      <c r="E8" s="5">
        <v>100</v>
      </c>
      <c r="F8" s="5">
        <v>100</v>
      </c>
      <c r="G8" s="7">
        <v>100</v>
      </c>
      <c r="H8" s="5">
        <v>100</v>
      </c>
      <c r="I8" s="5">
        <v>100</v>
      </c>
      <c r="J8" s="8">
        <v>98</v>
      </c>
      <c r="K8" s="5">
        <v>100</v>
      </c>
      <c r="L8" s="5">
        <v>100</v>
      </c>
      <c r="M8" s="5">
        <v>100</v>
      </c>
      <c r="N8" s="5">
        <v>100</v>
      </c>
      <c r="O8" s="5">
        <v>100</v>
      </c>
      <c r="P8" s="5">
        <v>100</v>
      </c>
      <c r="Q8" s="8">
        <v>100</v>
      </c>
      <c r="R8" s="12" cm="1">
        <f t="array" aca="1" ref="R8" ca="1">AVERAGE(LARGE(E8:Q8,ROW(INDIRECT("1:11"))))</f>
        <v>100</v>
      </c>
    </row>
    <row r="9" spans="1:18" ht="16.149999999999999" x14ac:dyDescent="0.45">
      <c r="A9" s="3">
        <v>8</v>
      </c>
      <c r="B9" s="3" t="s">
        <v>33</v>
      </c>
      <c r="C9" s="1" t="s">
        <v>34</v>
      </c>
      <c r="D9" s="6" t="s">
        <v>35</v>
      </c>
      <c r="E9" s="5">
        <v>100</v>
      </c>
      <c r="F9" s="5">
        <v>100</v>
      </c>
      <c r="G9" s="7">
        <v>100</v>
      </c>
      <c r="H9" s="5">
        <v>100</v>
      </c>
      <c r="I9" s="5">
        <v>90</v>
      </c>
      <c r="J9" s="8">
        <v>99</v>
      </c>
      <c r="K9" s="5">
        <v>96</v>
      </c>
      <c r="L9" s="5">
        <v>100</v>
      </c>
      <c r="M9" s="5">
        <v>100</v>
      </c>
      <c r="N9" s="5">
        <v>100</v>
      </c>
      <c r="O9" s="5">
        <v>100</v>
      </c>
      <c r="P9" s="5">
        <v>75</v>
      </c>
      <c r="Q9" s="8">
        <v>100</v>
      </c>
      <c r="R9" s="12" cm="1">
        <f t="array" aca="1" ref="R9" ca="1">AVERAGE(LARGE(E9:Q9,ROW(INDIRECT("1:11"))))</f>
        <v>99.545454545454547</v>
      </c>
    </row>
    <row r="10" spans="1:18" ht="16.149999999999999" x14ac:dyDescent="0.45">
      <c r="A10" s="3">
        <v>9</v>
      </c>
      <c r="B10" s="3" t="s">
        <v>36</v>
      </c>
      <c r="C10" s="1" t="s">
        <v>37</v>
      </c>
      <c r="D10" s="6" t="s">
        <v>38</v>
      </c>
      <c r="E10" s="5">
        <v>75</v>
      </c>
      <c r="F10" s="5">
        <v>98</v>
      </c>
      <c r="G10" s="7">
        <v>100</v>
      </c>
      <c r="H10" s="5">
        <v>100</v>
      </c>
      <c r="I10" s="5">
        <v>100</v>
      </c>
      <c r="J10" s="8">
        <v>77</v>
      </c>
      <c r="K10" s="5">
        <v>100</v>
      </c>
      <c r="L10" s="5">
        <v>100</v>
      </c>
      <c r="M10" s="5">
        <v>100</v>
      </c>
      <c r="N10" s="5">
        <v>100</v>
      </c>
      <c r="O10" s="5">
        <v>100</v>
      </c>
      <c r="P10" s="5">
        <v>75</v>
      </c>
      <c r="Q10" s="8">
        <v>100</v>
      </c>
      <c r="R10" s="12" cm="1">
        <f t="array" aca="1" ref="R10" ca="1">AVERAGE(LARGE(E10:Q10,ROW(INDIRECT("1:11"))))</f>
        <v>97.727272727272734</v>
      </c>
    </row>
    <row r="11" spans="1:18" ht="16.149999999999999" x14ac:dyDescent="0.45">
      <c r="A11" s="3">
        <v>10</v>
      </c>
      <c r="B11" s="3" t="s">
        <v>39</v>
      </c>
      <c r="C11" s="1" t="s">
        <v>40</v>
      </c>
      <c r="D11" s="6" t="s">
        <v>41</v>
      </c>
      <c r="E11" s="5">
        <v>100</v>
      </c>
      <c r="F11" s="5">
        <v>83</v>
      </c>
      <c r="G11" s="7">
        <v>90</v>
      </c>
      <c r="H11" s="5">
        <v>90</v>
      </c>
      <c r="I11" s="5">
        <v>90</v>
      </c>
      <c r="J11" s="8">
        <v>35</v>
      </c>
      <c r="K11" s="5">
        <v>93</v>
      </c>
      <c r="L11" s="5">
        <v>100</v>
      </c>
      <c r="M11" s="5">
        <v>100</v>
      </c>
      <c r="N11" s="5">
        <v>100</v>
      </c>
      <c r="O11" s="5">
        <v>100</v>
      </c>
      <c r="P11" s="5">
        <v>100</v>
      </c>
      <c r="Q11" s="8">
        <v>100</v>
      </c>
      <c r="R11" s="12" cm="1">
        <f t="array" aca="1" ref="R11" ca="1">AVERAGE(LARGE(E11:Q11,ROW(INDIRECT("1:11"))))</f>
        <v>96.63636363636364</v>
      </c>
    </row>
    <row r="12" spans="1:18" ht="16.149999999999999" x14ac:dyDescent="0.45">
      <c r="A12" s="3">
        <v>11</v>
      </c>
      <c r="B12" s="3" t="s">
        <v>42</v>
      </c>
      <c r="C12" s="1" t="s">
        <v>43</v>
      </c>
      <c r="D12" s="6" t="s">
        <v>44</v>
      </c>
      <c r="E12" s="5">
        <v>100</v>
      </c>
      <c r="F12" s="5">
        <v>95</v>
      </c>
      <c r="G12" s="7">
        <v>100</v>
      </c>
      <c r="H12" s="5">
        <v>100</v>
      </c>
      <c r="I12" s="5">
        <v>85</v>
      </c>
      <c r="J12" s="8">
        <v>96</v>
      </c>
      <c r="K12" s="5">
        <v>90</v>
      </c>
      <c r="L12" s="5">
        <v>100</v>
      </c>
      <c r="M12" s="5">
        <v>100</v>
      </c>
      <c r="N12" s="5">
        <v>100</v>
      </c>
      <c r="O12" s="5">
        <v>90</v>
      </c>
      <c r="P12" s="5">
        <v>100</v>
      </c>
      <c r="Q12" s="8">
        <v>100</v>
      </c>
      <c r="R12" s="12" cm="1">
        <f t="array" aca="1" ref="R12" ca="1">AVERAGE(LARGE(E12:Q12,ROW(INDIRECT("1:11"))))</f>
        <v>98.272727272727266</v>
      </c>
    </row>
    <row r="13" spans="1:18" ht="16.149999999999999" x14ac:dyDescent="0.45">
      <c r="A13" s="3">
        <v>12</v>
      </c>
      <c r="B13" s="3" t="s">
        <v>45</v>
      </c>
      <c r="C13" s="1" t="s">
        <v>46</v>
      </c>
      <c r="D13" s="6" t="s">
        <v>47</v>
      </c>
      <c r="E13" s="5">
        <v>100</v>
      </c>
      <c r="F13" s="5">
        <v>95</v>
      </c>
      <c r="G13" s="7">
        <v>100</v>
      </c>
      <c r="H13" s="5">
        <v>100</v>
      </c>
      <c r="I13" s="5">
        <v>100</v>
      </c>
      <c r="J13" s="8">
        <v>93</v>
      </c>
      <c r="K13" s="5">
        <v>0</v>
      </c>
      <c r="L13" s="5">
        <v>100</v>
      </c>
      <c r="M13" s="5">
        <v>100</v>
      </c>
      <c r="N13" s="5">
        <v>100</v>
      </c>
      <c r="O13" s="5">
        <v>100</v>
      </c>
      <c r="P13" s="5">
        <v>75</v>
      </c>
      <c r="Q13" s="8">
        <v>100</v>
      </c>
      <c r="R13" s="12" cm="1">
        <f t="array" aca="1" ref="R13" ca="1">AVERAGE(LARGE(E13:Q13,ROW(INDIRECT("1:11"))))</f>
        <v>98.909090909090907</v>
      </c>
    </row>
    <row r="14" spans="1:18" ht="16.149999999999999" x14ac:dyDescent="0.45">
      <c r="A14" s="3">
        <v>13</v>
      </c>
      <c r="B14" s="3" t="s">
        <v>48</v>
      </c>
      <c r="C14" s="1" t="s">
        <v>49</v>
      </c>
      <c r="D14" s="6" t="s">
        <v>50</v>
      </c>
      <c r="E14" s="5">
        <v>100</v>
      </c>
      <c r="F14" s="5">
        <v>88</v>
      </c>
      <c r="G14" s="7">
        <v>100</v>
      </c>
      <c r="H14" s="5">
        <v>100</v>
      </c>
      <c r="I14" s="5">
        <v>90</v>
      </c>
      <c r="J14" s="8">
        <v>93</v>
      </c>
      <c r="K14" s="5">
        <v>100</v>
      </c>
      <c r="L14" s="5">
        <v>100</v>
      </c>
      <c r="M14" s="5">
        <v>100</v>
      </c>
      <c r="N14" s="5">
        <v>100</v>
      </c>
      <c r="O14" s="5">
        <v>90</v>
      </c>
      <c r="P14" s="5">
        <v>75</v>
      </c>
      <c r="Q14" s="8">
        <v>100</v>
      </c>
      <c r="R14" s="12" cm="1">
        <f t="array" aca="1" ref="R14" ca="1">AVERAGE(LARGE(E14:Q14,ROW(INDIRECT("1:11"))))</f>
        <v>97.545454545454547</v>
      </c>
    </row>
    <row r="15" spans="1:18" ht="16.149999999999999" x14ac:dyDescent="0.45">
      <c r="A15" s="3">
        <v>14</v>
      </c>
      <c r="B15" s="3" t="s">
        <v>51</v>
      </c>
      <c r="C15" s="1" t="s">
        <v>52</v>
      </c>
      <c r="D15" s="6" t="s">
        <v>53</v>
      </c>
      <c r="E15" s="5">
        <v>75</v>
      </c>
      <c r="F15" s="5">
        <v>100</v>
      </c>
      <c r="G15" s="7">
        <v>100</v>
      </c>
      <c r="H15" s="5">
        <v>100</v>
      </c>
      <c r="I15" s="5">
        <v>90</v>
      </c>
      <c r="J15" s="8">
        <v>87</v>
      </c>
      <c r="K15" s="5">
        <v>92</v>
      </c>
      <c r="L15" s="5">
        <v>100</v>
      </c>
      <c r="M15" s="5">
        <v>87.5</v>
      </c>
      <c r="N15" s="5">
        <v>87.5</v>
      </c>
      <c r="O15" s="5">
        <v>90</v>
      </c>
      <c r="P15" s="5">
        <v>87.5</v>
      </c>
      <c r="Q15" s="8">
        <v>100</v>
      </c>
      <c r="R15" s="12" cm="1">
        <f t="array" aca="1" ref="R15" ca="1">AVERAGE(LARGE(E15:Q15,ROW(INDIRECT("1:11"))))</f>
        <v>94.045454545454547</v>
      </c>
    </row>
    <row r="16" spans="1:18" ht="16.149999999999999" x14ac:dyDescent="0.45">
      <c r="A16" s="3">
        <v>15</v>
      </c>
      <c r="B16" s="3" t="s">
        <v>54</v>
      </c>
      <c r="C16" s="1" t="s">
        <v>55</v>
      </c>
      <c r="D16" s="6" t="s">
        <v>56</v>
      </c>
      <c r="E16" s="5">
        <v>100</v>
      </c>
      <c r="F16" s="5">
        <v>91</v>
      </c>
      <c r="G16" s="7">
        <v>100</v>
      </c>
      <c r="H16" s="5">
        <v>90</v>
      </c>
      <c r="I16" s="5">
        <v>95</v>
      </c>
      <c r="J16" s="8">
        <v>98</v>
      </c>
      <c r="K16" s="5">
        <v>93</v>
      </c>
      <c r="L16" s="5">
        <v>90</v>
      </c>
      <c r="M16" s="5">
        <v>100</v>
      </c>
      <c r="N16" s="5">
        <v>100</v>
      </c>
      <c r="O16" s="5">
        <v>100</v>
      </c>
      <c r="P16" s="5">
        <v>100</v>
      </c>
      <c r="Q16" s="8">
        <v>100</v>
      </c>
      <c r="R16" s="12" cm="1">
        <f t="array" aca="1" ref="R16" ca="1">AVERAGE(LARGE(E16:Q16,ROW(INDIRECT("1:11"))))</f>
        <v>97.909090909090907</v>
      </c>
    </row>
    <row r="17" spans="1:18" ht="16.149999999999999" x14ac:dyDescent="0.45">
      <c r="A17" s="3">
        <v>16</v>
      </c>
      <c r="B17" s="3" t="s">
        <v>57</v>
      </c>
      <c r="C17" s="1" t="s">
        <v>58</v>
      </c>
      <c r="D17" s="6" t="s">
        <v>59</v>
      </c>
      <c r="E17" s="5">
        <v>100</v>
      </c>
      <c r="F17" s="5">
        <v>88</v>
      </c>
      <c r="G17" s="7">
        <v>100</v>
      </c>
      <c r="H17" s="5">
        <v>100</v>
      </c>
      <c r="I17" s="5">
        <v>90</v>
      </c>
      <c r="J17" s="8">
        <v>99</v>
      </c>
      <c r="K17" s="5">
        <v>100</v>
      </c>
      <c r="L17" s="5">
        <v>80</v>
      </c>
      <c r="M17" s="5">
        <v>100</v>
      </c>
      <c r="N17" s="5">
        <v>100</v>
      </c>
      <c r="O17" s="5">
        <v>100</v>
      </c>
      <c r="P17" s="5">
        <v>87.5</v>
      </c>
      <c r="Q17" s="8">
        <v>100</v>
      </c>
      <c r="R17" s="12" cm="1">
        <f t="array" aca="1" ref="R17" ca="1">AVERAGE(LARGE(E17:Q17,ROW(INDIRECT("1:11"))))</f>
        <v>97.909090909090907</v>
      </c>
    </row>
    <row r="18" spans="1:18" ht="16.149999999999999" x14ac:dyDescent="0.45">
      <c r="A18" s="3">
        <v>17</v>
      </c>
      <c r="B18" s="3" t="s">
        <v>60</v>
      </c>
      <c r="C18" s="1" t="s">
        <v>61</v>
      </c>
      <c r="D18" s="6" t="s">
        <v>62</v>
      </c>
      <c r="E18" s="5">
        <v>100</v>
      </c>
      <c r="F18" s="5">
        <v>100</v>
      </c>
      <c r="G18" s="7">
        <v>90</v>
      </c>
      <c r="H18" s="5">
        <v>100</v>
      </c>
      <c r="I18" s="5">
        <v>100</v>
      </c>
      <c r="J18" s="8">
        <v>85</v>
      </c>
      <c r="K18" s="5">
        <v>96</v>
      </c>
      <c r="L18" s="5">
        <v>100</v>
      </c>
      <c r="M18" s="5">
        <v>100</v>
      </c>
      <c r="N18" s="5">
        <v>100</v>
      </c>
      <c r="O18" s="5">
        <v>100</v>
      </c>
      <c r="P18" s="5">
        <v>100</v>
      </c>
      <c r="Q18" s="8">
        <v>100</v>
      </c>
      <c r="R18" s="12" cm="1">
        <f t="array" aca="1" ref="R18" ca="1">AVERAGE(LARGE(E18:Q18,ROW(INDIRECT("1:11"))))</f>
        <v>99.63636363636364</v>
      </c>
    </row>
    <row r="19" spans="1:18" ht="16.149999999999999" x14ac:dyDescent="0.45">
      <c r="A19" s="3">
        <v>18</v>
      </c>
      <c r="B19" s="3" t="s">
        <v>63</v>
      </c>
      <c r="C19" s="1" t="s">
        <v>64</v>
      </c>
      <c r="D19" s="6" t="s">
        <v>65</v>
      </c>
      <c r="E19" s="5">
        <v>100</v>
      </c>
      <c r="F19" s="5">
        <v>85</v>
      </c>
      <c r="G19" s="7">
        <v>85</v>
      </c>
      <c r="H19" s="5">
        <v>100</v>
      </c>
      <c r="I19" s="5">
        <v>100</v>
      </c>
      <c r="J19" s="8">
        <v>100</v>
      </c>
      <c r="K19" s="5">
        <v>100</v>
      </c>
      <c r="L19" s="5">
        <v>70</v>
      </c>
      <c r="M19" s="5">
        <v>87.5</v>
      </c>
      <c r="N19" s="5">
        <v>87.5</v>
      </c>
      <c r="O19" s="5">
        <v>90</v>
      </c>
      <c r="P19" s="5">
        <v>100</v>
      </c>
      <c r="Q19" s="8">
        <v>100</v>
      </c>
      <c r="R19" s="12" cm="1">
        <f t="array" aca="1" ref="R19" ca="1">AVERAGE(LARGE(E19:Q19,ROW(INDIRECT("1:11"))))</f>
        <v>95.454545454545453</v>
      </c>
    </row>
    <row r="20" spans="1:18" ht="16.149999999999999" x14ac:dyDescent="0.45">
      <c r="A20" s="3">
        <v>19</v>
      </c>
      <c r="B20" s="3" t="s">
        <v>66</v>
      </c>
      <c r="C20" s="1" t="s">
        <v>67</v>
      </c>
      <c r="D20" s="6" t="s">
        <v>68</v>
      </c>
      <c r="E20" s="5">
        <v>100</v>
      </c>
      <c r="F20" s="5">
        <v>100</v>
      </c>
      <c r="G20" s="7">
        <v>100</v>
      </c>
      <c r="H20" s="5">
        <v>100</v>
      </c>
      <c r="I20" s="5">
        <v>100</v>
      </c>
      <c r="J20" s="8">
        <v>98</v>
      </c>
      <c r="K20" s="5">
        <v>100</v>
      </c>
      <c r="L20" s="5">
        <v>50</v>
      </c>
      <c r="M20" s="5">
        <v>100</v>
      </c>
      <c r="N20" s="5">
        <v>100</v>
      </c>
      <c r="O20" s="5">
        <v>90</v>
      </c>
      <c r="P20" s="5">
        <v>100</v>
      </c>
      <c r="Q20" s="8">
        <v>100</v>
      </c>
      <c r="R20" s="12" cm="1">
        <f t="array" aca="1" ref="R20" ca="1">AVERAGE(LARGE(E20:Q20,ROW(INDIRECT("1:11"))))</f>
        <v>99.818181818181813</v>
      </c>
    </row>
    <row r="21" spans="1:18" ht="16.149999999999999" x14ac:dyDescent="0.45">
      <c r="A21" s="3">
        <v>20</v>
      </c>
      <c r="B21" s="3" t="s">
        <v>69</v>
      </c>
      <c r="C21" s="1" t="s">
        <v>70</v>
      </c>
      <c r="D21" s="6" t="s">
        <v>71</v>
      </c>
      <c r="E21" s="5">
        <v>100</v>
      </c>
      <c r="F21" s="5">
        <v>82</v>
      </c>
      <c r="G21" s="7">
        <v>100</v>
      </c>
      <c r="H21" s="5">
        <v>100</v>
      </c>
      <c r="I21" s="5">
        <v>100</v>
      </c>
      <c r="J21" s="8">
        <v>90</v>
      </c>
      <c r="K21" s="5">
        <v>100</v>
      </c>
      <c r="L21" s="5">
        <v>70</v>
      </c>
      <c r="M21" s="5">
        <v>100</v>
      </c>
      <c r="N21" s="5">
        <v>100</v>
      </c>
      <c r="O21" s="5">
        <v>100</v>
      </c>
      <c r="P21" s="5">
        <v>100</v>
      </c>
      <c r="Q21" s="8">
        <v>100</v>
      </c>
      <c r="R21" s="12" cm="1">
        <f t="array" aca="1" ref="R21" ca="1">AVERAGE(LARGE(E21:Q21,ROW(INDIRECT("1:11"))))</f>
        <v>99.090909090909093</v>
      </c>
    </row>
    <row r="22" spans="1:18" ht="16.149999999999999" x14ac:dyDescent="0.45">
      <c r="A22" s="3">
        <v>21</v>
      </c>
      <c r="B22" s="3" t="s">
        <v>72</v>
      </c>
      <c r="C22" s="1" t="s">
        <v>73</v>
      </c>
      <c r="D22" s="6" t="s">
        <v>74</v>
      </c>
      <c r="E22" s="5">
        <v>75</v>
      </c>
      <c r="F22" s="5">
        <v>91</v>
      </c>
      <c r="G22" s="7">
        <v>100</v>
      </c>
      <c r="H22" s="5">
        <v>100</v>
      </c>
      <c r="I22" s="5">
        <v>100</v>
      </c>
      <c r="J22" s="8">
        <v>90</v>
      </c>
      <c r="K22" s="5">
        <v>96</v>
      </c>
      <c r="L22" s="5">
        <v>100</v>
      </c>
      <c r="M22" s="5">
        <v>87.5</v>
      </c>
      <c r="N22" s="5">
        <v>87.5</v>
      </c>
      <c r="O22" s="5">
        <v>100</v>
      </c>
      <c r="P22" s="5">
        <v>62.5</v>
      </c>
      <c r="Q22" s="8">
        <v>100</v>
      </c>
      <c r="R22" s="12" cm="1">
        <f t="array" aca="1" ref="R22" ca="1">AVERAGE(LARGE(E22:Q22,ROW(INDIRECT("1:11"))))</f>
        <v>95.63636363636364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71C1-B6AF-44CB-8CAA-CD435FFE418B}">
  <dimension ref="A1:G22"/>
  <sheetViews>
    <sheetView workbookViewId="0">
      <selection activeCell="F2" sqref="F2"/>
    </sheetView>
  </sheetViews>
  <sheetFormatPr defaultRowHeight="15" x14ac:dyDescent="0.45"/>
  <cols>
    <col min="1" max="1" width="4.7109375" bestFit="1" customWidth="1"/>
    <col min="2" max="2" width="12.5" bestFit="1" customWidth="1"/>
    <col min="3" max="3" width="9.2109375" bestFit="1" customWidth="1"/>
    <col min="4" max="4" width="10.5" bestFit="1" customWidth="1"/>
  </cols>
  <sheetData>
    <row r="1" spans="1:7" ht="15.4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13" t="s">
        <v>82</v>
      </c>
    </row>
    <row r="2" spans="1:7" ht="16.149999999999999" x14ac:dyDescent="0.45">
      <c r="A2" s="3">
        <v>1</v>
      </c>
      <c r="B2" s="3" t="s">
        <v>12</v>
      </c>
      <c r="C2" s="1" t="s">
        <v>13</v>
      </c>
      <c r="D2" s="4" t="s">
        <v>14</v>
      </c>
      <c r="E2" s="2">
        <v>50</v>
      </c>
      <c r="F2" s="14">
        <f>IF(E2+5&gt;=100, 100, E2+5)</f>
        <v>55</v>
      </c>
      <c r="G2">
        <f>E2+5-F2</f>
        <v>0</v>
      </c>
    </row>
    <row r="3" spans="1:7" ht="16.149999999999999" x14ac:dyDescent="0.45">
      <c r="A3" s="3">
        <v>2</v>
      </c>
      <c r="B3" s="3" t="s">
        <v>15</v>
      </c>
      <c r="C3" s="5" t="s">
        <v>16</v>
      </c>
      <c r="D3" s="6" t="s">
        <v>17</v>
      </c>
      <c r="E3" s="2">
        <v>85</v>
      </c>
      <c r="F3" s="14">
        <f t="shared" ref="F3:F22" si="0">IF(E3+5&gt;=100, 100, E3+5)</f>
        <v>90</v>
      </c>
      <c r="G3">
        <f t="shared" ref="G3:G22" si="1">E3+5-F3</f>
        <v>0</v>
      </c>
    </row>
    <row r="4" spans="1:7" ht="16.149999999999999" x14ac:dyDescent="0.45">
      <c r="A4" s="3">
        <v>3</v>
      </c>
      <c r="B4" s="3" t="s">
        <v>18</v>
      </c>
      <c r="C4" s="1" t="s">
        <v>19</v>
      </c>
      <c r="D4" s="6" t="s">
        <v>20</v>
      </c>
      <c r="E4" s="2">
        <v>60</v>
      </c>
      <c r="F4" s="14">
        <f t="shared" si="0"/>
        <v>65</v>
      </c>
      <c r="G4">
        <f t="shared" si="1"/>
        <v>0</v>
      </c>
    </row>
    <row r="5" spans="1:7" ht="16.149999999999999" x14ac:dyDescent="0.45">
      <c r="A5" s="3">
        <v>4</v>
      </c>
      <c r="B5" s="3" t="s">
        <v>21</v>
      </c>
      <c r="C5" s="1" t="s">
        <v>22</v>
      </c>
      <c r="D5" s="6" t="s">
        <v>23</v>
      </c>
      <c r="E5" s="2">
        <v>95</v>
      </c>
      <c r="F5" s="14">
        <f t="shared" si="0"/>
        <v>100</v>
      </c>
      <c r="G5">
        <f t="shared" si="1"/>
        <v>0</v>
      </c>
    </row>
    <row r="6" spans="1:7" ht="16.149999999999999" x14ac:dyDescent="0.45">
      <c r="A6" s="3">
        <v>5</v>
      </c>
      <c r="B6" s="3" t="s">
        <v>24</v>
      </c>
      <c r="C6" s="1" t="s">
        <v>25</v>
      </c>
      <c r="D6" s="6" t="s">
        <v>26</v>
      </c>
      <c r="E6" s="2">
        <v>43</v>
      </c>
      <c r="F6" s="14">
        <f t="shared" si="0"/>
        <v>48</v>
      </c>
      <c r="G6">
        <f t="shared" si="1"/>
        <v>0</v>
      </c>
    </row>
    <row r="7" spans="1:7" ht="16.149999999999999" x14ac:dyDescent="0.45">
      <c r="A7" s="3">
        <v>6</v>
      </c>
      <c r="B7" s="3" t="s">
        <v>27</v>
      </c>
      <c r="C7" s="1" t="s">
        <v>28</v>
      </c>
      <c r="D7" s="6" t="s">
        <v>29</v>
      </c>
      <c r="E7" s="2">
        <v>79</v>
      </c>
      <c r="F7" s="14">
        <f t="shared" si="0"/>
        <v>84</v>
      </c>
      <c r="G7">
        <f t="shared" si="1"/>
        <v>0</v>
      </c>
    </row>
    <row r="8" spans="1:7" ht="16.149999999999999" x14ac:dyDescent="0.45">
      <c r="A8" s="3">
        <v>7</v>
      </c>
      <c r="B8" s="3" t="s">
        <v>30</v>
      </c>
      <c r="C8" s="1" t="s">
        <v>31</v>
      </c>
      <c r="D8" s="6" t="s">
        <v>32</v>
      </c>
      <c r="E8" s="2">
        <v>85</v>
      </c>
      <c r="F8" s="14">
        <f t="shared" si="0"/>
        <v>90</v>
      </c>
      <c r="G8">
        <f t="shared" si="1"/>
        <v>0</v>
      </c>
    </row>
    <row r="9" spans="1:7" ht="16.149999999999999" x14ac:dyDescent="0.45">
      <c r="A9" s="3">
        <v>8</v>
      </c>
      <c r="B9" s="3" t="s">
        <v>33</v>
      </c>
      <c r="C9" s="1" t="s">
        <v>34</v>
      </c>
      <c r="D9" s="6" t="s">
        <v>35</v>
      </c>
      <c r="E9" s="2">
        <v>100</v>
      </c>
      <c r="F9" s="14">
        <f t="shared" si="0"/>
        <v>100</v>
      </c>
      <c r="G9">
        <f t="shared" si="1"/>
        <v>5</v>
      </c>
    </row>
    <row r="10" spans="1:7" ht="16.149999999999999" x14ac:dyDescent="0.45">
      <c r="A10" s="3">
        <v>9</v>
      </c>
      <c r="B10" s="3" t="s">
        <v>36</v>
      </c>
      <c r="C10" s="1" t="s">
        <v>37</v>
      </c>
      <c r="D10" s="6" t="s">
        <v>38</v>
      </c>
      <c r="E10" s="2">
        <v>85</v>
      </c>
      <c r="F10" s="14">
        <f t="shared" si="0"/>
        <v>90</v>
      </c>
      <c r="G10">
        <f t="shared" si="1"/>
        <v>0</v>
      </c>
    </row>
    <row r="11" spans="1:7" ht="16.149999999999999" x14ac:dyDescent="0.45">
      <c r="A11" s="3">
        <v>10</v>
      </c>
      <c r="B11" s="3" t="s">
        <v>39</v>
      </c>
      <c r="C11" s="1" t="s">
        <v>40</v>
      </c>
      <c r="D11" s="6" t="s">
        <v>41</v>
      </c>
      <c r="E11" s="2">
        <v>66</v>
      </c>
      <c r="F11" s="14">
        <f t="shared" si="0"/>
        <v>71</v>
      </c>
      <c r="G11">
        <f t="shared" si="1"/>
        <v>0</v>
      </c>
    </row>
    <row r="12" spans="1:7" ht="16.149999999999999" x14ac:dyDescent="0.45">
      <c r="A12" s="3">
        <v>11</v>
      </c>
      <c r="B12" s="3" t="s">
        <v>42</v>
      </c>
      <c r="C12" s="1" t="s">
        <v>43</v>
      </c>
      <c r="D12" s="6" t="s">
        <v>44</v>
      </c>
      <c r="E12" s="2">
        <v>76</v>
      </c>
      <c r="F12" s="14">
        <f t="shared" si="0"/>
        <v>81</v>
      </c>
      <c r="G12">
        <f t="shared" si="1"/>
        <v>0</v>
      </c>
    </row>
    <row r="13" spans="1:7" ht="16.149999999999999" x14ac:dyDescent="0.45">
      <c r="A13" s="3">
        <v>12</v>
      </c>
      <c r="B13" s="3" t="s">
        <v>45</v>
      </c>
      <c r="C13" s="1" t="s">
        <v>46</v>
      </c>
      <c r="D13" s="6" t="s">
        <v>47</v>
      </c>
      <c r="E13" s="2">
        <v>75</v>
      </c>
      <c r="F13" s="14">
        <f t="shared" si="0"/>
        <v>80</v>
      </c>
      <c r="G13">
        <f t="shared" si="1"/>
        <v>0</v>
      </c>
    </row>
    <row r="14" spans="1:7" ht="16.149999999999999" x14ac:dyDescent="0.45">
      <c r="A14" s="3">
        <v>13</v>
      </c>
      <c r="B14" s="3" t="s">
        <v>48</v>
      </c>
      <c r="C14" s="1" t="s">
        <v>49</v>
      </c>
      <c r="D14" s="6" t="s">
        <v>50</v>
      </c>
      <c r="E14" s="2">
        <v>84</v>
      </c>
      <c r="F14" s="14">
        <f t="shared" si="0"/>
        <v>89</v>
      </c>
      <c r="G14">
        <f t="shared" si="1"/>
        <v>0</v>
      </c>
    </row>
    <row r="15" spans="1:7" ht="16.149999999999999" x14ac:dyDescent="0.45">
      <c r="A15" s="3">
        <v>14</v>
      </c>
      <c r="B15" s="3" t="s">
        <v>51</v>
      </c>
      <c r="C15" s="1" t="s">
        <v>52</v>
      </c>
      <c r="D15" s="6" t="s">
        <v>53</v>
      </c>
      <c r="E15" s="2">
        <v>59</v>
      </c>
      <c r="F15" s="14">
        <f t="shared" si="0"/>
        <v>64</v>
      </c>
      <c r="G15">
        <f t="shared" si="1"/>
        <v>0</v>
      </c>
    </row>
    <row r="16" spans="1:7" ht="16.149999999999999" x14ac:dyDescent="0.45">
      <c r="A16" s="3">
        <v>15</v>
      </c>
      <c r="B16" s="3" t="s">
        <v>54</v>
      </c>
      <c r="C16" s="1" t="s">
        <v>55</v>
      </c>
      <c r="D16" s="6" t="s">
        <v>56</v>
      </c>
      <c r="E16" s="2">
        <v>70</v>
      </c>
      <c r="F16" s="14">
        <f t="shared" si="0"/>
        <v>75</v>
      </c>
      <c r="G16">
        <f t="shared" si="1"/>
        <v>0</v>
      </c>
    </row>
    <row r="17" spans="1:7" ht="16.149999999999999" x14ac:dyDescent="0.45">
      <c r="A17" s="3">
        <v>16</v>
      </c>
      <c r="B17" s="3" t="s">
        <v>57</v>
      </c>
      <c r="C17" s="1" t="s">
        <v>58</v>
      </c>
      <c r="D17" s="6" t="s">
        <v>59</v>
      </c>
      <c r="E17" s="2">
        <v>83</v>
      </c>
      <c r="F17" s="14">
        <f t="shared" si="0"/>
        <v>88</v>
      </c>
      <c r="G17">
        <f t="shared" si="1"/>
        <v>0</v>
      </c>
    </row>
    <row r="18" spans="1:7" ht="16.149999999999999" x14ac:dyDescent="0.45">
      <c r="A18" s="3">
        <v>17</v>
      </c>
      <c r="B18" s="3" t="s">
        <v>60</v>
      </c>
      <c r="C18" s="1" t="s">
        <v>61</v>
      </c>
      <c r="D18" s="6" t="s">
        <v>62</v>
      </c>
      <c r="E18" s="2">
        <v>90</v>
      </c>
      <c r="F18" s="14">
        <f t="shared" si="0"/>
        <v>95</v>
      </c>
      <c r="G18">
        <f t="shared" si="1"/>
        <v>0</v>
      </c>
    </row>
    <row r="19" spans="1:7" ht="16.149999999999999" x14ac:dyDescent="0.45">
      <c r="A19" s="3">
        <v>18</v>
      </c>
      <c r="B19" s="3" t="s">
        <v>63</v>
      </c>
      <c r="C19" s="1" t="s">
        <v>64</v>
      </c>
      <c r="D19" s="6" t="s">
        <v>65</v>
      </c>
      <c r="E19" s="2">
        <v>85</v>
      </c>
      <c r="F19" s="14">
        <f t="shared" si="0"/>
        <v>90</v>
      </c>
      <c r="G19">
        <f t="shared" si="1"/>
        <v>0</v>
      </c>
    </row>
    <row r="20" spans="1:7" ht="16.149999999999999" x14ac:dyDescent="0.45">
      <c r="A20" s="3">
        <v>19</v>
      </c>
      <c r="B20" s="3" t="s">
        <v>66</v>
      </c>
      <c r="C20" s="1" t="s">
        <v>67</v>
      </c>
      <c r="D20" s="6" t="s">
        <v>68</v>
      </c>
      <c r="E20" s="2">
        <v>75</v>
      </c>
      <c r="F20" s="14">
        <f t="shared" si="0"/>
        <v>80</v>
      </c>
      <c r="G20">
        <f t="shared" si="1"/>
        <v>0</v>
      </c>
    </row>
    <row r="21" spans="1:7" ht="16.149999999999999" x14ac:dyDescent="0.45">
      <c r="A21" s="3">
        <v>20</v>
      </c>
      <c r="B21" s="3" t="s">
        <v>69</v>
      </c>
      <c r="C21" s="1" t="s">
        <v>70</v>
      </c>
      <c r="D21" s="6" t="s">
        <v>71</v>
      </c>
      <c r="E21" s="2">
        <v>43</v>
      </c>
      <c r="F21" s="14">
        <f t="shared" si="0"/>
        <v>48</v>
      </c>
      <c r="G21">
        <f t="shared" si="1"/>
        <v>0</v>
      </c>
    </row>
    <row r="22" spans="1:7" ht="16.149999999999999" x14ac:dyDescent="0.45">
      <c r="A22" s="3">
        <v>21</v>
      </c>
      <c r="B22" s="3" t="s">
        <v>72</v>
      </c>
      <c r="C22" s="1" t="s">
        <v>73</v>
      </c>
      <c r="D22" s="6" t="s">
        <v>74</v>
      </c>
      <c r="E22" s="2">
        <v>75</v>
      </c>
      <c r="F22" s="14">
        <f t="shared" si="0"/>
        <v>80</v>
      </c>
      <c r="G22">
        <f t="shared" si="1"/>
        <v>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F84CC-EDE2-4977-9C17-233DC0C94410}">
  <dimension ref="A1:E22"/>
  <sheetViews>
    <sheetView workbookViewId="0">
      <selection activeCell="C22" sqref="C22"/>
    </sheetView>
  </sheetViews>
  <sheetFormatPr defaultRowHeight="15" x14ac:dyDescent="0.45"/>
  <cols>
    <col min="1" max="1" width="4.7109375" bestFit="1" customWidth="1"/>
    <col min="2" max="2" width="12.5" bestFit="1" customWidth="1"/>
    <col min="3" max="3" width="9.2109375" bestFit="1" customWidth="1"/>
    <col min="4" max="4" width="10.5" bestFit="1" customWidth="1"/>
  </cols>
  <sheetData>
    <row r="1" spans="1:5" ht="15.4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81</v>
      </c>
    </row>
    <row r="2" spans="1:5" ht="16.149999999999999" x14ac:dyDescent="0.45">
      <c r="A2" s="3">
        <v>1</v>
      </c>
      <c r="B2" s="3" t="s">
        <v>12</v>
      </c>
      <c r="C2" s="1" t="s">
        <v>13</v>
      </c>
      <c r="D2" s="4" t="s">
        <v>14</v>
      </c>
      <c r="E2" s="2">
        <v>87</v>
      </c>
    </row>
    <row r="3" spans="1:5" ht="16.149999999999999" x14ac:dyDescent="0.45">
      <c r="A3" s="3">
        <v>2</v>
      </c>
      <c r="B3" s="3" t="s">
        <v>15</v>
      </c>
      <c r="C3" s="5" t="s">
        <v>16</v>
      </c>
      <c r="D3" s="6" t="s">
        <v>17</v>
      </c>
      <c r="E3" s="2">
        <v>100</v>
      </c>
    </row>
    <row r="4" spans="1:5" ht="16.149999999999999" x14ac:dyDescent="0.45">
      <c r="A4" s="3">
        <v>3</v>
      </c>
      <c r="B4" s="3" t="s">
        <v>18</v>
      </c>
      <c r="C4" s="1" t="s">
        <v>19</v>
      </c>
      <c r="D4" s="6" t="s">
        <v>20</v>
      </c>
      <c r="E4" s="2">
        <v>45</v>
      </c>
    </row>
    <row r="5" spans="1:5" ht="16.149999999999999" x14ac:dyDescent="0.45">
      <c r="A5" s="3">
        <v>4</v>
      </c>
      <c r="B5" s="3" t="s">
        <v>21</v>
      </c>
      <c r="C5" s="1" t="s">
        <v>22</v>
      </c>
      <c r="D5" s="6" t="s">
        <v>23</v>
      </c>
      <c r="E5" s="2">
        <v>73.5</v>
      </c>
    </row>
    <row r="6" spans="1:5" ht="16.149999999999999" x14ac:dyDescent="0.45">
      <c r="A6" s="3">
        <v>5</v>
      </c>
      <c r="B6" s="3" t="s">
        <v>24</v>
      </c>
      <c r="C6" s="1" t="s">
        <v>25</v>
      </c>
      <c r="D6" s="6" t="s">
        <v>26</v>
      </c>
      <c r="E6" s="2">
        <v>93</v>
      </c>
    </row>
    <row r="7" spans="1:5" ht="16.149999999999999" x14ac:dyDescent="0.45">
      <c r="A7" s="3">
        <v>6</v>
      </c>
      <c r="B7" s="3" t="s">
        <v>27</v>
      </c>
      <c r="C7" s="1" t="s">
        <v>28</v>
      </c>
      <c r="D7" s="6" t="s">
        <v>29</v>
      </c>
      <c r="E7" s="2">
        <v>39</v>
      </c>
    </row>
    <row r="8" spans="1:5" ht="16.149999999999999" x14ac:dyDescent="0.45">
      <c r="A8" s="3">
        <v>7</v>
      </c>
      <c r="B8" s="3" t="s">
        <v>30</v>
      </c>
      <c r="C8" s="1" t="s">
        <v>31</v>
      </c>
      <c r="D8" s="6" t="s">
        <v>32</v>
      </c>
      <c r="E8" s="2">
        <v>100</v>
      </c>
    </row>
    <row r="9" spans="1:5" ht="16.149999999999999" x14ac:dyDescent="0.45">
      <c r="A9" s="3">
        <v>8</v>
      </c>
      <c r="B9" s="3" t="s">
        <v>33</v>
      </c>
      <c r="C9" s="1" t="s">
        <v>34</v>
      </c>
      <c r="D9" s="6" t="s">
        <v>35</v>
      </c>
      <c r="E9" s="2">
        <v>53.5</v>
      </c>
    </row>
    <row r="10" spans="1:5" ht="16.149999999999999" x14ac:dyDescent="0.45">
      <c r="A10" s="3">
        <v>9</v>
      </c>
      <c r="B10" s="3" t="s">
        <v>36</v>
      </c>
      <c r="C10" s="1" t="s">
        <v>37</v>
      </c>
      <c r="D10" s="6" t="s">
        <v>38</v>
      </c>
      <c r="E10" s="2">
        <v>81.5</v>
      </c>
    </row>
    <row r="11" spans="1:5" ht="16.149999999999999" x14ac:dyDescent="0.45">
      <c r="A11" s="3">
        <v>10</v>
      </c>
      <c r="B11" s="3" t="s">
        <v>39</v>
      </c>
      <c r="C11" s="1" t="s">
        <v>40</v>
      </c>
      <c r="D11" s="6" t="s">
        <v>41</v>
      </c>
      <c r="E11" s="2">
        <v>76</v>
      </c>
    </row>
    <row r="12" spans="1:5" ht="16.149999999999999" x14ac:dyDescent="0.45">
      <c r="A12" s="3">
        <v>11</v>
      </c>
      <c r="B12" s="3" t="s">
        <v>42</v>
      </c>
      <c r="C12" s="1" t="s">
        <v>43</v>
      </c>
      <c r="D12" s="6" t="s">
        <v>44</v>
      </c>
      <c r="E12" s="2">
        <v>100</v>
      </c>
    </row>
    <row r="13" spans="1:5" ht="16.149999999999999" x14ac:dyDescent="0.45">
      <c r="A13" s="3">
        <v>12</v>
      </c>
      <c r="B13" s="3" t="s">
        <v>45</v>
      </c>
      <c r="C13" s="1" t="s">
        <v>46</v>
      </c>
      <c r="D13" s="6" t="s">
        <v>47</v>
      </c>
      <c r="E13" s="2">
        <v>28.5</v>
      </c>
    </row>
    <row r="14" spans="1:5" ht="16.149999999999999" x14ac:dyDescent="0.45">
      <c r="A14" s="3">
        <v>13</v>
      </c>
      <c r="B14" s="3" t="s">
        <v>48</v>
      </c>
      <c r="C14" s="1" t="s">
        <v>49</v>
      </c>
      <c r="D14" s="6" t="s">
        <v>50</v>
      </c>
      <c r="E14" s="2">
        <v>76</v>
      </c>
    </row>
    <row r="15" spans="1:5" ht="16.149999999999999" x14ac:dyDescent="0.45">
      <c r="A15" s="3">
        <v>14</v>
      </c>
      <c r="B15" s="3" t="s">
        <v>51</v>
      </c>
      <c r="C15" s="1" t="s">
        <v>52</v>
      </c>
      <c r="D15" s="6" t="s">
        <v>53</v>
      </c>
      <c r="E15" s="2">
        <v>28</v>
      </c>
    </row>
    <row r="16" spans="1:5" ht="16.149999999999999" x14ac:dyDescent="0.45">
      <c r="A16" s="3">
        <v>15</v>
      </c>
      <c r="B16" s="3" t="s">
        <v>54</v>
      </c>
      <c r="C16" s="1" t="s">
        <v>55</v>
      </c>
      <c r="D16" s="6" t="s">
        <v>56</v>
      </c>
      <c r="E16" s="2">
        <v>74</v>
      </c>
    </row>
    <row r="17" spans="1:5" ht="16.149999999999999" x14ac:dyDescent="0.45">
      <c r="A17" s="3">
        <v>16</v>
      </c>
      <c r="B17" s="3" t="s">
        <v>57</v>
      </c>
      <c r="C17" s="1" t="s">
        <v>58</v>
      </c>
      <c r="D17" s="6" t="s">
        <v>59</v>
      </c>
      <c r="E17" s="2">
        <v>80.5</v>
      </c>
    </row>
    <row r="18" spans="1:5" ht="16.149999999999999" x14ac:dyDescent="0.45">
      <c r="A18" s="3">
        <v>17</v>
      </c>
      <c r="B18" s="3" t="s">
        <v>60</v>
      </c>
      <c r="C18" s="1" t="s">
        <v>61</v>
      </c>
      <c r="D18" s="6" t="s">
        <v>62</v>
      </c>
      <c r="E18" s="2">
        <v>49.5</v>
      </c>
    </row>
    <row r="19" spans="1:5" ht="16.149999999999999" x14ac:dyDescent="0.45">
      <c r="A19" s="3">
        <v>18</v>
      </c>
      <c r="B19" s="3" t="s">
        <v>63</v>
      </c>
      <c r="C19" s="1" t="s">
        <v>64</v>
      </c>
      <c r="D19" s="6" t="s">
        <v>65</v>
      </c>
      <c r="E19" s="2">
        <v>100</v>
      </c>
    </row>
    <row r="20" spans="1:5" ht="16.149999999999999" x14ac:dyDescent="0.45">
      <c r="A20" s="3">
        <v>19</v>
      </c>
      <c r="B20" s="3" t="s">
        <v>66</v>
      </c>
      <c r="C20" s="1" t="s">
        <v>67</v>
      </c>
      <c r="D20" s="6" t="s">
        <v>68</v>
      </c>
      <c r="E20" s="2">
        <v>91</v>
      </c>
    </row>
    <row r="21" spans="1:5" ht="16.149999999999999" x14ac:dyDescent="0.45">
      <c r="A21" s="3">
        <v>20</v>
      </c>
      <c r="B21" s="3" t="s">
        <v>69</v>
      </c>
      <c r="C21" s="1" t="s">
        <v>70</v>
      </c>
      <c r="D21" s="6" t="s">
        <v>71</v>
      </c>
      <c r="E21" s="2">
        <v>51</v>
      </c>
    </row>
    <row r="22" spans="1:5" ht="16.149999999999999" x14ac:dyDescent="0.45">
      <c r="A22" s="3">
        <v>21</v>
      </c>
      <c r="B22" s="3" t="s">
        <v>72</v>
      </c>
      <c r="C22" s="1" t="s">
        <v>73</v>
      </c>
      <c r="D22" s="6" t="s">
        <v>74</v>
      </c>
      <c r="E22" s="2">
        <v>43.5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C0F28-3B35-4B9D-ABF9-500186AE7DEE}">
  <dimension ref="A1:E22"/>
  <sheetViews>
    <sheetView workbookViewId="0">
      <selection activeCell="H14" sqref="H14"/>
    </sheetView>
  </sheetViews>
  <sheetFormatPr defaultRowHeight="15" x14ac:dyDescent="0.45"/>
  <cols>
    <col min="1" max="1" width="4.7109375" bestFit="1" customWidth="1"/>
    <col min="2" max="2" width="12.5" bestFit="1" customWidth="1"/>
    <col min="3" max="3" width="9.2109375" bestFit="1" customWidth="1"/>
    <col min="4" max="4" width="10.5" bestFit="1" customWidth="1"/>
    <col min="5" max="5" width="15.7109375" customWidth="1"/>
  </cols>
  <sheetData>
    <row r="1" spans="1:5" ht="15.4" x14ac:dyDescent="0.45">
      <c r="A1" s="1" t="s">
        <v>0</v>
      </c>
      <c r="B1" s="1" t="s">
        <v>1</v>
      </c>
      <c r="C1" s="1" t="s">
        <v>2</v>
      </c>
      <c r="D1" s="1" t="s">
        <v>3</v>
      </c>
      <c r="E1" s="13" t="s">
        <v>87</v>
      </c>
    </row>
    <row r="2" spans="1:5" ht="16.149999999999999" x14ac:dyDescent="0.45">
      <c r="A2" s="3">
        <v>1</v>
      </c>
      <c r="B2" s="3" t="s">
        <v>12</v>
      </c>
      <c r="C2" s="1" t="s">
        <v>13</v>
      </c>
      <c r="D2" s="4" t="s">
        <v>14</v>
      </c>
      <c r="E2" s="14">
        <v>78</v>
      </c>
    </row>
    <row r="3" spans="1:5" ht="16.149999999999999" x14ac:dyDescent="0.45">
      <c r="A3" s="3">
        <v>2</v>
      </c>
      <c r="B3" s="3" t="s">
        <v>15</v>
      </c>
      <c r="C3" s="5" t="s">
        <v>16</v>
      </c>
      <c r="D3" s="6" t="s">
        <v>17</v>
      </c>
      <c r="E3" s="14">
        <v>92</v>
      </c>
    </row>
    <row r="4" spans="1:5" ht="16.149999999999999" x14ac:dyDescent="0.45">
      <c r="A4" s="3">
        <v>3</v>
      </c>
      <c r="B4" s="3" t="s">
        <v>18</v>
      </c>
      <c r="C4" s="1" t="s">
        <v>19</v>
      </c>
      <c r="D4" s="6" t="s">
        <v>20</v>
      </c>
      <c r="E4" s="14">
        <v>80</v>
      </c>
    </row>
    <row r="5" spans="1:5" ht="16.149999999999999" x14ac:dyDescent="0.45">
      <c r="A5" s="3">
        <v>4</v>
      </c>
      <c r="B5" s="3" t="s">
        <v>21</v>
      </c>
      <c r="C5" s="1" t="s">
        <v>22</v>
      </c>
      <c r="D5" s="6" t="s">
        <v>23</v>
      </c>
      <c r="E5" s="14">
        <v>85</v>
      </c>
    </row>
    <row r="6" spans="1:5" ht="16.149999999999999" x14ac:dyDescent="0.45">
      <c r="A6" s="3">
        <v>5</v>
      </c>
      <c r="B6" s="3" t="s">
        <v>24</v>
      </c>
      <c r="C6" s="1" t="s">
        <v>25</v>
      </c>
      <c r="D6" s="6" t="s">
        <v>26</v>
      </c>
      <c r="E6" s="14">
        <v>78</v>
      </c>
    </row>
    <row r="7" spans="1:5" ht="16.149999999999999" x14ac:dyDescent="0.45">
      <c r="A7" s="3">
        <v>6</v>
      </c>
      <c r="B7" s="3" t="s">
        <v>27</v>
      </c>
      <c r="C7" s="1" t="s">
        <v>28</v>
      </c>
      <c r="D7" s="6" t="s">
        <v>29</v>
      </c>
      <c r="E7" s="14">
        <v>86</v>
      </c>
    </row>
    <row r="8" spans="1:5" ht="16.149999999999999" x14ac:dyDescent="0.45">
      <c r="A8" s="3">
        <v>7</v>
      </c>
      <c r="B8" s="3" t="s">
        <v>30</v>
      </c>
      <c r="C8" s="1" t="s">
        <v>31</v>
      </c>
      <c r="D8" s="6" t="s">
        <v>32</v>
      </c>
      <c r="E8" s="14">
        <v>85</v>
      </c>
    </row>
    <row r="9" spans="1:5" ht="16.149999999999999" x14ac:dyDescent="0.45">
      <c r="A9" s="3">
        <v>8</v>
      </c>
      <c r="B9" s="3" t="s">
        <v>33</v>
      </c>
      <c r="C9" s="1" t="s">
        <v>34</v>
      </c>
      <c r="D9" s="6" t="s">
        <v>35</v>
      </c>
      <c r="E9" s="14">
        <v>92</v>
      </c>
    </row>
    <row r="10" spans="1:5" ht="16.149999999999999" x14ac:dyDescent="0.45">
      <c r="A10" s="3">
        <v>9</v>
      </c>
      <c r="B10" s="3" t="s">
        <v>36</v>
      </c>
      <c r="C10" s="1" t="s">
        <v>37</v>
      </c>
      <c r="D10" s="6" t="s">
        <v>38</v>
      </c>
      <c r="E10" s="14">
        <v>85</v>
      </c>
    </row>
    <row r="11" spans="1:5" ht="16.149999999999999" x14ac:dyDescent="0.45">
      <c r="A11" s="3">
        <v>10</v>
      </c>
      <c r="B11" s="3" t="s">
        <v>39</v>
      </c>
      <c r="C11" s="1" t="s">
        <v>40</v>
      </c>
      <c r="D11" s="6" t="s">
        <v>41</v>
      </c>
      <c r="E11" s="14">
        <v>85</v>
      </c>
    </row>
    <row r="12" spans="1:5" ht="16.149999999999999" x14ac:dyDescent="0.45">
      <c r="A12" s="3">
        <v>11</v>
      </c>
      <c r="B12" s="3" t="s">
        <v>42</v>
      </c>
      <c r="C12" s="1" t="s">
        <v>43</v>
      </c>
      <c r="D12" s="6" t="s">
        <v>44</v>
      </c>
      <c r="E12" s="14">
        <v>78</v>
      </c>
    </row>
    <row r="13" spans="1:5" ht="16.149999999999999" x14ac:dyDescent="0.45">
      <c r="A13" s="3">
        <v>12</v>
      </c>
      <c r="B13" s="3" t="s">
        <v>45</v>
      </c>
      <c r="C13" s="1" t="s">
        <v>46</v>
      </c>
      <c r="D13" s="6" t="s">
        <v>47</v>
      </c>
      <c r="E13" s="14">
        <v>86</v>
      </c>
    </row>
    <row r="14" spans="1:5" ht="16.149999999999999" x14ac:dyDescent="0.45">
      <c r="A14" s="3">
        <v>13</v>
      </c>
      <c r="B14" s="3" t="s">
        <v>48</v>
      </c>
      <c r="C14" s="1" t="s">
        <v>49</v>
      </c>
      <c r="D14" s="6" t="s">
        <v>50</v>
      </c>
      <c r="E14" s="14">
        <v>85</v>
      </c>
    </row>
    <row r="15" spans="1:5" ht="16.149999999999999" x14ac:dyDescent="0.45">
      <c r="A15" s="3">
        <v>14</v>
      </c>
      <c r="B15" s="3" t="s">
        <v>51</v>
      </c>
      <c r="C15" s="1" t="s">
        <v>52</v>
      </c>
      <c r="D15" s="6" t="s">
        <v>53</v>
      </c>
      <c r="E15" s="14">
        <v>80</v>
      </c>
    </row>
    <row r="16" spans="1:5" ht="16.149999999999999" x14ac:dyDescent="0.45">
      <c r="A16" s="3">
        <v>15</v>
      </c>
      <c r="B16" s="3" t="s">
        <v>54</v>
      </c>
      <c r="C16" s="1" t="s">
        <v>55</v>
      </c>
      <c r="D16" s="6" t="s">
        <v>56</v>
      </c>
      <c r="E16" s="14">
        <v>85</v>
      </c>
    </row>
    <row r="17" spans="1:5" ht="16.149999999999999" x14ac:dyDescent="0.45">
      <c r="A17" s="3">
        <v>16</v>
      </c>
      <c r="B17" s="3" t="s">
        <v>57</v>
      </c>
      <c r="C17" s="1" t="s">
        <v>58</v>
      </c>
      <c r="D17" s="6" t="s">
        <v>59</v>
      </c>
      <c r="E17" s="14">
        <v>86</v>
      </c>
    </row>
    <row r="18" spans="1:5" ht="16.149999999999999" x14ac:dyDescent="0.45">
      <c r="A18" s="3">
        <v>17</v>
      </c>
      <c r="B18" s="3" t="s">
        <v>60</v>
      </c>
      <c r="C18" s="1" t="s">
        <v>61</v>
      </c>
      <c r="D18" s="6" t="s">
        <v>62</v>
      </c>
      <c r="E18" s="14">
        <v>92</v>
      </c>
    </row>
    <row r="19" spans="1:5" ht="16.149999999999999" x14ac:dyDescent="0.45">
      <c r="A19" s="3">
        <v>18</v>
      </c>
      <c r="B19" s="3" t="s">
        <v>63</v>
      </c>
      <c r="C19" s="1" t="s">
        <v>64</v>
      </c>
      <c r="D19" s="6" t="s">
        <v>65</v>
      </c>
      <c r="E19" s="14">
        <v>85</v>
      </c>
    </row>
    <row r="20" spans="1:5" ht="16.149999999999999" x14ac:dyDescent="0.45">
      <c r="A20" s="3">
        <v>19</v>
      </c>
      <c r="B20" s="3" t="s">
        <v>66</v>
      </c>
      <c r="C20" s="1" t="s">
        <v>67</v>
      </c>
      <c r="D20" s="6" t="s">
        <v>68</v>
      </c>
      <c r="E20" s="14">
        <v>85</v>
      </c>
    </row>
    <row r="21" spans="1:5" ht="16.149999999999999" x14ac:dyDescent="0.45">
      <c r="A21" s="3">
        <v>20</v>
      </c>
      <c r="B21" s="3" t="s">
        <v>69</v>
      </c>
      <c r="C21" s="1" t="s">
        <v>70</v>
      </c>
      <c r="D21" s="6" t="s">
        <v>71</v>
      </c>
      <c r="E21" s="14">
        <v>85</v>
      </c>
    </row>
    <row r="22" spans="1:5" ht="16.149999999999999" x14ac:dyDescent="0.45">
      <c r="A22" s="3">
        <v>21</v>
      </c>
      <c r="B22" s="3" t="s">
        <v>72</v>
      </c>
      <c r="C22" s="1" t="s">
        <v>73</v>
      </c>
      <c r="D22" s="6" t="s">
        <v>74</v>
      </c>
      <c r="E22" s="14">
        <v>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總成績</vt:lpstr>
      <vt:lpstr>課堂表現</vt:lpstr>
      <vt:lpstr>作業成績</vt:lpstr>
      <vt:lpstr>期中成績</vt:lpstr>
      <vt:lpstr>期末成績</vt:lpstr>
      <vt:lpstr>期末報告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Zhou</dc:creator>
  <cp:lastModifiedBy>周嘉禾</cp:lastModifiedBy>
  <dcterms:created xsi:type="dcterms:W3CDTF">2015-06-05T18:19:34Z</dcterms:created>
  <dcterms:modified xsi:type="dcterms:W3CDTF">2024-06-22T00:58:26Z</dcterms:modified>
</cp:coreProperties>
</file>