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2-1\ELECTRICAL ENGINEERING FUNDAMENTALS I\Lab\Lab 1\"/>
    </mc:Choice>
  </mc:AlternateContent>
  <xr:revisionPtr revIDLastSave="0" documentId="13_ncr:1_{3E56F9E6-D7E3-4CE7-8CBD-C05CCAD2EF22}" xr6:coauthVersionLast="47" xr6:coauthVersionMax="47" xr10:uidLastSave="{00000000-0000-0000-0000-000000000000}"/>
  <bookViews>
    <workbookView xWindow="348" yWindow="348" windowWidth="20760" windowHeight="14448" xr2:uid="{FB0A7665-5972-4182-AF66-E0AB0B65C31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26" i="1"/>
  <c r="B25" i="1"/>
  <c r="A32" i="1"/>
  <c r="E22" i="1"/>
  <c r="F22" i="1" s="1"/>
  <c r="E21" i="1"/>
  <c r="F21" i="1" s="1"/>
  <c r="E20" i="1"/>
  <c r="F20" i="1" s="1"/>
  <c r="E19" i="1"/>
  <c r="F19" i="1" s="1"/>
  <c r="B13" i="1"/>
  <c r="B14" i="1"/>
  <c r="B15" i="1"/>
  <c r="B12" i="1"/>
  <c r="A9" i="1"/>
  <c r="E4" i="1"/>
  <c r="F4" i="1" s="1"/>
  <c r="E5" i="1"/>
  <c r="F5" i="1" s="1"/>
  <c r="E6" i="1"/>
  <c r="F6" i="1" s="1"/>
  <c r="E3" i="1"/>
  <c r="F3" i="1" s="1"/>
</calcChain>
</file>

<file path=xl/sharedStrings.xml><?xml version="1.0" encoding="utf-8"?>
<sst xmlns="http://schemas.openxmlformats.org/spreadsheetml/2006/main" count="62" uniqueCount="31">
  <si>
    <t>kOhm</t>
    <phoneticPr fontId="2" type="noConversion"/>
  </si>
  <si>
    <t>Color Code</t>
    <phoneticPr fontId="2" type="noConversion"/>
  </si>
  <si>
    <t>NOM</t>
    <phoneticPr fontId="2" type="noConversion"/>
  </si>
  <si>
    <t>DMM</t>
    <phoneticPr fontId="2" type="noConversion"/>
  </si>
  <si>
    <t>%ERR</t>
    <phoneticPr fontId="2" type="noConversion"/>
  </si>
  <si>
    <t>TOL</t>
    <phoneticPr fontId="2" type="noConversion"/>
  </si>
  <si>
    <t>GOLD 5%</t>
    <phoneticPr fontId="2" type="noConversion"/>
  </si>
  <si>
    <t>Experiment 1.a Series Circuit</t>
    <phoneticPr fontId="2" type="noConversion"/>
  </si>
  <si>
    <t>Theory(mA)</t>
    <phoneticPr fontId="2" type="noConversion"/>
  </si>
  <si>
    <t>Measured(mA)</t>
    <phoneticPr fontId="2" type="noConversion"/>
  </si>
  <si>
    <t>NR</t>
    <phoneticPr fontId="2" type="noConversion"/>
  </si>
  <si>
    <t>R0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</si>
  <si>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</si>
  <si>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</si>
  <si>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</si>
  <si>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Theory(V)</t>
    <phoneticPr fontId="2" type="noConversion"/>
  </si>
  <si>
    <t>Measured(V)</t>
    <phoneticPr fontId="2" type="noConversion"/>
  </si>
  <si>
    <t>Experiment 1.b Parallel Circuit</t>
    <phoneticPr fontId="2" type="noConversion"/>
  </si>
  <si>
    <t>Brown Red Red</t>
    <phoneticPr fontId="2" type="noConversion"/>
  </si>
  <si>
    <t>Red Red Red</t>
    <phoneticPr fontId="2" type="noConversion"/>
  </si>
  <si>
    <t>Brown Black Red</t>
    <phoneticPr fontId="2" type="noConversion"/>
  </si>
  <si>
    <t>Yellow Purple Brown</t>
    <phoneticPr fontId="2" type="noConversion"/>
  </si>
  <si>
    <t>Orange Orange Brown</t>
    <phoneticPr fontId="2" type="noConversion"/>
  </si>
  <si>
    <t>Green Blue Red</t>
    <phoneticPr fontId="2" type="noConversion"/>
  </si>
  <si>
    <t>Purple Green Red</t>
    <phoneticPr fontId="2" type="noConversion"/>
  </si>
  <si>
    <t>Total</t>
    <phoneticPr fontId="2" type="noConversion"/>
  </si>
  <si>
    <t>Experiment 1.d The Mystery Component</t>
  </si>
  <si>
    <t>Vdc</t>
    <phoneticPr fontId="2" type="noConversion"/>
  </si>
  <si>
    <t>Vmeter</t>
    <phoneticPr fontId="2" type="noConversion"/>
  </si>
  <si>
    <t>Rtotal</t>
    <phoneticPr fontId="2" type="noConversion"/>
  </si>
  <si>
    <t>IMeter0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</si>
</sst>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"/>
    <numFmt numFmtId="178" formatCode="0.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Microsoft JhengHei Light"/>
      <family val="2"/>
      <charset val="136"/>
    </font>
    <font>
      <b/>
      <sz val="12"/>
      <name val="Microsoft JhengHei Light"/>
      <family val="2"/>
      <charset val="136"/>
    </font>
    <font>
      <b/>
      <sz val="12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0" fontId="3" fillId="0" borderId="0" xfId="1" applyNumberFormat="1" applyFont="1" applyAlignment="1">
      <alignment horizontal="righ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78" fontId="3" fillId="0" borderId="0" xfId="0" applyNumberFormat="1" applyFo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u="none" strike="noStrike" baseline="0"/>
              <a:t>current versus voltage for the unknown component</a:t>
            </a:r>
            <a:endParaRPr lang="zh-TW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工作表1!$J$3:$J$38</c:f>
              <c:numCache>
                <c:formatCode>0.00</c:formatCode>
                <c:ptCount val="36"/>
                <c:pt idx="0">
                  <c:v>-5.18</c:v>
                </c:pt>
                <c:pt idx="1">
                  <c:v>-5.18</c:v>
                </c:pt>
                <c:pt idx="2">
                  <c:v>-5.18</c:v>
                </c:pt>
                <c:pt idx="3">
                  <c:v>-5.18</c:v>
                </c:pt>
                <c:pt idx="4">
                  <c:v>-5.17</c:v>
                </c:pt>
                <c:pt idx="5">
                  <c:v>-5.17</c:v>
                </c:pt>
                <c:pt idx="6">
                  <c:v>-5.17</c:v>
                </c:pt>
                <c:pt idx="7">
                  <c:v>-5.16</c:v>
                </c:pt>
                <c:pt idx="8">
                  <c:v>-5.16</c:v>
                </c:pt>
                <c:pt idx="9">
                  <c:v>-5.15</c:v>
                </c:pt>
                <c:pt idx="10">
                  <c:v>-5.15</c:v>
                </c:pt>
                <c:pt idx="11">
                  <c:v>-5.13</c:v>
                </c:pt>
                <c:pt idx="12">
                  <c:v>-5.12</c:v>
                </c:pt>
                <c:pt idx="13">
                  <c:v>-5.0999999999999996</c:v>
                </c:pt>
                <c:pt idx="14">
                  <c:v>-4.95</c:v>
                </c:pt>
                <c:pt idx="15">
                  <c:v>-4.76</c:v>
                </c:pt>
                <c:pt idx="16">
                  <c:v>-3.99</c:v>
                </c:pt>
                <c:pt idx="17">
                  <c:v>-3.01</c:v>
                </c:pt>
                <c:pt idx="18">
                  <c:v>-2.0099999999999998</c:v>
                </c:pt>
                <c:pt idx="19">
                  <c:v>-1</c:v>
                </c:pt>
                <c:pt idx="20">
                  <c:v>0</c:v>
                </c:pt>
                <c:pt idx="21">
                  <c:v>0.7</c:v>
                </c:pt>
                <c:pt idx="22">
                  <c:v>0.74</c:v>
                </c:pt>
                <c:pt idx="23">
                  <c:v>0.76</c:v>
                </c:pt>
                <c:pt idx="24">
                  <c:v>0.77</c:v>
                </c:pt>
                <c:pt idx="25">
                  <c:v>0.78</c:v>
                </c:pt>
                <c:pt idx="26">
                  <c:v>0.78</c:v>
                </c:pt>
                <c:pt idx="27">
                  <c:v>0.79</c:v>
                </c:pt>
                <c:pt idx="28">
                  <c:v>0.79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</c:numCache>
            </c:numRef>
          </c:xVal>
          <c:yVal>
            <c:numRef>
              <c:f>工作表1!$K$3:$K$38</c:f>
              <c:numCache>
                <c:formatCode>0.00</c:formatCode>
                <c:ptCount val="36"/>
                <c:pt idx="0">
                  <c:v>-14.99</c:v>
                </c:pt>
                <c:pt idx="1">
                  <c:v>-13.9</c:v>
                </c:pt>
                <c:pt idx="2">
                  <c:v>-12.91</c:v>
                </c:pt>
                <c:pt idx="3">
                  <c:v>-11.9</c:v>
                </c:pt>
                <c:pt idx="4">
                  <c:v>-10.89</c:v>
                </c:pt>
                <c:pt idx="5">
                  <c:v>-9.8699999999999992</c:v>
                </c:pt>
                <c:pt idx="6">
                  <c:v>-8.8699999999999992</c:v>
                </c:pt>
                <c:pt idx="7">
                  <c:v>-7.86</c:v>
                </c:pt>
                <c:pt idx="8">
                  <c:v>-6.81</c:v>
                </c:pt>
                <c:pt idx="9">
                  <c:v>-5.83</c:v>
                </c:pt>
                <c:pt idx="10">
                  <c:v>-4.75</c:v>
                </c:pt>
                <c:pt idx="11">
                  <c:v>-3.5</c:v>
                </c:pt>
                <c:pt idx="12">
                  <c:v>-2.68</c:v>
                </c:pt>
                <c:pt idx="13">
                  <c:v>-1.77</c:v>
                </c:pt>
                <c:pt idx="14">
                  <c:v>-0.55000000000000004</c:v>
                </c:pt>
                <c:pt idx="15">
                  <c:v>-0.21</c:v>
                </c:pt>
                <c:pt idx="16">
                  <c:v>-0.02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0.24</c:v>
                </c:pt>
                <c:pt idx="22">
                  <c:v>1.1200000000000001</c:v>
                </c:pt>
                <c:pt idx="23">
                  <c:v>2.06</c:v>
                </c:pt>
                <c:pt idx="24">
                  <c:v>3</c:v>
                </c:pt>
                <c:pt idx="25">
                  <c:v>4.0599999999999996</c:v>
                </c:pt>
                <c:pt idx="26">
                  <c:v>5.04</c:v>
                </c:pt>
                <c:pt idx="27">
                  <c:v>6.07</c:v>
                </c:pt>
                <c:pt idx="28">
                  <c:v>7.18</c:v>
                </c:pt>
                <c:pt idx="29">
                  <c:v>8.2200000000000006</c:v>
                </c:pt>
                <c:pt idx="30">
                  <c:v>9.15</c:v>
                </c:pt>
                <c:pt idx="31">
                  <c:v>10.199999999999999</c:v>
                </c:pt>
                <c:pt idx="32">
                  <c:v>11.24</c:v>
                </c:pt>
                <c:pt idx="33">
                  <c:v>12.3</c:v>
                </c:pt>
                <c:pt idx="34">
                  <c:v>13.29</c:v>
                </c:pt>
                <c:pt idx="35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2-4DAC-B3AA-CB941EE5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96160"/>
        <c:axId val="862209104"/>
      </c:scatterChart>
      <c:valAx>
        <c:axId val="11093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V</a:t>
                </a:r>
                <a:r>
                  <a:rPr lang="en-US" altLang="zh-TW" sz="1000" b="0" i="0" u="none" strike="noStrike" baseline="-25000">
                    <a:effectLst/>
                  </a:rPr>
                  <a:t>Meter0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2209104"/>
        <c:crosses val="autoZero"/>
        <c:crossBetween val="midCat"/>
      </c:valAx>
      <c:valAx>
        <c:axId val="862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I</a:t>
                </a:r>
                <a:r>
                  <a:rPr lang="en-US" altLang="zh-TW" sz="1000" b="0" i="0" u="none" strike="noStrike" baseline="-25000">
                    <a:effectLst/>
                  </a:rPr>
                  <a:t>Meter0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444583685697134E-2"/>
              <c:y val="0.4451610508610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93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246785</xdr:colOff>
      <xdr:row>1</xdr:row>
      <xdr:rowOff>192940</xdr:rowOff>
    </xdr:from>
    <xdr:to>
      <xdr:col>18</xdr:col>
      <xdr:colOff>5117</xdr:colOff>
      <xdr:row>15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AA6A3B-A4DE-A804-32F6-52A8AA7A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BC48-3CD0-4D32-904B-8476114694A7}">
  <dimension ref="A1:V45"/>
  <sheetViews>
    <sheetView tabSelected="1" topLeftCell="I1" zoomScale="121" workbookViewId="0">
      <selection activeCell="N19" sqref="N19"/>
    </sheetView>
  </sheetViews>
  <sheetFormatPr defaultColWidth="9.109375" defaultRowHeight="15.6" x14ac:dyDescent="0.3"/>
  <cols>
    <col min="1" max="1" width="17.21875" style="1" customWidth="1"/>
    <col min="2" max="2" width="22.77734375" style="1" customWidth="1"/>
    <col min="3" max="3" width="12.109375" style="1" customWidth="1"/>
    <col min="4" max="5" width="9.109375" style="1"/>
    <col min="6" max="6" width="10.88671875" style="1" customWidth="1"/>
    <col min="7" max="7" width="11.44140625" style="1" customWidth="1"/>
    <col min="8" max="9" width="9.109375" style="1"/>
    <col min="10" max="10" width="11.21875" style="1" bestFit="1" customWidth="1"/>
    <col min="11" max="11" width="10.77734375" style="1" bestFit="1" customWidth="1"/>
    <col min="12" max="12" width="9.44140625" style="1" bestFit="1" customWidth="1"/>
    <col min="13" max="13" width="11.109375" style="1" bestFit="1" customWidth="1"/>
    <col min="14" max="14" width="9.88671875" style="1" bestFit="1" customWidth="1"/>
    <col min="15" max="15" width="9.44140625" style="1" bestFit="1" customWidth="1"/>
    <col min="16" max="21" width="9.109375" style="1" bestFit="1" customWidth="1"/>
    <col min="22" max="16384" width="9.109375" style="1"/>
  </cols>
  <sheetData>
    <row r="1" spans="1:22" s="2" customFormat="1" x14ac:dyDescent="0.3">
      <c r="A1" s="12" t="s">
        <v>7</v>
      </c>
      <c r="B1" s="12"/>
      <c r="C1" s="12"/>
      <c r="D1" s="12"/>
      <c r="E1" s="12"/>
      <c r="F1" s="12"/>
      <c r="G1" s="12"/>
      <c r="I1" s="13" t="s">
        <v>26</v>
      </c>
      <c r="J1" s="13"/>
      <c r="K1" s="13"/>
      <c r="L1" s="13"/>
      <c r="M1" s="13"/>
      <c r="N1" s="13"/>
      <c r="O1" s="13"/>
    </row>
    <row r="2" spans="1:22" x14ac:dyDescent="0.3">
      <c r="A2" s="2" t="s">
        <v>10</v>
      </c>
      <c r="B2" s="2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I2" s="1" t="s">
        <v>27</v>
      </c>
      <c r="J2" s="1" t="s">
        <v>28</v>
      </c>
      <c r="K2" s="1" t="s">
        <v>30</v>
      </c>
    </row>
    <row r="3" spans="1:22" x14ac:dyDescent="0.3">
      <c r="A3" s="10" t="s">
        <v>11</v>
      </c>
      <c r="B3" s="1" t="s">
        <v>22</v>
      </c>
      <c r="C3" s="6">
        <v>0.32629999999999998</v>
      </c>
      <c r="D3" s="3">
        <v>330</v>
      </c>
      <c r="E3" s="7">
        <f>C3*1000</f>
        <v>326.29999999999995</v>
      </c>
      <c r="F3" s="8">
        <f>(E3-D3)/D3</f>
        <v>-1.121212121212135E-2</v>
      </c>
      <c r="G3" s="3" t="s">
        <v>6</v>
      </c>
      <c r="I3" s="1">
        <v>-20</v>
      </c>
      <c r="J3" s="4">
        <v>-5.18</v>
      </c>
      <c r="K3" s="4">
        <v>-14.99</v>
      </c>
      <c r="M3" s="11"/>
      <c r="N3" s="11"/>
      <c r="O3" s="9"/>
      <c r="P3" s="9"/>
      <c r="Q3" s="9"/>
      <c r="R3" s="9"/>
      <c r="S3" s="9"/>
      <c r="T3" s="9"/>
      <c r="U3" s="9"/>
      <c r="V3" s="9"/>
    </row>
    <row r="4" spans="1:22" x14ac:dyDescent="0.3">
      <c r="A4" s="10" t="s">
        <v>12</v>
      </c>
      <c r="B4" s="1" t="s">
        <v>21</v>
      </c>
      <c r="C4" s="6">
        <v>0.4672</v>
      </c>
      <c r="D4" s="3">
        <v>470</v>
      </c>
      <c r="E4" s="7">
        <f>C4*1000</f>
        <v>467.2</v>
      </c>
      <c r="F4" s="8">
        <f t="shared" ref="F4:F6" si="0">(E4-D4)/D4</f>
        <v>-5.9574468085106629E-3</v>
      </c>
      <c r="G4" s="3" t="s">
        <v>6</v>
      </c>
      <c r="I4" s="1">
        <v>-19</v>
      </c>
      <c r="J4" s="4">
        <v>-5.18</v>
      </c>
      <c r="K4" s="4">
        <v>-13.9</v>
      </c>
      <c r="M4" s="11"/>
      <c r="N4" s="11"/>
      <c r="O4" s="9"/>
      <c r="P4" s="9"/>
      <c r="Q4" s="9"/>
      <c r="R4" s="9"/>
      <c r="S4" s="9"/>
      <c r="T4" s="9"/>
      <c r="U4" s="9"/>
      <c r="V4" s="9"/>
    </row>
    <row r="5" spans="1:22" x14ac:dyDescent="0.3">
      <c r="A5" s="10" t="s">
        <v>13</v>
      </c>
      <c r="B5" s="1" t="s">
        <v>20</v>
      </c>
      <c r="C5" s="6">
        <v>0.98155000000000003</v>
      </c>
      <c r="D5" s="3">
        <v>1000</v>
      </c>
      <c r="E5" s="7">
        <f>C5*1000</f>
        <v>981.55000000000007</v>
      </c>
      <c r="F5" s="8">
        <f t="shared" si="0"/>
        <v>-1.8449999999999932E-2</v>
      </c>
      <c r="G5" s="3" t="s">
        <v>6</v>
      </c>
      <c r="I5" s="1">
        <v>-18</v>
      </c>
      <c r="J5" s="4">
        <v>-5.18</v>
      </c>
      <c r="K5" s="4">
        <v>-12.91</v>
      </c>
      <c r="M5" s="11"/>
      <c r="N5" s="11"/>
    </row>
    <row r="6" spans="1:22" x14ac:dyDescent="0.3">
      <c r="A6" s="10" t="s">
        <v>14</v>
      </c>
      <c r="B6" s="1" t="s">
        <v>19</v>
      </c>
      <c r="C6" s="6">
        <v>2.1749999999999998</v>
      </c>
      <c r="D6" s="3">
        <v>2200</v>
      </c>
      <c r="E6" s="7">
        <f>C6*1000</f>
        <v>2175</v>
      </c>
      <c r="F6" s="8">
        <f t="shared" si="0"/>
        <v>-1.1363636363636364E-2</v>
      </c>
      <c r="G6" s="3" t="s">
        <v>6</v>
      </c>
      <c r="I6" s="1">
        <v>-17</v>
      </c>
      <c r="J6" s="4">
        <v>-5.18</v>
      </c>
      <c r="K6" s="4">
        <v>-11.9</v>
      </c>
      <c r="M6" s="11"/>
      <c r="N6" s="11"/>
    </row>
    <row r="7" spans="1:22" x14ac:dyDescent="0.3">
      <c r="I7" s="1">
        <v>-16</v>
      </c>
      <c r="J7" s="4">
        <v>-5.17</v>
      </c>
      <c r="K7" s="4">
        <v>-10.89</v>
      </c>
      <c r="M7" s="11"/>
      <c r="N7" s="11"/>
    </row>
    <row r="8" spans="1:22" x14ac:dyDescent="0.3">
      <c r="A8" s="2" t="s">
        <v>8</v>
      </c>
      <c r="B8" s="2" t="s">
        <v>9</v>
      </c>
      <c r="I8" s="1">
        <v>-15</v>
      </c>
      <c r="J8" s="4">
        <v>-5.17</v>
      </c>
      <c r="K8" s="4">
        <v>-9.8699999999999992</v>
      </c>
      <c r="M8" s="11"/>
      <c r="N8" s="11"/>
    </row>
    <row r="9" spans="1:22" x14ac:dyDescent="0.3">
      <c r="A9" s="1">
        <f>15/(330+470+1000+2200)*1000</f>
        <v>3.75</v>
      </c>
      <c r="B9" s="1">
        <v>3.8022</v>
      </c>
      <c r="I9" s="1">
        <v>-14</v>
      </c>
      <c r="J9" s="4">
        <v>-5.17</v>
      </c>
      <c r="K9" s="4">
        <v>-8.8699999999999992</v>
      </c>
      <c r="M9" s="11"/>
      <c r="N9" s="11"/>
    </row>
    <row r="10" spans="1:22" x14ac:dyDescent="0.3">
      <c r="I10" s="1">
        <v>-13</v>
      </c>
      <c r="J10" s="4">
        <v>-5.16</v>
      </c>
      <c r="K10" s="4">
        <v>-7.86</v>
      </c>
      <c r="M10" s="11"/>
      <c r="N10" s="11"/>
    </row>
    <row r="11" spans="1:22" x14ac:dyDescent="0.3">
      <c r="A11" s="10" t="s">
        <v>10</v>
      </c>
      <c r="B11" s="10" t="s">
        <v>15</v>
      </c>
      <c r="C11" s="10" t="s">
        <v>16</v>
      </c>
      <c r="I11" s="1">
        <v>-12</v>
      </c>
      <c r="J11" s="4">
        <v>-5.16</v>
      </c>
      <c r="K11" s="4">
        <v>-6.81</v>
      </c>
      <c r="M11" s="11"/>
      <c r="N11" s="11"/>
    </row>
    <row r="12" spans="1:22" x14ac:dyDescent="0.3">
      <c r="A12" s="10" t="s">
        <v>11</v>
      </c>
      <c r="B12" s="5">
        <f>$A$9/1000*$D3</f>
        <v>1.2375</v>
      </c>
      <c r="C12" s="5">
        <v>1.2404999999999999</v>
      </c>
      <c r="I12" s="1">
        <v>-11</v>
      </c>
      <c r="J12" s="4">
        <v>-5.15</v>
      </c>
      <c r="K12" s="4">
        <v>-5.83</v>
      </c>
      <c r="M12" s="11"/>
      <c r="N12" s="11"/>
    </row>
    <row r="13" spans="1:22" x14ac:dyDescent="0.3">
      <c r="A13" s="10" t="s">
        <v>12</v>
      </c>
      <c r="B13" s="5">
        <f>$A$9/1000*$D4</f>
        <v>1.7625</v>
      </c>
      <c r="C13" s="5">
        <v>1.7749999999999999</v>
      </c>
      <c r="I13" s="1">
        <v>-10</v>
      </c>
      <c r="J13" s="4">
        <v>-5.15</v>
      </c>
      <c r="K13" s="4">
        <v>-4.75</v>
      </c>
      <c r="M13" s="11"/>
      <c r="N13" s="11"/>
    </row>
    <row r="14" spans="1:22" x14ac:dyDescent="0.3">
      <c r="A14" s="10" t="s">
        <v>13</v>
      </c>
      <c r="B14" s="5">
        <f>$A$9/1000*$D5</f>
        <v>3.75</v>
      </c>
      <c r="C14" s="5">
        <v>3.7303000000000002</v>
      </c>
      <c r="I14" s="1">
        <v>-9</v>
      </c>
      <c r="J14" s="4">
        <v>-5.13</v>
      </c>
      <c r="K14" s="4">
        <v>-3.5</v>
      </c>
      <c r="M14" s="11"/>
      <c r="N14" s="11"/>
    </row>
    <row r="15" spans="1:22" x14ac:dyDescent="0.3">
      <c r="A15" s="10" t="s">
        <v>14</v>
      </c>
      <c r="B15" s="5">
        <f>$A$9/1000*$D6</f>
        <v>8.25</v>
      </c>
      <c r="C15" s="5">
        <v>8.2591000000000001</v>
      </c>
      <c r="I15" s="1">
        <v>-8</v>
      </c>
      <c r="J15" s="4">
        <v>-5.12</v>
      </c>
      <c r="K15" s="4">
        <v>-2.68</v>
      </c>
      <c r="M15" s="11"/>
      <c r="N15" s="11"/>
    </row>
    <row r="16" spans="1:22" x14ac:dyDescent="0.3">
      <c r="I16" s="1">
        <v>-7</v>
      </c>
      <c r="J16" s="4">
        <v>-5.0999999999999996</v>
      </c>
      <c r="K16" s="4">
        <v>-1.77</v>
      </c>
      <c r="M16" s="11"/>
      <c r="N16" s="11"/>
    </row>
    <row r="17" spans="1:14" x14ac:dyDescent="0.3">
      <c r="A17" s="12" t="s">
        <v>17</v>
      </c>
      <c r="B17" s="12"/>
      <c r="C17" s="12"/>
      <c r="D17" s="12"/>
      <c r="E17" s="12"/>
      <c r="F17" s="12"/>
      <c r="G17" s="12"/>
      <c r="I17" s="1">
        <v>-6</v>
      </c>
      <c r="J17" s="4">
        <v>-4.95</v>
      </c>
      <c r="K17" s="4">
        <v>-0.55000000000000004</v>
      </c>
      <c r="M17" s="11"/>
      <c r="N17" s="11"/>
    </row>
    <row r="18" spans="1:14" x14ac:dyDescent="0.3">
      <c r="A18" s="2" t="s">
        <v>10</v>
      </c>
      <c r="B18" s="2" t="s">
        <v>1</v>
      </c>
      <c r="C18" s="2" t="s">
        <v>0</v>
      </c>
      <c r="D18" s="2" t="s">
        <v>2</v>
      </c>
      <c r="E18" s="2" t="s">
        <v>3</v>
      </c>
      <c r="F18" s="2" t="s">
        <v>4</v>
      </c>
      <c r="G18" s="2" t="s">
        <v>5</v>
      </c>
      <c r="I18" s="1">
        <v>-5</v>
      </c>
      <c r="J18" s="4">
        <v>-4.76</v>
      </c>
      <c r="K18" s="4">
        <v>-0.21</v>
      </c>
    </row>
    <row r="19" spans="1:14" x14ac:dyDescent="0.3">
      <c r="A19" s="10" t="s">
        <v>11</v>
      </c>
      <c r="B19" s="1" t="s">
        <v>18</v>
      </c>
      <c r="C19" s="6">
        <v>1.1964999999999999</v>
      </c>
      <c r="D19" s="3">
        <v>1200</v>
      </c>
      <c r="E19" s="7">
        <f>C19*1000</f>
        <v>1196.5</v>
      </c>
      <c r="F19" s="8">
        <f>(E19-D19)/D19</f>
        <v>-2.9166666666666668E-3</v>
      </c>
      <c r="G19" s="3" t="s">
        <v>6</v>
      </c>
      <c r="I19" s="1">
        <v>-4</v>
      </c>
      <c r="J19" s="4">
        <v>-3.99</v>
      </c>
      <c r="K19" s="4">
        <v>-0.02</v>
      </c>
    </row>
    <row r="20" spans="1:14" x14ac:dyDescent="0.3">
      <c r="A20" s="10" t="s">
        <v>12</v>
      </c>
      <c r="B20" s="1" t="s">
        <v>19</v>
      </c>
      <c r="C20" s="6">
        <v>2.1749999999999998</v>
      </c>
      <c r="D20" s="3">
        <v>2200</v>
      </c>
      <c r="E20" s="7">
        <f>C20*1000</f>
        <v>2175</v>
      </c>
      <c r="F20" s="8">
        <f t="shared" ref="F20:F22" si="1">(E20-D20)/D20</f>
        <v>-1.1363636363636364E-2</v>
      </c>
      <c r="G20" s="3" t="s">
        <v>6</v>
      </c>
      <c r="I20" s="1">
        <v>-3</v>
      </c>
      <c r="J20" s="4">
        <v>-3.01</v>
      </c>
      <c r="K20" s="4">
        <v>0</v>
      </c>
    </row>
    <row r="21" spans="1:14" x14ac:dyDescent="0.3">
      <c r="A21" s="10" t="s">
        <v>13</v>
      </c>
      <c r="B21" s="1" t="s">
        <v>23</v>
      </c>
      <c r="C21" s="6">
        <v>5.7773000000000003</v>
      </c>
      <c r="D21" s="3">
        <v>5600</v>
      </c>
      <c r="E21" s="7">
        <f>C21*1000</f>
        <v>5777.3</v>
      </c>
      <c r="F21" s="8">
        <f t="shared" si="1"/>
        <v>3.166071428571432E-2</v>
      </c>
      <c r="G21" s="3" t="s">
        <v>6</v>
      </c>
      <c r="I21" s="1">
        <v>-2</v>
      </c>
      <c r="J21" s="4">
        <v>-2.0099999999999998</v>
      </c>
      <c r="K21" s="4">
        <v>0</v>
      </c>
    </row>
    <row r="22" spans="1:14" x14ac:dyDescent="0.3">
      <c r="A22" s="10" t="s">
        <v>14</v>
      </c>
      <c r="B22" s="1" t="s">
        <v>24</v>
      </c>
      <c r="C22" s="6">
        <v>7.4020000000000001</v>
      </c>
      <c r="D22" s="3">
        <v>7500</v>
      </c>
      <c r="E22" s="7">
        <f>C22*1000</f>
        <v>7402</v>
      </c>
      <c r="F22" s="8">
        <f t="shared" si="1"/>
        <v>-1.3066666666666667E-2</v>
      </c>
      <c r="G22" s="3" t="s">
        <v>6</v>
      </c>
      <c r="I22" s="1">
        <v>-1</v>
      </c>
      <c r="J22" s="4">
        <v>-1</v>
      </c>
      <c r="K22" s="4">
        <v>0</v>
      </c>
    </row>
    <row r="23" spans="1:14" x14ac:dyDescent="0.3">
      <c r="I23" s="1">
        <v>0</v>
      </c>
      <c r="J23" s="4">
        <v>0</v>
      </c>
      <c r="K23" s="4">
        <v>0</v>
      </c>
    </row>
    <row r="24" spans="1:14" x14ac:dyDescent="0.3">
      <c r="A24" s="10" t="s">
        <v>10</v>
      </c>
      <c r="B24" s="10" t="s">
        <v>8</v>
      </c>
      <c r="C24" s="10" t="s">
        <v>9</v>
      </c>
      <c r="I24" s="1">
        <v>1</v>
      </c>
      <c r="J24" s="4">
        <v>0.7</v>
      </c>
      <c r="K24" s="4">
        <v>0.24</v>
      </c>
    </row>
    <row r="25" spans="1:14" x14ac:dyDescent="0.3">
      <c r="A25" s="2" t="s">
        <v>25</v>
      </c>
      <c r="B25" s="5">
        <f>10/A32*1000</f>
        <v>15.997835497835498</v>
      </c>
      <c r="C25" s="5">
        <v>16.079999999999998</v>
      </c>
      <c r="I25" s="1">
        <v>2</v>
      </c>
      <c r="J25" s="4">
        <v>0.74</v>
      </c>
      <c r="K25" s="4">
        <v>1.1200000000000001</v>
      </c>
    </row>
    <row r="26" spans="1:14" x14ac:dyDescent="0.3">
      <c r="A26" s="10" t="s">
        <v>11</v>
      </c>
      <c r="B26" s="5">
        <f>10/D19*1000</f>
        <v>8.3333333333333339</v>
      </c>
      <c r="C26" s="5">
        <v>8.4032999999999998</v>
      </c>
      <c r="I26" s="1">
        <v>3</v>
      </c>
      <c r="J26" s="4">
        <v>0.76</v>
      </c>
      <c r="K26" s="4">
        <v>2.06</v>
      </c>
    </row>
    <row r="27" spans="1:14" x14ac:dyDescent="0.3">
      <c r="A27" s="10" t="s">
        <v>12</v>
      </c>
      <c r="B27" s="5">
        <f t="shared" ref="B27:B29" si="2">10/D20*1000</f>
        <v>4.545454545454545</v>
      </c>
      <c r="C27" s="5">
        <v>4.6040000000000001</v>
      </c>
      <c r="I27" s="1">
        <v>4</v>
      </c>
      <c r="J27" s="4">
        <v>0.77</v>
      </c>
      <c r="K27" s="4">
        <v>3</v>
      </c>
    </row>
    <row r="28" spans="1:14" x14ac:dyDescent="0.3">
      <c r="A28" s="10" t="s">
        <v>13</v>
      </c>
      <c r="B28" s="5">
        <f t="shared" si="2"/>
        <v>1.7857142857142856</v>
      </c>
      <c r="C28" s="5">
        <v>1.7330000000000001</v>
      </c>
      <c r="I28" s="1">
        <v>5</v>
      </c>
      <c r="J28" s="4">
        <v>0.78</v>
      </c>
      <c r="K28" s="4">
        <v>4.0599999999999996</v>
      </c>
    </row>
    <row r="29" spans="1:14" x14ac:dyDescent="0.3">
      <c r="A29" s="10" t="s">
        <v>14</v>
      </c>
      <c r="B29" s="5">
        <f t="shared" si="2"/>
        <v>1.3333333333333333</v>
      </c>
      <c r="C29" s="5">
        <v>1.3525</v>
      </c>
      <c r="I29" s="1">
        <v>6</v>
      </c>
      <c r="J29" s="4">
        <v>0.78</v>
      </c>
      <c r="K29" s="4">
        <v>5.04</v>
      </c>
    </row>
    <row r="30" spans="1:14" x14ac:dyDescent="0.3">
      <c r="I30" s="1">
        <v>7</v>
      </c>
      <c r="J30" s="4">
        <v>0.79</v>
      </c>
      <c r="K30" s="4">
        <v>6.07</v>
      </c>
    </row>
    <row r="31" spans="1:14" x14ac:dyDescent="0.3">
      <c r="A31" s="1" t="s">
        <v>29</v>
      </c>
      <c r="I31" s="1">
        <v>8</v>
      </c>
      <c r="J31" s="4">
        <v>0.79</v>
      </c>
      <c r="K31" s="4">
        <v>7.18</v>
      </c>
    </row>
    <row r="32" spans="1:14" x14ac:dyDescent="0.3">
      <c r="A32" s="5">
        <f>1/(1/1200+1/2200+1/5600+1/7500)</f>
        <v>625.08456230550667</v>
      </c>
      <c r="I32" s="1">
        <v>9</v>
      </c>
      <c r="J32" s="4">
        <v>0.8</v>
      </c>
      <c r="K32" s="4">
        <v>8.2200000000000006</v>
      </c>
    </row>
    <row r="33" spans="2:11" x14ac:dyDescent="0.3">
      <c r="I33" s="1">
        <v>10</v>
      </c>
      <c r="J33" s="4">
        <v>0.8</v>
      </c>
      <c r="K33" s="4">
        <v>9.15</v>
      </c>
    </row>
    <row r="34" spans="2:11" x14ac:dyDescent="0.3">
      <c r="I34" s="1">
        <v>11</v>
      </c>
      <c r="J34" s="4">
        <v>0.8</v>
      </c>
      <c r="K34" s="4">
        <v>10.199999999999999</v>
      </c>
    </row>
    <row r="35" spans="2:11" x14ac:dyDescent="0.3">
      <c r="I35" s="1">
        <v>12</v>
      </c>
      <c r="J35" s="4">
        <v>0.81</v>
      </c>
      <c r="K35" s="4">
        <v>11.24</v>
      </c>
    </row>
    <row r="36" spans="2:11" x14ac:dyDescent="0.3">
      <c r="I36" s="1">
        <v>13</v>
      </c>
      <c r="J36" s="4">
        <v>0.81</v>
      </c>
      <c r="K36" s="4">
        <v>12.3</v>
      </c>
    </row>
    <row r="37" spans="2:11" x14ac:dyDescent="0.3">
      <c r="I37" s="1">
        <v>14</v>
      </c>
      <c r="J37" s="4">
        <v>0.81</v>
      </c>
      <c r="K37" s="4">
        <v>13.29</v>
      </c>
    </row>
    <row r="38" spans="2:11" x14ac:dyDescent="0.3">
      <c r="I38" s="1">
        <v>15</v>
      </c>
      <c r="J38" s="4">
        <v>0.81</v>
      </c>
      <c r="K38" s="4">
        <v>14.3</v>
      </c>
    </row>
    <row r="44" spans="2:11" x14ac:dyDescent="0.3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2:1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</row>
  </sheetData>
  <mergeCells count="3">
    <mergeCell ref="A17:G17"/>
    <mergeCell ref="A1:G1"/>
    <mergeCell ref="I1:O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2023-09-21T07:20:27Z</dcterms:created>
  <dcterms:modified xsi:type="dcterms:W3CDTF">2023-10-04T15:19:06Z</dcterms:modified>
</cp:coreProperties>
</file>