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3\"/>
    </mc:Choice>
  </mc:AlternateContent>
  <xr:revisionPtr revIDLastSave="0" documentId="13_ncr:1_{3BAC9B38-4B08-4B46-A322-B457C930BCBF}" xr6:coauthVersionLast="47" xr6:coauthVersionMax="47" xr10:uidLastSave="{00000000-0000-0000-0000-000000000000}"/>
  <bookViews>
    <workbookView xWindow="-98" yWindow="-98" windowWidth="21795" windowHeight="12975" xr2:uid="{B8D3E325-8008-4A73-97CE-65639325DC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H17" i="1"/>
  <c r="F17" i="1"/>
  <c r="G12" i="1"/>
  <c r="F12" i="1"/>
  <c r="B11" i="1"/>
  <c r="J8" i="1"/>
  <c r="J7" i="1"/>
  <c r="J5" i="1"/>
  <c r="J6" i="1"/>
  <c r="I6" i="1"/>
  <c r="I7" i="1"/>
  <c r="I8" i="1"/>
  <c r="I5" i="1"/>
  <c r="G8" i="1"/>
  <c r="G6" i="1"/>
  <c r="G7" i="1"/>
  <c r="G5" i="1"/>
  <c r="D6" i="1"/>
  <c r="F6" i="1" s="1"/>
  <c r="D7" i="1"/>
  <c r="F7" i="1" s="1"/>
  <c r="D8" i="1"/>
  <c r="F8" i="1" s="1"/>
  <c r="D5" i="1"/>
  <c r="F5" i="1" s="1"/>
  <c r="C6" i="1"/>
  <c r="E6" i="1" s="1"/>
  <c r="C7" i="1"/>
  <c r="E7" i="1" s="1"/>
  <c r="C8" i="1"/>
  <c r="E8" i="1" s="1"/>
  <c r="C5" i="1"/>
  <c r="E5" i="1" s="1"/>
  <c r="B6" i="1"/>
  <c r="B7" i="1"/>
  <c r="B8" i="1"/>
  <c r="B5" i="1"/>
</calcChain>
</file>

<file path=xl/sharedStrings.xml><?xml version="1.0" encoding="utf-8"?>
<sst xmlns="http://schemas.openxmlformats.org/spreadsheetml/2006/main" count="36" uniqueCount="18">
  <si>
    <t>r</t>
    <phoneticPr fontId="1" type="noConversion"/>
  </si>
  <si>
    <t>φ</t>
    <phoneticPr fontId="1" type="noConversion"/>
  </si>
  <si>
    <t>Theoretical</t>
    <phoneticPr fontId="1" type="noConversion"/>
  </si>
  <si>
    <t>5/(1+XLj)</t>
    <phoneticPr fontId="1" type="noConversion"/>
  </si>
  <si>
    <t>1+XLj</t>
    <phoneticPr fontId="1" type="noConversion"/>
  </si>
  <si>
    <t>Measurement</t>
    <phoneticPr fontId="1" type="noConversion"/>
  </si>
  <si>
    <t>I</t>
    <phoneticPr fontId="1" type="noConversion"/>
  </si>
  <si>
    <t>θ</t>
    <phoneticPr fontId="1" type="noConversion"/>
  </si>
  <si>
    <t>f</t>
    <phoneticPr fontId="1" type="noConversion"/>
  </si>
  <si>
    <t>XL</t>
    <phoneticPr fontId="1" type="noConversion"/>
  </si>
  <si>
    <t>Vs</t>
    <phoneticPr fontId="1" type="noConversion"/>
  </si>
  <si>
    <t>VR</t>
    <phoneticPr fontId="1" type="noConversion"/>
  </si>
  <si>
    <t>VL</t>
    <phoneticPr fontId="1" type="noConversion"/>
  </si>
  <si>
    <t>Z</t>
    <phoneticPr fontId="1" type="noConversion"/>
  </si>
  <si>
    <t>I leads Vs by</t>
    <phoneticPr fontId="1" type="noConversion"/>
  </si>
  <si>
    <t>IR</t>
    <phoneticPr fontId="1" type="noConversion"/>
  </si>
  <si>
    <t>IL</t>
    <phoneticPr fontId="1" type="noConversion"/>
  </si>
  <si>
    <t>lag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</si>
</sst>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8" formatCode="0.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952F-1CC0-470C-B051-7988D4853FCE}">
  <dimension ref="A3:K17"/>
  <sheetViews>
    <sheetView tabSelected="1" topLeftCell="A3" zoomScale="127" workbookViewId="0">
      <selection activeCell="E12" sqref="E12"/>
    </sheetView>
  </sheetViews>
  <sheetFormatPr defaultRowHeight="15.4" x14ac:dyDescent="0.45"/>
  <cols>
    <col min="1" max="1" width="12.59765625" style="2" customWidth="1"/>
    <col min="2" max="6" width="10.59765625" style="2" customWidth="1"/>
    <col min="7" max="10" width="12.59765625" style="2" customWidth="1"/>
    <col min="11" max="16384" width="9.06640625" style="2"/>
  </cols>
  <sheetData>
    <row r="3" spans="1:10" x14ac:dyDescent="0.45">
      <c r="C3" s="3" t="s">
        <v>4</v>
      </c>
      <c r="D3" s="3"/>
      <c r="E3" s="3" t="s">
        <v>3</v>
      </c>
      <c r="F3" s="3"/>
      <c r="G3" s="3" t="s">
        <v>6</v>
      </c>
      <c r="H3" s="3"/>
      <c r="I3" s="5" t="s">
        <v>7</v>
      </c>
      <c r="J3" s="5"/>
    </row>
    <row r="4" spans="1:10" x14ac:dyDescent="0.45">
      <c r="A4" s="2" t="s">
        <v>8</v>
      </c>
      <c r="B4" s="2" t="s">
        <v>9</v>
      </c>
      <c r="C4" s="1" t="s">
        <v>0</v>
      </c>
      <c r="D4" s="1" t="s">
        <v>1</v>
      </c>
      <c r="E4" s="1" t="s">
        <v>0</v>
      </c>
      <c r="F4" s="1" t="s">
        <v>1</v>
      </c>
      <c r="G4" s="1" t="s">
        <v>2</v>
      </c>
      <c r="H4" s="1" t="s">
        <v>5</v>
      </c>
      <c r="I4" s="1" t="s">
        <v>2</v>
      </c>
      <c r="J4" s="1" t="s">
        <v>5</v>
      </c>
    </row>
    <row r="5" spans="1:10" x14ac:dyDescent="0.45">
      <c r="A5" s="2">
        <v>100</v>
      </c>
      <c r="B5" s="4">
        <f>2*PI()*A5*100*10^-3</f>
        <v>62.831853071795862</v>
      </c>
      <c r="C5" s="4">
        <f>SQRT(1^2+B5^2)</f>
        <v>62.839810315084044</v>
      </c>
      <c r="D5" s="4">
        <f>DEGREES(ATAN(B5/1))</f>
        <v>89.088186330386165</v>
      </c>
      <c r="E5" s="4">
        <f>5/C5</f>
        <v>7.956739485573848E-2</v>
      </c>
      <c r="F5" s="4">
        <f>-D5</f>
        <v>-89.088186330386165</v>
      </c>
      <c r="G5" s="4">
        <f>E5</f>
        <v>7.956739485573848E-2</v>
      </c>
      <c r="H5" s="2">
        <v>9.0449999999999992E-3</v>
      </c>
      <c r="I5" s="4">
        <f>F5</f>
        <v>-89.088186330386165</v>
      </c>
      <c r="J5" s="2">
        <f>-170.35+180</f>
        <v>9.6500000000000057</v>
      </c>
    </row>
    <row r="6" spans="1:10" x14ac:dyDescent="0.45">
      <c r="A6" s="2">
        <v>500</v>
      </c>
      <c r="B6" s="4">
        <f t="shared" ref="B6:B8" si="0">2*PI()*A6*100*10^-3</f>
        <v>314.15926535897927</v>
      </c>
      <c r="C6" s="4">
        <f t="shared" ref="C6:C8" si="1">SQRT(1^2+B6^2)</f>
        <v>314.16085690437876</v>
      </c>
      <c r="D6" s="4">
        <f t="shared" ref="D6:D8" si="2">DEGREES(ATAN(B6/1))</f>
        <v>89.817622485398985</v>
      </c>
      <c r="E6" s="4">
        <f t="shared" ref="E6:E8" si="3">5/C6</f>
        <v>1.5915413680966155E-2</v>
      </c>
      <c r="F6" s="4">
        <f t="shared" ref="F6:F8" si="4">-D6</f>
        <v>-89.817622485398985</v>
      </c>
      <c r="G6" s="4">
        <f t="shared" ref="G6:G7" si="5">E6</f>
        <v>1.5915413680966155E-2</v>
      </c>
      <c r="H6" s="6">
        <v>6.7780000000000002E-3</v>
      </c>
      <c r="I6" s="4">
        <f>F6</f>
        <v>-89.817622485398985</v>
      </c>
      <c r="J6" s="2">
        <f>-134.02+180</f>
        <v>45.97999999999999</v>
      </c>
    </row>
    <row r="7" spans="1:10" x14ac:dyDescent="0.45">
      <c r="A7" s="2">
        <v>1000</v>
      </c>
      <c r="B7" s="4">
        <f t="shared" si="0"/>
        <v>628.31853071795854</v>
      </c>
      <c r="C7" s="4">
        <f t="shared" si="1"/>
        <v>628.31932649217003</v>
      </c>
      <c r="D7" s="4">
        <f t="shared" si="2"/>
        <v>89.908811011716651</v>
      </c>
      <c r="E7" s="4">
        <f t="shared" si="3"/>
        <v>7.9577370760094048E-3</v>
      </c>
      <c r="F7" s="4">
        <f t="shared" si="4"/>
        <v>-89.908811011716651</v>
      </c>
      <c r="G7" s="4">
        <f t="shared" si="5"/>
        <v>7.9577370760094048E-3</v>
      </c>
      <c r="H7" s="2">
        <v>4.6319999999999998E-3</v>
      </c>
      <c r="I7" s="4">
        <f>F7</f>
        <v>-89.908811011716651</v>
      </c>
      <c r="J7" s="2">
        <f>-114.95+180</f>
        <v>65.05</v>
      </c>
    </row>
    <row r="8" spans="1:10" x14ac:dyDescent="0.45">
      <c r="A8" s="2">
        <v>10000</v>
      </c>
      <c r="B8" s="4">
        <f t="shared" si="0"/>
        <v>6283.1853071795858</v>
      </c>
      <c r="C8" s="4">
        <f t="shared" si="1"/>
        <v>6283.1853867570571</v>
      </c>
      <c r="D8" s="4">
        <f t="shared" si="2"/>
        <v>89.990881093549177</v>
      </c>
      <c r="E8" s="4">
        <f t="shared" si="3"/>
        <v>7.9577470538087238E-4</v>
      </c>
      <c r="F8" s="4">
        <f t="shared" si="4"/>
        <v>-89.990881093549177</v>
      </c>
      <c r="G8" s="4">
        <f>E8</f>
        <v>7.9577470538087238E-4</v>
      </c>
      <c r="H8" s="2">
        <v>1.8240000000000001E-3</v>
      </c>
      <c r="I8" s="4">
        <f>F8</f>
        <v>-89.990881093549177</v>
      </c>
      <c r="J8" s="2">
        <f>80.14</f>
        <v>80.14</v>
      </c>
    </row>
    <row r="10" spans="1:10" x14ac:dyDescent="0.45">
      <c r="B10" s="2" t="s">
        <v>10</v>
      </c>
      <c r="C10" s="2" t="s">
        <v>11</v>
      </c>
      <c r="D10" s="2" t="s">
        <v>12</v>
      </c>
      <c r="E10" s="2" t="s">
        <v>6</v>
      </c>
      <c r="F10" s="2" t="s">
        <v>9</v>
      </c>
      <c r="G10" s="2" t="s">
        <v>13</v>
      </c>
      <c r="H10" s="2" t="s">
        <v>14</v>
      </c>
    </row>
    <row r="11" spans="1:10" x14ac:dyDescent="0.45">
      <c r="A11" s="2" t="s">
        <v>2</v>
      </c>
      <c r="B11" s="2">
        <f>2*SQRT(2)/SQRT(2)</f>
        <v>2</v>
      </c>
    </row>
    <row r="12" spans="1:10" x14ac:dyDescent="0.45">
      <c r="A12" s="2" t="s">
        <v>5</v>
      </c>
      <c r="B12" s="2">
        <v>1.9202999999999999</v>
      </c>
      <c r="C12" s="2">
        <v>1.9200999999999999</v>
      </c>
      <c r="D12" s="2">
        <v>5.4299999999999997E-4</v>
      </c>
      <c r="E12" s="2">
        <v>1.8393999999999999E-3</v>
      </c>
      <c r="F12" s="2">
        <f>D12/E12</f>
        <v>0.29520495813852343</v>
      </c>
      <c r="G12" s="2">
        <f>B12/E12</f>
        <v>1043.9817331738611</v>
      </c>
      <c r="H12" s="2">
        <v>73.709999999999994</v>
      </c>
      <c r="I12" s="2" t="s">
        <v>17</v>
      </c>
    </row>
    <row r="15" spans="1:10" x14ac:dyDescent="0.45">
      <c r="B15" s="2" t="s">
        <v>10</v>
      </c>
      <c r="C15" s="2" t="s">
        <v>11</v>
      </c>
      <c r="D15" s="2" t="s">
        <v>12</v>
      </c>
      <c r="E15" s="2" t="s">
        <v>6</v>
      </c>
      <c r="F15" s="2" t="s">
        <v>15</v>
      </c>
      <c r="G15" s="2" t="s">
        <v>16</v>
      </c>
      <c r="H15" s="2" t="s">
        <v>9</v>
      </c>
      <c r="I15" s="2" t="s">
        <v>13</v>
      </c>
      <c r="J15" s="2" t="s">
        <v>14</v>
      </c>
    </row>
    <row r="16" spans="1:10" x14ac:dyDescent="0.45">
      <c r="A16" s="2" t="s">
        <v>2</v>
      </c>
    </row>
    <row r="17" spans="1:11" x14ac:dyDescent="0.45">
      <c r="A17" s="2" t="s">
        <v>5</v>
      </c>
      <c r="B17" s="2">
        <v>2.2400000000000002</v>
      </c>
      <c r="C17" s="2">
        <v>2.2400000000000002</v>
      </c>
      <c r="D17" s="2">
        <v>2.2400000000000002</v>
      </c>
      <c r="E17" s="2">
        <v>3.3794999999999999E-2</v>
      </c>
      <c r="F17" s="2">
        <f>E17-G17</f>
        <v>1.1334E-2</v>
      </c>
      <c r="G17" s="2">
        <v>2.2460999999999998E-2</v>
      </c>
      <c r="H17" s="2">
        <f>D17/G17</f>
        <v>99.728418147010387</v>
      </c>
      <c r="I17" s="2">
        <f>B17/E17</f>
        <v>66.281994377866553</v>
      </c>
      <c r="J17" s="2">
        <f>(-70.3+-66.1)/2+180</f>
        <v>111.80000000000001</v>
      </c>
      <c r="K17" s="2" t="s">
        <v>17</v>
      </c>
    </row>
  </sheetData>
  <mergeCells count="4">
    <mergeCell ref="E3:F3"/>
    <mergeCell ref="C3:D3"/>
    <mergeCell ref="G3:H3"/>
    <mergeCell ref="I3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2024-03-14T07:26:14Z</dcterms:created>
  <dcterms:modified xsi:type="dcterms:W3CDTF">2024-03-16T12:15:02Z</dcterms:modified>
</cp:coreProperties>
</file>