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周嘉禾\OneDrive\桌面\FCU\"/>
    </mc:Choice>
  </mc:AlternateContent>
  <xr:revisionPtr revIDLastSave="0" documentId="13_ncr:1_{76E92F1A-B7C0-435A-835E-52ACAC0FABD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2" l="1"/>
  <c r="H26" i="2"/>
  <c r="H22" i="2"/>
  <c r="H21" i="2"/>
  <c r="H16" i="2"/>
  <c r="H15" i="2"/>
  <c r="H8" i="2"/>
  <c r="H9" i="2"/>
  <c r="H3" i="2"/>
  <c r="C2" i="3"/>
  <c r="D2" i="3"/>
  <c r="E2" i="3"/>
  <c r="F2" i="3"/>
  <c r="G2" i="3"/>
  <c r="H2" i="3"/>
  <c r="I2" i="3"/>
  <c r="J2" i="3"/>
  <c r="C3" i="3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B2" i="3"/>
  <c r="B3" i="3"/>
  <c r="B4" i="3"/>
  <c r="B5" i="3"/>
  <c r="B6" i="3"/>
  <c r="B7" i="3"/>
  <c r="B9" i="1"/>
  <c r="B8" i="1"/>
  <c r="C4" i="1"/>
  <c r="B6" i="1" s="1"/>
  <c r="D4" i="1"/>
  <c r="E4" i="1"/>
  <c r="F4" i="1"/>
  <c r="E6" i="1" s="1"/>
  <c r="G4" i="1"/>
  <c r="H4" i="1"/>
  <c r="H6" i="1" s="1"/>
  <c r="I4" i="1"/>
  <c r="J4" i="1"/>
  <c r="K4" i="1"/>
  <c r="K6" i="1" s="1"/>
  <c r="L4" i="1"/>
  <c r="M4" i="1"/>
  <c r="B4" i="1"/>
  <c r="C3" i="1"/>
  <c r="D3" i="1"/>
  <c r="E3" i="1"/>
  <c r="F3" i="1"/>
  <c r="E5" i="1" s="1"/>
  <c r="G3" i="1"/>
  <c r="H3" i="1"/>
  <c r="I3" i="1"/>
  <c r="J3" i="1"/>
  <c r="K3" i="1"/>
  <c r="L3" i="1"/>
  <c r="M3" i="1"/>
  <c r="B3" i="1"/>
  <c r="H5" i="1"/>
  <c r="K5" i="1"/>
  <c r="B5" i="1"/>
  <c r="B7" i="1" l="1"/>
</calcChain>
</file>

<file path=xl/sharedStrings.xml><?xml version="1.0" encoding="utf-8"?>
<sst xmlns="http://schemas.openxmlformats.org/spreadsheetml/2006/main" count="67" uniqueCount="40">
  <si>
    <r>
      <rPr>
        <sz val="10"/>
        <rFont val="Arial"/>
      </rPr>
      <t>February</t>
    </r>
  </si>
  <si>
    <t>August</t>
  </si>
  <si>
    <t>January</t>
  </si>
  <si>
    <t>March</t>
    <phoneticPr fontId="2" type="noConversion"/>
  </si>
  <si>
    <t>April</t>
    <phoneticPr fontId="2" type="noConversion"/>
  </si>
  <si>
    <t>May</t>
    <phoneticPr fontId="2" type="noConversion"/>
  </si>
  <si>
    <t>June</t>
    <phoneticPr fontId="2" type="noConversion"/>
  </si>
  <si>
    <t>July</t>
  </si>
  <si>
    <t>Septemeber</t>
  </si>
  <si>
    <t>October</t>
  </si>
  <si>
    <t>November</t>
  </si>
  <si>
    <t>December</t>
  </si>
  <si>
    <t>annual</t>
    <phoneticPr fontId="2" type="noConversion"/>
  </si>
  <si>
    <t>max</t>
    <phoneticPr fontId="2" type="noConversion"/>
  </si>
  <si>
    <t>min</t>
    <phoneticPr fontId="2" type="noConversion"/>
  </si>
  <si>
    <t>monthly total</t>
    <phoneticPr fontId="2" type="noConversion"/>
  </si>
  <si>
    <t>monthly average</t>
    <phoneticPr fontId="2" type="noConversion"/>
  </si>
  <si>
    <t>season average</t>
    <phoneticPr fontId="2" type="noConversion"/>
  </si>
  <si>
    <t>standard deviation</t>
    <phoneticPr fontId="2" type="noConversion"/>
  </si>
  <si>
    <t>n(mole)</t>
    <phoneticPr fontId="2" type="noConversion"/>
  </si>
  <si>
    <t>R(L·atm/K·mol)</t>
    <phoneticPr fontId="2" type="noConversion"/>
  </si>
  <si>
    <t>length</t>
    <phoneticPr fontId="2" type="noConversion"/>
  </si>
  <si>
    <t>ft</t>
    <phoneticPr fontId="2" type="noConversion"/>
  </si>
  <si>
    <t>cm</t>
    <phoneticPr fontId="2" type="noConversion"/>
  </si>
  <si>
    <t>cm^3</t>
    <phoneticPr fontId="2" type="noConversion"/>
  </si>
  <si>
    <t>cm^2</t>
    <phoneticPr fontId="2" type="noConversion"/>
  </si>
  <si>
    <t>in^3</t>
    <phoneticPr fontId="2" type="noConversion"/>
  </si>
  <si>
    <t>in^2</t>
    <phoneticPr fontId="2" type="noConversion"/>
  </si>
  <si>
    <t>side</t>
    <phoneticPr fontId="2" type="noConversion"/>
  </si>
  <si>
    <t>sdie</t>
    <phoneticPr fontId="2" type="noConversion"/>
  </si>
  <si>
    <t>radius</t>
    <phoneticPr fontId="2" type="noConversion"/>
  </si>
  <si>
    <t>volume</t>
    <phoneticPr fontId="2" type="noConversion"/>
  </si>
  <si>
    <t>height</t>
    <phoneticPr fontId="2" type="noConversion"/>
  </si>
  <si>
    <t>area</t>
    <phoneticPr fontId="2" type="noConversion"/>
  </si>
  <si>
    <r>
      <rPr>
        <sz val="10"/>
        <rFont val="Arial"/>
        <family val="1"/>
        <charset val="161"/>
      </rPr>
      <t>μ</t>
    </r>
    <r>
      <rPr>
        <sz val="10"/>
        <rFont val="Arial"/>
        <family val="2"/>
      </rPr>
      <t>m</t>
    </r>
    <phoneticPr fontId="2" type="noConversion"/>
  </si>
  <si>
    <r>
      <t>μ</t>
    </r>
    <r>
      <rPr>
        <sz val="10"/>
        <rFont val="Arial"/>
        <family val="2"/>
      </rPr>
      <t>m</t>
    </r>
    <r>
      <rPr>
        <sz val="10"/>
        <rFont val="微軟正黑體"/>
        <family val="1"/>
        <charset val="136"/>
      </rPr>
      <t>^2</t>
    </r>
    <phoneticPr fontId="2" type="noConversion"/>
  </si>
  <si>
    <r>
      <t>μ</t>
    </r>
    <r>
      <rPr>
        <sz val="10"/>
        <rFont val="Arial"/>
        <family val="2"/>
      </rPr>
      <t>m</t>
    </r>
    <r>
      <rPr>
        <sz val="10"/>
        <rFont val="微軟正黑體"/>
        <family val="1"/>
        <charset val="136"/>
      </rPr>
      <t>^3</t>
    </r>
    <phoneticPr fontId="2" type="noConversion"/>
  </si>
  <si>
    <t>nm</t>
    <phoneticPr fontId="2" type="noConversion"/>
  </si>
  <si>
    <t>nm^3</t>
    <phoneticPr fontId="2" type="noConversion"/>
  </si>
  <si>
    <t>nm^2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</si>
</sst>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1" formatCode="_-* #,##0_-;\-* #,##0_-;_-* &quot;-&quot;??_-;_-@_-"/>
  </numFmts>
  <fonts count="6" x14ac:knownFonts="1">
    <font>
      <sz val="10"/>
      <name val="Arial"/>
    </font>
    <font>
      <sz val="10"/>
      <name val="Arial"/>
    </font>
    <font>
      <sz val="9"/>
      <name val="細明體"/>
      <family val="3"/>
      <charset val="136"/>
    </font>
    <font>
      <sz val="10"/>
      <name val="Arial"/>
      <family val="2"/>
    </font>
    <font>
      <sz val="10"/>
      <name val="Arial"/>
      <family val="1"/>
      <charset val="161"/>
    </font>
    <font>
      <sz val="10"/>
      <name val="微軟正黑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181" fontId="0" fillId="0" borderId="5" xfId="1" applyNumberFormat="1" applyFont="1" applyBorder="1" applyAlignment="1">
      <alignment horizontal="center"/>
    </xf>
    <xf numFmtId="181" fontId="0" fillId="0" borderId="5" xfId="1" applyNumberFormat="1" applyFont="1" applyBorder="1" applyAlignment="1">
      <alignment horizontal="right"/>
    </xf>
    <xf numFmtId="181" fontId="0" fillId="0" borderId="1" xfId="1" applyNumberFormat="1" applyFont="1" applyBorder="1" applyAlignment="1">
      <alignment horizontal="right"/>
    </xf>
    <xf numFmtId="181" fontId="0" fillId="0" borderId="0" xfId="1" applyNumberFormat="1" applyFont="1" applyAlignment="1">
      <alignment horizontal="right" vertical="center"/>
    </xf>
    <xf numFmtId="181" fontId="0" fillId="0" borderId="3" xfId="1" applyNumberFormat="1" applyFont="1" applyBorder="1" applyAlignment="1">
      <alignment horizontal="right" wrapText="1"/>
    </xf>
    <xf numFmtId="181" fontId="0" fillId="0" borderId="4" xfId="1" applyNumberFormat="1" applyFont="1" applyBorder="1" applyAlignment="1">
      <alignment horizontal="right" wrapText="1"/>
    </xf>
    <xf numFmtId="181" fontId="0" fillId="0" borderId="2" xfId="1" applyNumberFormat="1" applyFont="1" applyBorder="1" applyAlignment="1">
      <alignment horizontal="right" vertical="top"/>
    </xf>
    <xf numFmtId="181" fontId="3" fillId="0" borderId="0" xfId="1" applyNumberFormat="1" applyFont="1" applyAlignment="1">
      <alignment horizontal="center" vertical="center"/>
    </xf>
    <xf numFmtId="181" fontId="3" fillId="0" borderId="5" xfId="1" applyNumberFormat="1" applyFont="1" applyFill="1" applyBorder="1" applyAlignment="1">
      <alignment horizontal="center"/>
    </xf>
    <xf numFmtId="181" fontId="0" fillId="0" borderId="0" xfId="1" applyNumberFormat="1" applyFont="1" applyAlignment="1">
      <alignment horizontal="center" vertical="center"/>
    </xf>
    <xf numFmtId="181" fontId="0" fillId="0" borderId="5" xfId="1" applyNumberFormat="1" applyFont="1" applyFill="1" applyBorder="1" applyAlignment="1">
      <alignment horizontal="center"/>
    </xf>
    <xf numFmtId="181" fontId="3" fillId="0" borderId="5" xfId="1" applyNumberFormat="1" applyFont="1" applyBorder="1" applyAlignment="1">
      <alignment horizontal="center"/>
    </xf>
    <xf numFmtId="181" fontId="3" fillId="0" borderId="5" xfId="1" applyNumberFormat="1" applyFont="1" applyBorder="1" applyAlignment="1">
      <alignment horizontal="center" vertical="center"/>
    </xf>
    <xf numFmtId="181" fontId="0" fillId="0" borderId="5" xfId="1" applyNumberFormat="1" applyFont="1" applyBorder="1" applyAlignment="1">
      <alignment horizontal="center" vertical="center"/>
    </xf>
    <xf numFmtId="181" fontId="0" fillId="0" borderId="5" xfId="1" applyNumberFormat="1" applyFont="1" applyBorder="1" applyAlignment="1">
      <alignment horizontal="center" wrapText="1"/>
    </xf>
    <xf numFmtId="181" fontId="0" fillId="0" borderId="5" xfId="1" applyNumberFormat="1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181" fontId="3" fillId="0" borderId="5" xfId="1" applyNumberFormat="1" applyFont="1" applyBorder="1" applyAlignment="1">
      <alignment horizontal="right"/>
    </xf>
    <xf numFmtId="181" fontId="0" fillId="0" borderId="5" xfId="1" applyNumberFormat="1" applyFont="1" applyBorder="1" applyAlignment="1">
      <alignment horizontal="right" vertical="top"/>
    </xf>
    <xf numFmtId="43" fontId="0" fillId="0" borderId="0" xfId="1" applyNumberFormat="1" applyFon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7620</xdr:colOff>
      <xdr:row>6</xdr:row>
      <xdr:rowOff>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D4C272A-6768-1B58-9D07-D761EA8E6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055620" cy="1005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160020</xdr:rowOff>
    </xdr:from>
    <xdr:to>
      <xdr:col>4</xdr:col>
      <xdr:colOff>594360</xdr:colOff>
      <xdr:row>12</xdr:row>
      <xdr:rowOff>18565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DEB28860-201A-4E91-CFC8-0FB1F7206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8220"/>
          <a:ext cx="3032760" cy="10320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</xdr:row>
      <xdr:rowOff>38101</xdr:rowOff>
    </xdr:from>
    <xdr:to>
      <xdr:col>5</xdr:col>
      <xdr:colOff>7620</xdr:colOff>
      <xdr:row>17</xdr:row>
      <xdr:rowOff>164199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E4F72E86-0C5A-52AB-F63A-52BAFD160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2049781"/>
          <a:ext cx="3055619" cy="96429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</xdr:row>
      <xdr:rowOff>2</xdr:rowOff>
    </xdr:from>
    <xdr:to>
      <xdr:col>4</xdr:col>
      <xdr:colOff>594360</xdr:colOff>
      <xdr:row>24</xdr:row>
      <xdr:rowOff>60670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83844FAB-0F58-3325-ABE4-B566D10C9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3017522"/>
          <a:ext cx="3032759" cy="108174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</xdr:row>
      <xdr:rowOff>76201</xdr:rowOff>
    </xdr:from>
    <xdr:to>
      <xdr:col>5</xdr:col>
      <xdr:colOff>22861</xdr:colOff>
      <xdr:row>30</xdr:row>
      <xdr:rowOff>106389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65699E9C-2C9C-785E-04F9-083675D29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4099561"/>
          <a:ext cx="3070860" cy="10360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"/>
  <sheetViews>
    <sheetView workbookViewId="0">
      <selection activeCell="C9" sqref="C9"/>
    </sheetView>
  </sheetViews>
  <sheetFormatPr defaultColWidth="10.77734375" defaultRowHeight="13.2" x14ac:dyDescent="0.25"/>
  <cols>
    <col min="1" max="1" width="15.77734375" style="5" customWidth="1"/>
    <col min="2" max="3" width="12.21875" style="5" bestFit="1" customWidth="1"/>
    <col min="4" max="8" width="11.21875" style="5" bestFit="1" customWidth="1"/>
    <col min="9" max="9" width="12.21875" style="5" bestFit="1" customWidth="1"/>
    <col min="10" max="13" width="11.21875" style="5" bestFit="1" customWidth="1"/>
    <col min="14" max="14" width="10.77734375" style="5"/>
    <col min="15" max="26" width="11.109375" style="5" bestFit="1" customWidth="1"/>
    <col min="27" max="16384" width="10.77734375" style="5"/>
  </cols>
  <sheetData>
    <row r="1" spans="1:26" x14ac:dyDescent="0.25">
      <c r="O1" s="13" t="s">
        <v>2</v>
      </c>
      <c r="P1" s="2" t="s">
        <v>0</v>
      </c>
      <c r="Q1" s="13" t="s">
        <v>3</v>
      </c>
      <c r="R1" s="14" t="s">
        <v>4</v>
      </c>
      <c r="S1" s="14" t="s">
        <v>5</v>
      </c>
      <c r="T1" s="10" t="s">
        <v>6</v>
      </c>
      <c r="U1" s="10" t="s">
        <v>7</v>
      </c>
      <c r="V1" s="10" t="s">
        <v>1</v>
      </c>
      <c r="W1" s="10" t="s">
        <v>8</v>
      </c>
      <c r="X1" s="10" t="s">
        <v>9</v>
      </c>
      <c r="Y1" s="10" t="s">
        <v>10</v>
      </c>
      <c r="Z1" s="10" t="s">
        <v>11</v>
      </c>
    </row>
    <row r="2" spans="1:26" x14ac:dyDescent="0.25">
      <c r="A2" s="11"/>
      <c r="B2" s="13" t="s">
        <v>2</v>
      </c>
      <c r="C2" s="2" t="s">
        <v>0</v>
      </c>
      <c r="D2" s="13" t="s">
        <v>3</v>
      </c>
      <c r="E2" s="14" t="s">
        <v>4</v>
      </c>
      <c r="F2" s="14" t="s">
        <v>5</v>
      </c>
      <c r="G2" s="10" t="s">
        <v>6</v>
      </c>
      <c r="H2" s="10" t="s">
        <v>7</v>
      </c>
      <c r="I2" s="10" t="s">
        <v>1</v>
      </c>
      <c r="J2" s="10" t="s">
        <v>8</v>
      </c>
      <c r="K2" s="10" t="s">
        <v>9</v>
      </c>
      <c r="L2" s="10" t="s">
        <v>10</v>
      </c>
      <c r="M2" s="10" t="s">
        <v>11</v>
      </c>
      <c r="O2" s="2">
        <v>340</v>
      </c>
      <c r="P2" s="2">
        <v>2878</v>
      </c>
      <c r="Q2" s="2">
        <v>12000</v>
      </c>
      <c r="R2" s="2">
        <v>200</v>
      </c>
      <c r="S2" s="15">
        <v>133</v>
      </c>
      <c r="T2" s="12">
        <v>250</v>
      </c>
      <c r="U2" s="2">
        <v>14644</v>
      </c>
      <c r="V2" s="16">
        <v>13636</v>
      </c>
      <c r="W2" s="16">
        <v>500</v>
      </c>
      <c r="X2" s="16">
        <v>4000</v>
      </c>
      <c r="Y2" s="16">
        <v>15208</v>
      </c>
      <c r="Z2" s="16">
        <v>3171</v>
      </c>
    </row>
    <row r="3" spans="1:26" x14ac:dyDescent="0.25">
      <c r="A3" s="9" t="s">
        <v>15</v>
      </c>
      <c r="B3" s="11">
        <f>SUM(O2:O10000)</f>
        <v>145899</v>
      </c>
      <c r="C3" s="11">
        <f t="shared" ref="C3:M3" si="0">SUM(P2:P10000)</f>
        <v>115260</v>
      </c>
      <c r="D3" s="11">
        <f t="shared" si="0"/>
        <v>95275</v>
      </c>
      <c r="E3" s="11">
        <f t="shared" si="0"/>
        <v>49100</v>
      </c>
      <c r="F3" s="11">
        <f t="shared" si="0"/>
        <v>50283</v>
      </c>
      <c r="G3" s="11">
        <f t="shared" si="0"/>
        <v>40702</v>
      </c>
      <c r="H3" s="11">
        <f t="shared" si="0"/>
        <v>33719</v>
      </c>
      <c r="I3" s="11">
        <f t="shared" si="0"/>
        <v>134385</v>
      </c>
      <c r="J3" s="11">
        <f t="shared" si="0"/>
        <v>34259</v>
      </c>
      <c r="K3" s="11">
        <f t="shared" si="0"/>
        <v>47461</v>
      </c>
      <c r="L3" s="11">
        <f t="shared" si="0"/>
        <v>73063</v>
      </c>
      <c r="M3" s="11">
        <f t="shared" si="0"/>
        <v>73440</v>
      </c>
      <c r="O3" s="2">
        <v>15759</v>
      </c>
      <c r="P3" s="2">
        <v>13519</v>
      </c>
      <c r="Q3" s="2">
        <v>5000</v>
      </c>
      <c r="R3" s="2">
        <v>3000</v>
      </c>
      <c r="S3" s="2">
        <v>15208</v>
      </c>
      <c r="T3" s="2">
        <v>245</v>
      </c>
      <c r="U3" s="2">
        <v>17000</v>
      </c>
      <c r="V3" s="2">
        <v>5000</v>
      </c>
      <c r="W3" s="2">
        <v>240</v>
      </c>
      <c r="X3" s="2">
        <v>40599</v>
      </c>
      <c r="Y3" s="2">
        <v>12455</v>
      </c>
      <c r="Z3" s="2">
        <v>4000</v>
      </c>
    </row>
    <row r="4" spans="1:26" x14ac:dyDescent="0.25">
      <c r="A4" s="9" t="s">
        <v>16</v>
      </c>
      <c r="B4" s="11">
        <f>AVERAGE(O2:O10000)</f>
        <v>16211</v>
      </c>
      <c r="C4" s="11">
        <f t="shared" ref="C4:M4" si="1">AVERAGE(P2:P10000)</f>
        <v>11526</v>
      </c>
      <c r="D4" s="11">
        <f t="shared" si="1"/>
        <v>11909.375</v>
      </c>
      <c r="E4" s="11">
        <f t="shared" si="1"/>
        <v>5455.5555555555557</v>
      </c>
      <c r="F4" s="11">
        <f t="shared" si="1"/>
        <v>6285.375</v>
      </c>
      <c r="G4" s="11">
        <f t="shared" si="1"/>
        <v>4070.2</v>
      </c>
      <c r="H4" s="11">
        <f t="shared" si="1"/>
        <v>5619.833333333333</v>
      </c>
      <c r="I4" s="11">
        <f t="shared" si="1"/>
        <v>14931.666666666666</v>
      </c>
      <c r="J4" s="11">
        <f t="shared" si="1"/>
        <v>4894.1428571428569</v>
      </c>
      <c r="K4" s="11">
        <f t="shared" si="1"/>
        <v>9492.2000000000007</v>
      </c>
      <c r="L4" s="11">
        <f t="shared" si="1"/>
        <v>9132.875</v>
      </c>
      <c r="M4" s="11">
        <f t="shared" si="1"/>
        <v>6120</v>
      </c>
      <c r="O4" s="2">
        <v>15276</v>
      </c>
      <c r="P4" s="2">
        <v>4000</v>
      </c>
      <c r="Q4" s="2">
        <v>17000</v>
      </c>
      <c r="R4" s="2">
        <v>200</v>
      </c>
      <c r="S4" s="2">
        <v>12455</v>
      </c>
      <c r="T4" s="2">
        <v>13428</v>
      </c>
      <c r="U4" s="2">
        <v>400</v>
      </c>
      <c r="V4" s="2">
        <v>7000</v>
      </c>
      <c r="W4" s="2">
        <v>6040</v>
      </c>
      <c r="X4" s="2">
        <v>573</v>
      </c>
      <c r="Y4" s="2">
        <v>200</v>
      </c>
      <c r="Z4" s="2">
        <v>2000</v>
      </c>
    </row>
    <row r="5" spans="1:26" x14ac:dyDescent="0.25">
      <c r="A5" s="9" t="s">
        <v>17</v>
      </c>
      <c r="B5" s="21">
        <f t="shared" ref="B5" si="2">AVERAGE(B3:D3)</f>
        <v>118811.33333333333</v>
      </c>
      <c r="C5" s="21"/>
      <c r="D5" s="21"/>
      <c r="E5" s="21">
        <f t="shared" ref="E5" si="3">AVERAGE(E3:G3)</f>
        <v>46695</v>
      </c>
      <c r="F5" s="21"/>
      <c r="G5" s="21"/>
      <c r="H5" s="21">
        <f t="shared" ref="H5" si="4">AVERAGE(H3:J3)</f>
        <v>67454.333333333328</v>
      </c>
      <c r="I5" s="21"/>
      <c r="J5" s="21"/>
      <c r="K5" s="21">
        <f>AVERAGE(K3:M3)</f>
        <v>64654.666666666664</v>
      </c>
      <c r="L5" s="21"/>
      <c r="M5" s="21"/>
      <c r="O5" s="2">
        <v>12000</v>
      </c>
      <c r="P5" s="2">
        <v>3075</v>
      </c>
      <c r="Q5" s="2">
        <v>45000</v>
      </c>
      <c r="R5" s="2">
        <v>100</v>
      </c>
      <c r="S5" s="2">
        <v>200</v>
      </c>
      <c r="T5" s="2">
        <v>7277</v>
      </c>
      <c r="U5" s="2">
        <v>1325</v>
      </c>
      <c r="V5" s="2">
        <v>12000</v>
      </c>
      <c r="W5" s="2">
        <v>13636</v>
      </c>
      <c r="X5" s="2">
        <v>240</v>
      </c>
      <c r="Y5" s="2">
        <v>30000</v>
      </c>
      <c r="Z5" s="2">
        <v>14548</v>
      </c>
    </row>
    <row r="6" spans="1:26" x14ac:dyDescent="0.25">
      <c r="A6" s="9" t="s">
        <v>18</v>
      </c>
      <c r="B6" s="21">
        <f>STDEV(B4:D4)</f>
        <v>2601.2874706976049</v>
      </c>
      <c r="C6" s="21"/>
      <c r="D6" s="21"/>
      <c r="E6" s="21">
        <f t="shared" ref="E6" si="5">STDEV(E4:G4)</f>
        <v>1119.1373617145002</v>
      </c>
      <c r="F6" s="21"/>
      <c r="G6" s="21"/>
      <c r="H6" s="21">
        <f t="shared" ref="H6" si="6">STDEV(H4:J4)</f>
        <v>5597.451070528572</v>
      </c>
      <c r="I6" s="21"/>
      <c r="J6" s="21"/>
      <c r="K6" s="21">
        <f t="shared" ref="K6" si="7">STDEV(K4:M4)</f>
        <v>1851.9477611985585</v>
      </c>
      <c r="L6" s="21"/>
      <c r="M6" s="21"/>
      <c r="O6" s="2">
        <v>5000</v>
      </c>
      <c r="P6" s="2">
        <v>4000</v>
      </c>
      <c r="Q6" s="2">
        <v>1000</v>
      </c>
      <c r="R6" s="2">
        <v>13000</v>
      </c>
      <c r="S6" s="2">
        <v>6762</v>
      </c>
      <c r="T6" s="2">
        <v>13000</v>
      </c>
      <c r="U6" s="2">
        <v>100</v>
      </c>
      <c r="V6" s="2">
        <v>13500</v>
      </c>
      <c r="W6" s="2">
        <v>5000</v>
      </c>
      <c r="X6" s="2">
        <v>2049</v>
      </c>
      <c r="Y6" s="2">
        <v>2000</v>
      </c>
      <c r="Z6" s="2">
        <v>240</v>
      </c>
    </row>
    <row r="7" spans="1:26" x14ac:dyDescent="0.25">
      <c r="A7" s="9" t="s">
        <v>12</v>
      </c>
      <c r="B7" s="11">
        <f>SUM(B3:M3)</f>
        <v>892846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O7" s="2">
        <v>7000</v>
      </c>
      <c r="P7" s="2">
        <v>6000</v>
      </c>
      <c r="Q7" s="2">
        <v>275</v>
      </c>
      <c r="R7" s="2">
        <v>7000</v>
      </c>
      <c r="S7" s="2">
        <v>10000</v>
      </c>
      <c r="T7" s="2">
        <v>3000</v>
      </c>
      <c r="U7" s="2">
        <v>250</v>
      </c>
      <c r="V7" s="2">
        <v>500</v>
      </c>
      <c r="W7" s="2">
        <v>7000</v>
      </c>
      <c r="X7" s="15"/>
      <c r="Y7" s="2">
        <v>600</v>
      </c>
      <c r="Z7" s="2">
        <v>25000</v>
      </c>
    </row>
    <row r="8" spans="1:26" x14ac:dyDescent="0.25">
      <c r="A8" s="9" t="s">
        <v>13</v>
      </c>
      <c r="B8" s="11">
        <f>MAX(O2:Z10000)</f>
        <v>90000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O8" s="2">
        <v>90000</v>
      </c>
      <c r="P8" s="2">
        <v>65000</v>
      </c>
      <c r="Q8" s="2">
        <v>12000</v>
      </c>
      <c r="R8" s="2">
        <v>100</v>
      </c>
      <c r="S8" s="2">
        <v>500</v>
      </c>
      <c r="T8" s="2">
        <v>2878</v>
      </c>
      <c r="U8" s="15"/>
      <c r="V8" s="2">
        <v>5000</v>
      </c>
      <c r="W8" s="2">
        <v>1843</v>
      </c>
      <c r="X8" s="15"/>
      <c r="Y8" s="2">
        <v>12500</v>
      </c>
      <c r="Z8" s="2">
        <v>11000</v>
      </c>
    </row>
    <row r="9" spans="1:26" x14ac:dyDescent="0.25">
      <c r="A9" s="9" t="s">
        <v>14</v>
      </c>
      <c r="B9" s="11">
        <f>MIN(O2:Z10000)</f>
        <v>100</v>
      </c>
      <c r="C9" s="2"/>
      <c r="D9" s="13"/>
      <c r="E9" s="14"/>
      <c r="F9" s="14"/>
      <c r="G9" s="10"/>
      <c r="H9" s="10"/>
      <c r="I9" s="10"/>
      <c r="J9" s="10"/>
      <c r="K9" s="10"/>
      <c r="L9" s="10"/>
      <c r="M9" s="10"/>
      <c r="O9" s="2">
        <v>124</v>
      </c>
      <c r="P9" s="2">
        <v>240</v>
      </c>
      <c r="Q9" s="2">
        <v>3000</v>
      </c>
      <c r="R9" s="2">
        <v>13500</v>
      </c>
      <c r="S9" s="2">
        <v>5025</v>
      </c>
      <c r="T9" s="12">
        <v>124</v>
      </c>
      <c r="U9" s="15"/>
      <c r="V9" s="2">
        <v>2749</v>
      </c>
      <c r="W9" s="15"/>
      <c r="X9" s="15"/>
      <c r="Y9" s="2">
        <v>100</v>
      </c>
      <c r="Z9" s="2">
        <v>2000</v>
      </c>
    </row>
    <row r="10" spans="1:26" x14ac:dyDescent="0.25">
      <c r="O10" s="2">
        <v>400</v>
      </c>
      <c r="P10" s="2">
        <v>2000</v>
      </c>
      <c r="Q10" s="2"/>
      <c r="R10" s="2">
        <v>12000</v>
      </c>
      <c r="S10" s="15"/>
      <c r="T10" s="2">
        <v>400</v>
      </c>
      <c r="U10" s="15"/>
      <c r="V10" s="2">
        <v>75000</v>
      </c>
      <c r="W10" s="15"/>
      <c r="X10" s="15"/>
      <c r="Y10" s="15"/>
      <c r="Z10" s="2">
        <v>4535</v>
      </c>
    </row>
    <row r="11" spans="1:26" x14ac:dyDescent="0.25">
      <c r="O11" s="17"/>
      <c r="P11" s="2">
        <v>14548</v>
      </c>
      <c r="Q11" s="2"/>
      <c r="R11" s="15"/>
      <c r="S11" s="15"/>
      <c r="T11" s="12">
        <v>100</v>
      </c>
      <c r="U11" s="15"/>
      <c r="V11" s="15"/>
      <c r="W11" s="15"/>
      <c r="X11" s="15"/>
      <c r="Y11" s="15"/>
      <c r="Z11" s="2">
        <v>1946</v>
      </c>
    </row>
    <row r="12" spans="1:26" x14ac:dyDescent="0.25">
      <c r="O12" s="16"/>
      <c r="P12" s="16"/>
      <c r="Q12" s="16"/>
      <c r="R12" s="16"/>
      <c r="S12" s="15"/>
      <c r="T12" s="15"/>
      <c r="U12" s="15"/>
      <c r="V12" s="15"/>
      <c r="W12" s="15"/>
      <c r="X12" s="15"/>
      <c r="Y12" s="15"/>
      <c r="Z12" s="2">
        <v>1000</v>
      </c>
    </row>
    <row r="13" spans="1:26" x14ac:dyDescent="0.25">
      <c r="O13" s="2"/>
      <c r="P13" s="15"/>
      <c r="Q13" s="2"/>
      <c r="R13" s="15"/>
      <c r="S13" s="15"/>
      <c r="T13" s="15"/>
      <c r="U13" s="15"/>
      <c r="V13" s="15"/>
      <c r="W13" s="15"/>
      <c r="X13" s="15"/>
      <c r="Y13" s="15"/>
      <c r="Z13" s="2">
        <v>4000</v>
      </c>
    </row>
    <row r="26" spans="2:5" x14ac:dyDescent="0.25">
      <c r="B26" s="3"/>
      <c r="D26" s="4"/>
    </row>
    <row r="27" spans="2:5" x14ac:dyDescent="0.25">
      <c r="B27" s="3"/>
      <c r="D27" s="8"/>
      <c r="E27" s="8"/>
    </row>
    <row r="28" spans="2:5" x14ac:dyDescent="0.25">
      <c r="B28" s="3"/>
      <c r="D28" s="8"/>
      <c r="E28" s="8"/>
    </row>
    <row r="29" spans="2:5" x14ac:dyDescent="0.25">
      <c r="B29" s="20"/>
      <c r="C29" s="8"/>
      <c r="D29" s="8"/>
      <c r="E29" s="8"/>
    </row>
    <row r="30" spans="2:5" x14ac:dyDescent="0.25">
      <c r="B30" s="20"/>
      <c r="C30" s="8"/>
      <c r="D30" s="8"/>
      <c r="E30" s="8"/>
    </row>
    <row r="31" spans="2:5" x14ac:dyDescent="0.25">
      <c r="B31" s="8"/>
      <c r="C31" s="8"/>
      <c r="D31" s="8"/>
      <c r="E31" s="8"/>
    </row>
    <row r="32" spans="2:5" x14ac:dyDescent="0.25">
      <c r="B32" s="7"/>
      <c r="C32" s="6"/>
      <c r="D32" s="7"/>
    </row>
    <row r="33" spans="2:4" x14ac:dyDescent="0.25">
      <c r="B33" s="4"/>
      <c r="D33" s="4"/>
    </row>
    <row r="34" spans="2:4" x14ac:dyDescent="0.25">
      <c r="B34" s="4"/>
      <c r="D34" s="4"/>
    </row>
    <row r="35" spans="2:4" x14ac:dyDescent="0.25">
      <c r="B35" s="4"/>
      <c r="D35" s="4"/>
    </row>
    <row r="36" spans="2:4" x14ac:dyDescent="0.25">
      <c r="B36" s="4"/>
      <c r="D36" s="19"/>
    </row>
    <row r="37" spans="2:4" x14ac:dyDescent="0.25">
      <c r="B37" s="4"/>
      <c r="D37" s="4"/>
    </row>
    <row r="38" spans="2:4" x14ac:dyDescent="0.25">
      <c r="B38" s="4"/>
      <c r="D38" s="4"/>
    </row>
    <row r="39" spans="2:4" x14ac:dyDescent="0.25">
      <c r="B39" s="4"/>
      <c r="D39" s="4"/>
    </row>
    <row r="40" spans="2:4" x14ac:dyDescent="0.25">
      <c r="B40" s="4"/>
      <c r="D40" s="4"/>
    </row>
    <row r="41" spans="2:4" x14ac:dyDescent="0.25">
      <c r="B41" s="7"/>
      <c r="D41" s="7"/>
    </row>
    <row r="42" spans="2:4" x14ac:dyDescent="0.25">
      <c r="B42" s="4"/>
      <c r="D42" s="4"/>
    </row>
    <row r="43" spans="2:4" x14ac:dyDescent="0.25">
      <c r="B43" s="4"/>
      <c r="D43" s="4"/>
    </row>
    <row r="44" spans="2:4" x14ac:dyDescent="0.25">
      <c r="B44" s="4"/>
      <c r="D44" s="4"/>
    </row>
    <row r="45" spans="2:4" x14ac:dyDescent="0.25">
      <c r="B45" s="4"/>
      <c r="D45" s="4"/>
    </row>
    <row r="46" spans="2:4" x14ac:dyDescent="0.25">
      <c r="B46" s="4"/>
      <c r="D46" s="4"/>
    </row>
    <row r="47" spans="2:4" x14ac:dyDescent="0.25">
      <c r="B47" s="4"/>
      <c r="D47" s="4"/>
    </row>
    <row r="48" spans="2:4" x14ac:dyDescent="0.25">
      <c r="B48" s="4"/>
      <c r="D48" s="4"/>
    </row>
    <row r="49" spans="2:4" x14ac:dyDescent="0.25">
      <c r="B49" s="8"/>
      <c r="C49" s="8"/>
      <c r="D49" s="4"/>
    </row>
    <row r="50" spans="2:4" x14ac:dyDescent="0.25">
      <c r="B50" s="8"/>
      <c r="C50" s="8"/>
      <c r="D50" s="4"/>
    </row>
    <row r="51" spans="2:4" x14ac:dyDescent="0.25">
      <c r="B51" s="8"/>
      <c r="C51" s="8"/>
      <c r="D51" s="4"/>
    </row>
    <row r="52" spans="2:4" x14ac:dyDescent="0.25">
      <c r="B52" s="8"/>
      <c r="C52" s="8"/>
      <c r="D52" s="4"/>
    </row>
  </sheetData>
  <mergeCells count="8">
    <mergeCell ref="K5:M5"/>
    <mergeCell ref="B6:D6"/>
    <mergeCell ref="E6:G6"/>
    <mergeCell ref="H6:J6"/>
    <mergeCell ref="K6:M6"/>
    <mergeCell ref="B5:D5"/>
    <mergeCell ref="E5:G5"/>
    <mergeCell ref="H5:J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25AE-9BC0-438B-85DE-04D379967FFD}">
  <dimension ref="F1:I30"/>
  <sheetViews>
    <sheetView tabSelected="1" workbookViewId="0">
      <selection activeCell="H28" sqref="H28"/>
    </sheetView>
  </sheetViews>
  <sheetFormatPr defaultRowHeight="13.2" x14ac:dyDescent="0.25"/>
  <sheetData>
    <row r="1" spans="6:9" x14ac:dyDescent="0.25">
      <c r="F1" s="18">
        <v>1</v>
      </c>
      <c r="G1" s="1" t="s">
        <v>28</v>
      </c>
      <c r="H1" s="23"/>
      <c r="I1" s="1" t="s">
        <v>22</v>
      </c>
    </row>
    <row r="2" spans="6:9" x14ac:dyDescent="0.25">
      <c r="F2" s="18"/>
      <c r="G2" s="1" t="s">
        <v>29</v>
      </c>
      <c r="H2" s="23"/>
      <c r="I2" s="1" t="s">
        <v>22</v>
      </c>
    </row>
    <row r="3" spans="6:9" x14ac:dyDescent="0.25">
      <c r="F3" s="18"/>
      <c r="G3" s="1" t="s">
        <v>21</v>
      </c>
      <c r="H3" s="22">
        <f>SQRT(MAX(H1:H2)^2-MIN(H1:H2)^2)</f>
        <v>0</v>
      </c>
      <c r="I3" s="1" t="s">
        <v>22</v>
      </c>
    </row>
    <row r="4" spans="6:9" x14ac:dyDescent="0.25">
      <c r="F4" s="18"/>
    </row>
    <row r="5" spans="6:9" x14ac:dyDescent="0.25">
      <c r="F5" s="18"/>
    </row>
    <row r="6" spans="6:9" x14ac:dyDescent="0.25">
      <c r="F6" s="18"/>
    </row>
    <row r="7" spans="6:9" x14ac:dyDescent="0.25">
      <c r="F7" s="18">
        <v>2</v>
      </c>
      <c r="G7" s="1" t="s">
        <v>30</v>
      </c>
      <c r="H7" s="23"/>
      <c r="I7" s="1" t="s">
        <v>22</v>
      </c>
    </row>
    <row r="8" spans="6:9" x14ac:dyDescent="0.25">
      <c r="F8" s="18"/>
      <c r="G8" s="1" t="s">
        <v>31</v>
      </c>
      <c r="H8" s="22">
        <f>4/3*PI()*H7^3</f>
        <v>0</v>
      </c>
      <c r="I8" s="1" t="s">
        <v>26</v>
      </c>
    </row>
    <row r="9" spans="6:9" x14ac:dyDescent="0.25">
      <c r="F9" s="18"/>
      <c r="G9" s="1" t="s">
        <v>33</v>
      </c>
      <c r="H9" s="22">
        <f>4*PI()*H7^2</f>
        <v>0</v>
      </c>
      <c r="I9" s="1" t="s">
        <v>27</v>
      </c>
    </row>
    <row r="10" spans="6:9" x14ac:dyDescent="0.25">
      <c r="F10" s="18"/>
    </row>
    <row r="11" spans="6:9" x14ac:dyDescent="0.25">
      <c r="F11" s="18"/>
    </row>
    <row r="12" spans="6:9" x14ac:dyDescent="0.25">
      <c r="F12" s="18"/>
    </row>
    <row r="13" spans="6:9" x14ac:dyDescent="0.25">
      <c r="F13" s="18">
        <v>3</v>
      </c>
      <c r="G13" s="1" t="s">
        <v>30</v>
      </c>
      <c r="I13" s="1" t="s">
        <v>23</v>
      </c>
    </row>
    <row r="14" spans="6:9" x14ac:dyDescent="0.25">
      <c r="F14" s="18"/>
      <c r="G14" s="1" t="s">
        <v>32</v>
      </c>
      <c r="I14" s="1" t="s">
        <v>23</v>
      </c>
    </row>
    <row r="15" spans="6:9" x14ac:dyDescent="0.25">
      <c r="F15" s="18"/>
      <c r="G15" s="1" t="s">
        <v>31</v>
      </c>
      <c r="H15">
        <f>PI()*H13^2*H14</f>
        <v>0</v>
      </c>
      <c r="I15" s="1" t="s">
        <v>24</v>
      </c>
    </row>
    <row r="16" spans="6:9" x14ac:dyDescent="0.25">
      <c r="F16" s="18"/>
      <c r="G16" s="1" t="s">
        <v>33</v>
      </c>
      <c r="H16">
        <f>2*PI()*H13*H14+2*PI()*H13^2</f>
        <v>0</v>
      </c>
      <c r="I16" s="1" t="s">
        <v>25</v>
      </c>
    </row>
    <row r="17" spans="6:9" x14ac:dyDescent="0.25">
      <c r="F17" s="18"/>
    </row>
    <row r="18" spans="6:9" x14ac:dyDescent="0.25">
      <c r="F18" s="18"/>
    </row>
    <row r="19" spans="6:9" x14ac:dyDescent="0.25">
      <c r="F19" s="18">
        <v>4</v>
      </c>
      <c r="G19" s="1" t="s">
        <v>30</v>
      </c>
      <c r="I19" s="24" t="s">
        <v>34</v>
      </c>
    </row>
    <row r="20" spans="6:9" x14ac:dyDescent="0.25">
      <c r="F20" s="18"/>
      <c r="G20" s="1" t="s">
        <v>32</v>
      </c>
      <c r="I20" s="24" t="s">
        <v>34</v>
      </c>
    </row>
    <row r="21" spans="6:9" ht="13.8" x14ac:dyDescent="0.25">
      <c r="F21" s="18"/>
      <c r="G21" s="1" t="s">
        <v>31</v>
      </c>
      <c r="H21">
        <f>1/3*PI()*H19^2*H20</f>
        <v>0</v>
      </c>
      <c r="I21" s="24" t="s">
        <v>36</v>
      </c>
    </row>
    <row r="22" spans="6:9" ht="13.8" x14ac:dyDescent="0.25">
      <c r="F22" s="18"/>
      <c r="G22" s="1" t="s">
        <v>33</v>
      </c>
      <c r="H22">
        <f>PI()*H19^2+PI()*H19*SQRT(H19^2+H20^2)</f>
        <v>0</v>
      </c>
      <c r="I22" s="24" t="s">
        <v>35</v>
      </c>
    </row>
    <row r="23" spans="6:9" x14ac:dyDescent="0.25">
      <c r="F23" s="18"/>
    </row>
    <row r="24" spans="6:9" x14ac:dyDescent="0.25">
      <c r="F24" s="18"/>
    </row>
    <row r="25" spans="6:9" x14ac:dyDescent="0.25">
      <c r="F25" s="18">
        <v>5</v>
      </c>
      <c r="G25" s="1" t="s">
        <v>28</v>
      </c>
      <c r="I25" s="24" t="s">
        <v>37</v>
      </c>
    </row>
    <row r="26" spans="6:9" x14ac:dyDescent="0.25">
      <c r="F26" s="18"/>
      <c r="G26" s="1" t="s">
        <v>31</v>
      </c>
      <c r="H26">
        <f>1/12*SQRT(2)*H25^3</f>
        <v>0</v>
      </c>
      <c r="I26" s="24" t="s">
        <v>38</v>
      </c>
    </row>
    <row r="27" spans="6:9" x14ac:dyDescent="0.25">
      <c r="F27" s="18"/>
      <c r="G27" s="1" t="s">
        <v>33</v>
      </c>
      <c r="H27">
        <f>SQRT(3)*H25^2</f>
        <v>0</v>
      </c>
      <c r="I27" s="24" t="s">
        <v>39</v>
      </c>
    </row>
    <row r="28" spans="6:9" x14ac:dyDescent="0.25">
      <c r="F28" s="18"/>
    </row>
    <row r="29" spans="6:9" x14ac:dyDescent="0.25">
      <c r="F29" s="18"/>
    </row>
    <row r="30" spans="6:9" x14ac:dyDescent="0.25">
      <c r="F30" s="18"/>
    </row>
  </sheetData>
  <mergeCells count="5">
    <mergeCell ref="F7:F12"/>
    <mergeCell ref="F13:F18"/>
    <mergeCell ref="F19:F24"/>
    <mergeCell ref="F25:F30"/>
    <mergeCell ref="F1:F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FB6C-2ADB-4708-8952-61A3D16C79F8}">
  <dimension ref="A1:J10"/>
  <sheetViews>
    <sheetView workbookViewId="0">
      <selection activeCell="G13" sqref="G13"/>
    </sheetView>
  </sheetViews>
  <sheetFormatPr defaultRowHeight="13.2" x14ac:dyDescent="0.25"/>
  <sheetData>
    <row r="1" spans="1:10" x14ac:dyDescent="0.25">
      <c r="B1">
        <v>233</v>
      </c>
      <c r="C1">
        <v>243</v>
      </c>
      <c r="D1">
        <v>253</v>
      </c>
      <c r="E1">
        <v>263</v>
      </c>
      <c r="F1">
        <v>273</v>
      </c>
      <c r="G1">
        <v>283</v>
      </c>
      <c r="H1">
        <v>293</v>
      </c>
      <c r="I1">
        <v>303</v>
      </c>
      <c r="J1">
        <v>313</v>
      </c>
    </row>
    <row r="2" spans="1:10" x14ac:dyDescent="0.25">
      <c r="A2">
        <v>5</v>
      </c>
      <c r="B2">
        <f>$C$9*$C$10*B$1/$A2</f>
        <v>11.471988</v>
      </c>
      <c r="C2">
        <f t="shared" ref="C2:J2" si="0">$C$9*$C$10*C$1/$A2</f>
        <v>11.964347999999999</v>
      </c>
      <c r="D2">
        <f t="shared" si="0"/>
        <v>12.456707999999999</v>
      </c>
      <c r="E2">
        <f t="shared" si="0"/>
        <v>12.949068</v>
      </c>
      <c r="F2">
        <f t="shared" si="0"/>
        <v>13.441427999999998</v>
      </c>
      <c r="G2">
        <f t="shared" si="0"/>
        <v>13.933787999999998</v>
      </c>
      <c r="H2">
        <f t="shared" si="0"/>
        <v>14.426147999999998</v>
      </c>
      <c r="I2">
        <f t="shared" si="0"/>
        <v>14.918507999999999</v>
      </c>
      <c r="J2">
        <f t="shared" si="0"/>
        <v>15.410867999999999</v>
      </c>
    </row>
    <row r="3" spans="1:10" x14ac:dyDescent="0.25">
      <c r="A3">
        <v>10</v>
      </c>
      <c r="B3">
        <f t="shared" ref="B3:J7" si="1">$C$9*$C$10*B$1/$A3</f>
        <v>5.7359939999999998</v>
      </c>
      <c r="C3">
        <f t="shared" si="1"/>
        <v>5.9821739999999997</v>
      </c>
      <c r="D3">
        <f t="shared" si="1"/>
        <v>6.2283539999999995</v>
      </c>
      <c r="E3">
        <f t="shared" si="1"/>
        <v>6.4745340000000002</v>
      </c>
      <c r="F3">
        <f t="shared" si="1"/>
        <v>6.7207139999999992</v>
      </c>
      <c r="G3">
        <f t="shared" si="1"/>
        <v>6.966893999999999</v>
      </c>
      <c r="H3">
        <f t="shared" si="1"/>
        <v>7.2130739999999989</v>
      </c>
      <c r="I3">
        <f t="shared" si="1"/>
        <v>7.4592539999999996</v>
      </c>
      <c r="J3">
        <f t="shared" si="1"/>
        <v>7.7054339999999995</v>
      </c>
    </row>
    <row r="4" spans="1:10" x14ac:dyDescent="0.25">
      <c r="A4">
        <v>15</v>
      </c>
      <c r="B4">
        <f t="shared" si="1"/>
        <v>3.8239959999999997</v>
      </c>
      <c r="C4">
        <f t="shared" si="1"/>
        <v>3.9881159999999998</v>
      </c>
      <c r="D4">
        <f t="shared" si="1"/>
        <v>4.1522359999999994</v>
      </c>
      <c r="E4">
        <f t="shared" si="1"/>
        <v>4.3163559999999999</v>
      </c>
      <c r="F4">
        <f t="shared" si="1"/>
        <v>4.4804759999999995</v>
      </c>
      <c r="G4">
        <f t="shared" si="1"/>
        <v>4.6445959999999991</v>
      </c>
      <c r="H4">
        <f t="shared" si="1"/>
        <v>4.8087159999999995</v>
      </c>
      <c r="I4">
        <f t="shared" si="1"/>
        <v>4.972836</v>
      </c>
      <c r="J4">
        <f t="shared" si="1"/>
        <v>5.1369559999999996</v>
      </c>
    </row>
    <row r="5" spans="1:10" x14ac:dyDescent="0.25">
      <c r="A5">
        <v>20</v>
      </c>
      <c r="B5">
        <f t="shared" si="1"/>
        <v>2.8679969999999999</v>
      </c>
      <c r="C5">
        <f t="shared" si="1"/>
        <v>2.9910869999999998</v>
      </c>
      <c r="D5">
        <f t="shared" si="1"/>
        <v>3.1141769999999998</v>
      </c>
      <c r="E5">
        <f t="shared" si="1"/>
        <v>3.2372670000000001</v>
      </c>
      <c r="F5">
        <f t="shared" si="1"/>
        <v>3.3603569999999996</v>
      </c>
      <c r="G5">
        <f t="shared" si="1"/>
        <v>3.4834469999999995</v>
      </c>
      <c r="H5">
        <f t="shared" si="1"/>
        <v>3.6065369999999994</v>
      </c>
      <c r="I5">
        <f t="shared" si="1"/>
        <v>3.7296269999999998</v>
      </c>
      <c r="J5">
        <f t="shared" si="1"/>
        <v>3.8527169999999997</v>
      </c>
    </row>
    <row r="6" spans="1:10" x14ac:dyDescent="0.25">
      <c r="A6">
        <v>25</v>
      </c>
      <c r="B6">
        <f t="shared" si="1"/>
        <v>2.2943975999999999</v>
      </c>
      <c r="C6">
        <f t="shared" si="1"/>
        <v>2.3928696</v>
      </c>
      <c r="D6">
        <f t="shared" si="1"/>
        <v>2.4913415999999997</v>
      </c>
      <c r="E6">
        <f t="shared" si="1"/>
        <v>2.5898135999999998</v>
      </c>
      <c r="F6">
        <f t="shared" si="1"/>
        <v>2.6882855999999999</v>
      </c>
      <c r="G6">
        <f t="shared" si="1"/>
        <v>2.7867575999999996</v>
      </c>
      <c r="H6">
        <f t="shared" si="1"/>
        <v>2.8852295999999997</v>
      </c>
      <c r="I6">
        <f t="shared" si="1"/>
        <v>2.9837015999999998</v>
      </c>
      <c r="J6">
        <f t="shared" si="1"/>
        <v>3.0821736</v>
      </c>
    </row>
    <row r="7" spans="1:10" x14ac:dyDescent="0.25">
      <c r="A7">
        <v>30</v>
      </c>
      <c r="B7">
        <f t="shared" si="1"/>
        <v>1.9119979999999999</v>
      </c>
      <c r="C7">
        <f t="shared" si="1"/>
        <v>1.9940579999999999</v>
      </c>
      <c r="D7">
        <f t="shared" si="1"/>
        <v>2.0761179999999997</v>
      </c>
      <c r="E7">
        <f t="shared" si="1"/>
        <v>2.1581779999999999</v>
      </c>
      <c r="F7">
        <f t="shared" si="1"/>
        <v>2.2402379999999997</v>
      </c>
      <c r="G7">
        <f t="shared" si="1"/>
        <v>2.3222979999999995</v>
      </c>
      <c r="H7">
        <f t="shared" si="1"/>
        <v>2.4043579999999998</v>
      </c>
      <c r="I7">
        <f t="shared" si="1"/>
        <v>2.486418</v>
      </c>
      <c r="J7">
        <f t="shared" si="1"/>
        <v>2.5684779999999998</v>
      </c>
    </row>
    <row r="9" spans="1:10" x14ac:dyDescent="0.25">
      <c r="B9" s="1" t="s">
        <v>19</v>
      </c>
      <c r="C9">
        <v>3</v>
      </c>
    </row>
    <row r="10" spans="1:10" x14ac:dyDescent="0.25">
      <c r="B10" s="1" t="s">
        <v>20</v>
      </c>
      <c r="C10">
        <v>8.2059999999999994E-2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周嘉禾</cp:lastModifiedBy>
  <dcterms:modified xsi:type="dcterms:W3CDTF">2022-09-29T07:41:36Z</dcterms:modified>
</cp:coreProperties>
</file>